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440827ED-AE06-4BDA-A315-381FB1743DFA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95" i="1" l="1"/>
  <c r="AL227" i="1"/>
  <c r="AL280" i="1"/>
  <c r="AL31" i="1"/>
  <c r="AL241" i="1"/>
  <c r="AL349" i="1"/>
  <c r="AL202" i="1"/>
  <c r="AL410" i="1"/>
  <c r="AL432" i="1"/>
  <c r="AL60" i="1"/>
  <c r="AL299" i="1"/>
  <c r="AL54" i="1"/>
  <c r="AL418" i="1"/>
  <c r="AL93" i="1"/>
  <c r="AL350" i="1"/>
  <c r="AL242" i="1"/>
  <c r="AL57" i="1"/>
  <c r="AL201" i="1"/>
  <c r="AL271" i="1"/>
  <c r="AL66" i="1"/>
  <c r="AL11" i="1"/>
  <c r="AL8" i="1"/>
  <c r="AL106" i="1"/>
  <c r="AL184" i="1"/>
  <c r="AL304" i="1"/>
  <c r="AL392" i="1"/>
  <c r="AL351" i="1"/>
  <c r="AL20" i="1"/>
  <c r="AL282" i="1"/>
  <c r="AL284" i="1"/>
  <c r="AL262" i="1"/>
  <c r="AL277" i="1"/>
  <c r="AL331" i="1"/>
  <c r="AL419" i="1"/>
  <c r="AL352" i="1"/>
  <c r="AL150" i="1"/>
  <c r="AL272" i="1"/>
  <c r="AL22" i="1"/>
  <c r="AL330" i="1"/>
  <c r="AL343" i="1"/>
  <c r="AL462" i="1"/>
  <c r="AL239" i="1"/>
  <c r="AL97" i="1"/>
  <c r="AL450" i="1"/>
  <c r="AL474" i="1"/>
  <c r="AL367" i="1"/>
  <c r="AL409" i="1"/>
  <c r="AL376" i="1"/>
  <c r="AL435" i="1"/>
  <c r="AL254" i="1"/>
  <c r="AL110" i="1"/>
  <c r="AL171" i="1"/>
  <c r="AL133" i="1"/>
  <c r="AL459" i="1"/>
  <c r="AL51" i="1"/>
  <c r="AL228" i="1"/>
  <c r="AL204" i="1"/>
  <c r="AL456" i="1"/>
  <c r="AL189" i="1"/>
  <c r="AL451" i="1"/>
  <c r="AL68" i="1"/>
  <c r="AL41" i="1"/>
  <c r="AL427" i="1"/>
  <c r="AL458" i="1"/>
  <c r="AL373" i="1"/>
  <c r="AL180" i="1"/>
  <c r="AL452" i="1"/>
  <c r="AL285" i="1"/>
  <c r="AL134" i="1"/>
  <c r="AL78" i="1"/>
  <c r="AL378" i="1"/>
  <c r="AL144" i="1"/>
  <c r="AL244" i="1"/>
  <c r="AL197" i="1"/>
  <c r="AL266" i="1"/>
  <c r="AL461" i="1"/>
  <c r="AL320" i="1"/>
  <c r="AL369" i="1"/>
  <c r="AL172" i="1"/>
  <c r="AL235" i="1"/>
  <c r="AL447" i="1"/>
  <c r="AL360" i="1"/>
  <c r="AL496" i="1"/>
  <c r="AL213" i="1"/>
  <c r="AL164" i="1"/>
  <c r="AL143" i="1"/>
  <c r="AL439" i="1"/>
  <c r="AL428" i="1"/>
  <c r="AL108" i="1"/>
  <c r="AL36" i="1"/>
  <c r="AL99" i="1"/>
  <c r="AL400" i="1"/>
  <c r="AL500" i="1"/>
  <c r="AL385" i="1"/>
  <c r="AL178" i="1"/>
  <c r="AL73" i="1"/>
  <c r="AL187" i="1"/>
  <c r="AL3" i="1"/>
  <c r="AL453" i="1"/>
  <c r="AL483" i="1"/>
  <c r="AL361" i="1"/>
  <c r="AL445" i="1"/>
  <c r="AL365" i="1"/>
  <c r="AL403" i="1"/>
  <c r="AL434" i="1"/>
  <c r="AL261" i="1"/>
  <c r="AL325" i="1"/>
  <c r="AL30" i="1"/>
  <c r="AL240" i="1"/>
  <c r="AL338" i="1"/>
  <c r="AL382" i="1"/>
  <c r="AL174" i="1"/>
  <c r="AL468" i="1"/>
  <c r="AL356" i="1"/>
  <c r="AL470" i="1"/>
  <c r="AL217" i="1"/>
  <c r="AL122" i="1"/>
  <c r="AL326" i="1"/>
  <c r="AL183" i="1"/>
  <c r="AL405" i="1"/>
  <c r="AL128" i="1"/>
  <c r="AL490" i="1"/>
  <c r="AL289" i="1"/>
  <c r="AL115" i="1"/>
  <c r="AL139" i="1"/>
  <c r="AL248" i="1"/>
  <c r="AL220" i="1"/>
  <c r="AL407" i="1"/>
  <c r="AL411" i="1"/>
  <c r="AL232" i="1"/>
  <c r="AL443" i="1"/>
  <c r="AL318" i="1"/>
  <c r="AL312" i="1"/>
  <c r="AL156" i="1"/>
  <c r="AL138" i="1"/>
  <c r="AL438" i="1"/>
  <c r="AL408" i="1"/>
  <c r="AL302" i="1"/>
  <c r="AL502" i="1"/>
  <c r="AL121" i="1"/>
  <c r="AL181" i="1"/>
  <c r="AL167" i="1"/>
  <c r="AL425" i="1"/>
  <c r="AL384" i="1"/>
  <c r="AL67" i="1"/>
  <c r="AL414" i="1"/>
  <c r="AL362" i="1"/>
  <c r="AL233" i="1"/>
  <c r="AL479" i="1"/>
  <c r="AL260" i="1"/>
  <c r="AL429" i="1"/>
  <c r="AL372" i="1"/>
  <c r="AL463" i="1"/>
  <c r="AL226" i="1"/>
  <c r="AL507" i="1"/>
  <c r="AL29" i="1"/>
  <c r="AL279" i="1"/>
  <c r="AL281" i="1"/>
  <c r="AL395" i="1"/>
  <c r="AL162" i="1"/>
  <c r="AL214" i="1"/>
  <c r="AL17" i="1"/>
  <c r="AL23" i="1"/>
  <c r="AL290" i="1"/>
  <c r="AL64" i="1"/>
  <c r="AL200" i="1"/>
  <c r="AL131" i="1"/>
  <c r="AL10" i="1"/>
  <c r="AL98" i="1"/>
  <c r="AL278" i="1"/>
  <c r="AL155" i="1"/>
  <c r="AL109" i="1"/>
  <c r="AL203" i="1"/>
  <c r="AL374" i="1"/>
  <c r="AL159" i="1"/>
  <c r="AL506" i="1"/>
  <c r="AL219" i="1"/>
  <c r="AL426" i="1"/>
  <c r="AL71" i="1"/>
  <c r="AL154" i="1"/>
  <c r="AL96" i="1"/>
  <c r="AL89" i="1"/>
  <c r="AL465" i="1"/>
  <c r="AL101" i="1"/>
  <c r="AL359" i="1"/>
  <c r="AL179" i="1"/>
  <c r="AL480" i="1"/>
  <c r="AL336" i="1"/>
  <c r="AL274" i="1"/>
  <c r="AL28" i="1"/>
  <c r="AL306" i="1"/>
  <c r="AL42" i="1"/>
  <c r="AL296" i="1"/>
  <c r="AL207" i="1"/>
  <c r="AL258" i="1"/>
  <c r="AL44" i="1"/>
  <c r="AL48" i="1"/>
  <c r="AL433" i="1"/>
  <c r="AL116" i="1"/>
  <c r="AL454" i="1"/>
  <c r="AL69" i="1"/>
  <c r="AL423" i="1"/>
  <c r="AL65" i="1"/>
  <c r="AL340" i="1"/>
  <c r="AL370" i="1"/>
  <c r="AL173" i="1"/>
  <c r="AL236" i="1"/>
  <c r="AL124" i="1"/>
  <c r="AL170" i="1"/>
  <c r="AL190" i="1"/>
  <c r="AL218" i="1"/>
  <c r="AL315" i="1"/>
  <c r="AL215" i="1"/>
  <c r="AL246" i="1"/>
  <c r="AL270" i="1"/>
  <c r="AL252" i="1"/>
  <c r="AL444" i="1"/>
  <c r="AL265" i="1"/>
  <c r="AL130" i="1"/>
  <c r="AL103" i="1"/>
  <c r="AL482" i="1"/>
  <c r="AL140" i="1"/>
  <c r="AL440" i="1"/>
  <c r="AL347" i="1"/>
  <c r="AL464" i="1"/>
  <c r="AL230" i="1"/>
  <c r="AL249" i="1"/>
  <c r="AL166" i="1"/>
  <c r="AL402" i="1"/>
  <c r="AL39" i="1"/>
  <c r="AL491" i="1"/>
  <c r="AL58" i="1"/>
  <c r="AL416" i="1"/>
  <c r="AL206" i="1"/>
  <c r="AL377" i="1"/>
  <c r="AL148" i="1"/>
  <c r="AL485" i="1"/>
  <c r="AL358" i="1"/>
  <c r="AL310" i="1"/>
  <c r="AL339" i="1"/>
  <c r="AL142" i="1"/>
  <c r="AL46" i="1"/>
  <c r="AL125" i="1"/>
  <c r="AL157" i="1"/>
  <c r="AL319" i="1"/>
  <c r="AL297" i="1"/>
  <c r="AL117" i="1"/>
  <c r="AL268" i="1"/>
  <c r="AL32" i="1"/>
  <c r="AL152" i="1"/>
  <c r="AL147" i="1"/>
  <c r="AL342" i="1"/>
  <c r="AL348" i="1"/>
  <c r="AL386" i="1"/>
  <c r="AL305" i="1"/>
  <c r="AL21" i="1"/>
  <c r="AL337" i="1"/>
  <c r="AL422" i="1"/>
  <c r="AL27" i="1"/>
  <c r="AL328" i="1"/>
  <c r="AL145" i="1"/>
  <c r="AL298" i="1"/>
  <c r="AL112" i="1"/>
  <c r="AL9" i="1"/>
  <c r="AL158" i="1"/>
  <c r="AL387" i="1"/>
  <c r="AL91" i="1"/>
  <c r="AL379" i="1"/>
  <c r="AL13" i="1"/>
  <c r="AL16" i="1"/>
  <c r="AL165" i="1"/>
  <c r="AL92" i="1"/>
  <c r="AL375" i="1"/>
  <c r="AL301" i="1"/>
  <c r="AL321" i="1"/>
  <c r="AL455" i="1"/>
  <c r="AL313" i="1"/>
  <c r="AL114" i="1"/>
  <c r="AL231" i="1"/>
  <c r="AL47" i="1"/>
  <c r="AL14" i="1"/>
  <c r="AL499" i="1"/>
  <c r="AL37" i="1"/>
  <c r="AL508" i="1"/>
  <c r="AL123" i="1"/>
  <c r="AL478" i="1"/>
  <c r="AL49" i="1"/>
  <c r="AL53" i="1"/>
  <c r="AL151" i="1"/>
  <c r="AL132" i="1"/>
  <c r="AL353" i="1"/>
  <c r="AL55" i="1"/>
  <c r="AL34" i="1"/>
  <c r="AL135" i="1"/>
  <c r="AL457" i="1"/>
  <c r="AL193" i="1"/>
  <c r="AL311" i="1"/>
  <c r="AL136" i="1"/>
  <c r="AL505" i="1"/>
  <c r="AL50" i="1"/>
  <c r="AL12" i="1"/>
  <c r="AL160" i="1"/>
  <c r="AL208" i="1"/>
  <c r="AL420" i="1"/>
  <c r="AL471" i="1"/>
  <c r="AL460" i="1"/>
  <c r="AL446" i="1"/>
  <c r="AL257" i="1"/>
  <c r="AL264" i="1"/>
  <c r="AL448" i="1"/>
  <c r="AL15" i="1"/>
  <c r="AL192" i="1"/>
  <c r="AL335" i="1"/>
  <c r="AL224" i="1"/>
  <c r="AL355" i="1"/>
  <c r="AL43" i="1"/>
  <c r="AL169" i="1"/>
  <c r="AL334" i="1"/>
  <c r="AL345" i="1"/>
  <c r="AL149" i="1"/>
  <c r="AL503" i="1"/>
  <c r="AL424" i="1"/>
  <c r="AL7" i="1"/>
  <c r="AL308" i="1"/>
  <c r="AL250" i="1"/>
  <c r="AL6" i="1"/>
  <c r="AL24" i="1"/>
  <c r="AL234" i="1"/>
  <c r="AL475" i="1"/>
  <c r="AL163" i="1"/>
  <c r="AL317" i="1"/>
  <c r="AL188" i="1"/>
  <c r="AL495" i="1"/>
  <c r="AL102" i="1"/>
  <c r="AL40" i="1"/>
  <c r="AL469" i="1"/>
  <c r="AL406" i="1"/>
  <c r="AL389" i="1"/>
  <c r="AL366" i="1"/>
  <c r="AL74" i="1"/>
  <c r="AL396" i="1"/>
  <c r="AL364" i="1"/>
  <c r="AL476" i="1"/>
  <c r="AL498" i="1"/>
  <c r="AL211" i="1"/>
  <c r="AL127" i="1"/>
  <c r="AL472" i="1"/>
  <c r="AL45" i="1"/>
  <c r="AL70" i="1"/>
  <c r="AL88" i="1"/>
  <c r="AL273" i="1"/>
  <c r="AL186" i="1"/>
  <c r="AL118" i="1"/>
  <c r="AL237" i="1"/>
  <c r="AL442" i="1"/>
  <c r="AL417" i="1"/>
  <c r="AL501" i="1"/>
  <c r="AL492" i="1"/>
  <c r="AL363" i="1"/>
  <c r="AL493" i="1"/>
  <c r="AL229" i="1"/>
  <c r="AL487" i="1"/>
  <c r="AL18" i="1"/>
  <c r="AL191" i="1"/>
  <c r="AL5" i="1"/>
  <c r="AL287" i="1"/>
  <c r="AL212" i="1"/>
  <c r="AL83" i="1"/>
  <c r="AL357" i="1"/>
  <c r="AL394" i="1"/>
  <c r="AL481" i="1"/>
  <c r="AL85" i="1"/>
  <c r="AL76" i="1"/>
  <c r="AL401" i="1"/>
  <c r="AL223" i="1"/>
  <c r="AL293" i="1"/>
  <c r="AL381" i="1"/>
  <c r="AL185" i="1"/>
  <c r="AL100" i="1"/>
  <c r="AL391" i="1"/>
  <c r="AL346" i="1"/>
  <c r="AL398" i="1"/>
  <c r="AL4" i="1"/>
  <c r="AL80" i="1"/>
  <c r="AL441" i="1"/>
  <c r="AL146" i="1"/>
  <c r="AL300" i="1"/>
  <c r="AL62" i="1"/>
  <c r="AL205" i="1"/>
  <c r="AL267" i="1"/>
  <c r="AL314" i="1"/>
  <c r="AL126" i="1"/>
  <c r="AL486" i="1"/>
  <c r="AL322" i="1"/>
  <c r="AL286" i="1"/>
  <c r="AL294" i="1"/>
  <c r="AL431" i="1"/>
  <c r="AL255" i="1"/>
  <c r="AL309" i="1"/>
  <c r="AL225" i="1"/>
  <c r="AL247" i="1"/>
  <c r="AL303" i="1"/>
  <c r="AL323" i="1"/>
  <c r="AL137" i="1"/>
  <c r="AL25" i="1"/>
  <c r="AL263" i="1"/>
  <c r="AL209" i="1"/>
  <c r="AL199" i="1"/>
  <c r="AL75" i="1"/>
  <c r="AL182" i="1"/>
  <c r="AL168" i="1"/>
  <c r="AL504" i="1"/>
  <c r="AL63" i="1"/>
  <c r="AL120" i="1"/>
  <c r="AL421" i="1"/>
  <c r="AL216" i="1"/>
  <c r="AL38" i="1"/>
  <c r="AL176" i="1"/>
  <c r="AL327" i="1"/>
  <c r="AL368" i="1"/>
  <c r="AL324" i="1"/>
  <c r="AL393" i="1"/>
  <c r="AL87" i="1"/>
  <c r="AL383" i="1"/>
  <c r="AL295" i="1"/>
  <c r="AL430" i="1"/>
  <c r="AL404" i="1"/>
  <c r="AL61" i="1"/>
  <c r="AL59" i="1"/>
  <c r="AL35" i="1"/>
  <c r="AL412" i="1"/>
  <c r="AL275" i="1"/>
  <c r="AL19" i="1"/>
  <c r="AL84" i="1"/>
  <c r="AL79" i="1"/>
  <c r="AL329" i="1"/>
  <c r="AL473" i="1"/>
  <c r="AL494" i="1"/>
  <c r="AL259" i="1"/>
  <c r="AL105" i="1"/>
  <c r="AL221" i="1"/>
  <c r="AL283" i="1"/>
  <c r="AL390" i="1"/>
  <c r="AL243" i="1"/>
  <c r="AL344" i="1"/>
  <c r="AL466" i="1"/>
  <c r="AL307" i="1"/>
  <c r="AL251" i="1"/>
  <c r="AL488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5" i="10" l="1"/>
  <c r="B636" i="10"/>
  <c r="B634" i="10"/>
  <c r="R634" i="10" l="1"/>
  <c r="U634" i="10" s="1"/>
  <c r="H634" i="10"/>
  <c r="K634" i="10" s="1"/>
  <c r="M634" i="10"/>
  <c r="P634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B76" i="10" l="1"/>
  <c r="B138" i="10"/>
  <c r="B550" i="10"/>
  <c r="B637" i="10"/>
  <c r="B639" i="10"/>
  <c r="B640" i="10"/>
  <c r="B638" i="10"/>
  <c r="R638" i="10" l="1"/>
  <c r="U638" i="10" s="1"/>
  <c r="H638" i="10"/>
  <c r="K638" i="10" s="1"/>
  <c r="M638" i="10"/>
  <c r="P638" i="10" s="1"/>
  <c r="R637" i="10"/>
  <c r="U637" i="10" s="1"/>
  <c r="H637" i="10"/>
  <c r="K637" i="10" s="1"/>
  <c r="M637" i="10"/>
  <c r="P637" i="10" s="1"/>
  <c r="H138" i="10"/>
  <c r="K138" i="10" s="1"/>
  <c r="R138" i="10"/>
  <c r="U138" i="10" s="1"/>
  <c r="M138" i="10"/>
  <c r="P138" i="10" s="1"/>
  <c r="M76" i="10"/>
  <c r="P76" i="10" s="1"/>
  <c r="H76" i="10"/>
  <c r="K76" i="10" s="1"/>
  <c r="R76" i="10"/>
  <c r="U76" i="10" s="1"/>
  <c r="R640" i="10"/>
  <c r="U640" i="10" s="1"/>
  <c r="H640" i="10"/>
  <c r="K640" i="10" s="1"/>
  <c r="M640" i="10"/>
  <c r="P640" i="10" s="1"/>
  <c r="M639" i="10"/>
  <c r="P639" i="10" s="1"/>
  <c r="R639" i="10"/>
  <c r="U639" i="10" s="1"/>
  <c r="H639" i="10"/>
  <c r="K639" i="10" s="1"/>
  <c r="M550" i="10"/>
  <c r="P550" i="10" s="1"/>
  <c r="H550" i="10"/>
  <c r="K550" i="10" s="1"/>
  <c r="R550" i="10"/>
  <c r="U550" i="10" s="1"/>
  <c r="E199" i="10" l="1"/>
  <c r="F199" i="10" s="1"/>
  <c r="E333" i="10"/>
  <c r="F333" i="10" s="1"/>
  <c r="E634" i="10"/>
  <c r="F634" i="10" s="1"/>
  <c r="E635" i="10"/>
  <c r="F635" i="10" s="1"/>
  <c r="E639" i="10"/>
  <c r="F639" i="10" s="1"/>
  <c r="E64" i="10"/>
  <c r="F64" i="10" s="1"/>
  <c r="E7" i="10"/>
  <c r="F7" i="10" s="1"/>
  <c r="E135" i="10"/>
  <c r="F135" i="10" s="1"/>
  <c r="E56" i="10"/>
  <c r="F56" i="10" s="1"/>
  <c r="E264" i="10"/>
  <c r="F264" i="10" s="1"/>
  <c r="E179" i="10"/>
  <c r="F179" i="10" s="1"/>
  <c r="E9" i="10"/>
  <c r="F9" i="10" s="1"/>
  <c r="E550" i="10"/>
  <c r="F550" i="10" s="1"/>
  <c r="B104" i="10"/>
  <c r="B135" i="10"/>
  <c r="E380" i="10"/>
  <c r="F380" i="10" s="1"/>
  <c r="B231" i="10"/>
  <c r="E286" i="10"/>
  <c r="F286" i="10" s="1"/>
  <c r="E59" i="10"/>
  <c r="F59" i="10" s="1"/>
  <c r="B158" i="10"/>
  <c r="E93" i="10"/>
  <c r="F93" i="10" s="1"/>
  <c r="B122" i="10"/>
  <c r="E178" i="10"/>
  <c r="F178" i="10" s="1"/>
  <c r="B228" i="10"/>
  <c r="E110" i="10"/>
  <c r="F110" i="10" s="1"/>
  <c r="E171" i="10"/>
  <c r="F171" i="10" s="1"/>
  <c r="B60" i="10"/>
  <c r="E155" i="10"/>
  <c r="F155" i="10" s="1"/>
  <c r="E105" i="10"/>
  <c r="F105" i="10" s="1"/>
  <c r="B188" i="10"/>
  <c r="E283" i="10"/>
  <c r="F283" i="10" s="1"/>
  <c r="B125" i="10"/>
  <c r="E228" i="10"/>
  <c r="F228" i="10" s="1"/>
  <c r="E150" i="10"/>
  <c r="F150" i="10" s="1"/>
  <c r="E148" i="10"/>
  <c r="F148" i="10" s="1"/>
  <c r="B70" i="10"/>
  <c r="B286" i="10"/>
  <c r="E74" i="10"/>
  <c r="F74" i="10" s="1"/>
  <c r="E237" i="10"/>
  <c r="F237" i="10" s="1"/>
  <c r="B110" i="10"/>
  <c r="E23" i="10"/>
  <c r="F23" i="10" s="1"/>
  <c r="E82" i="10"/>
  <c r="F82" i="10" s="1"/>
  <c r="E30" i="10"/>
  <c r="F30" i="10" s="1"/>
  <c r="E384" i="10"/>
  <c r="F384" i="10" s="1"/>
  <c r="E19" i="10"/>
  <c r="F19" i="10" s="1"/>
  <c r="B8" i="10"/>
  <c r="B41" i="10"/>
  <c r="E15" i="10"/>
  <c r="F15" i="10" s="1"/>
  <c r="E223" i="10"/>
  <c r="F223" i="10" s="1"/>
  <c r="E122" i="10"/>
  <c r="F122" i="10" s="1"/>
  <c r="B4" i="10"/>
  <c r="E134" i="10"/>
  <c r="F134" i="10" s="1"/>
  <c r="E354" i="10"/>
  <c r="F354" i="10" s="1"/>
  <c r="B236" i="10"/>
  <c r="B168" i="10"/>
  <c r="E17" i="10"/>
  <c r="F17" i="10" s="1"/>
  <c r="E58" i="10"/>
  <c r="F58" i="10" s="1"/>
  <c r="E261" i="10"/>
  <c r="F261" i="10" s="1"/>
  <c r="E78" i="10"/>
  <c r="F78" i="10" s="1"/>
  <c r="B27" i="10"/>
  <c r="E68" i="10"/>
  <c r="F68" i="10" s="1"/>
  <c r="E637" i="10"/>
  <c r="F637" i="10" s="1"/>
  <c r="B19" i="10"/>
  <c r="E156" i="10"/>
  <c r="F156" i="10" s="1"/>
  <c r="E13" i="10"/>
  <c r="F13" i="10" s="1"/>
  <c r="E151" i="10"/>
  <c r="F151" i="10" s="1"/>
  <c r="E90" i="10"/>
  <c r="F90" i="10" s="1"/>
  <c r="E95" i="10"/>
  <c r="F95" i="10" s="1"/>
  <c r="B140" i="10"/>
  <c r="E194" i="10"/>
  <c r="F194" i="10" s="1"/>
  <c r="B57" i="10"/>
  <c r="E145" i="10"/>
  <c r="F145" i="10" s="1"/>
  <c r="B48" i="10"/>
  <c r="E184" i="10"/>
  <c r="F184" i="10" s="1"/>
  <c r="E112" i="10"/>
  <c r="F112" i="10" s="1"/>
  <c r="B389" i="10"/>
  <c r="E161" i="10"/>
  <c r="F161" i="10" s="1"/>
  <c r="E41" i="10"/>
  <c r="F41" i="10" s="1"/>
  <c r="E71" i="10"/>
  <c r="F71" i="10" s="1"/>
  <c r="E67" i="10"/>
  <c r="F67" i="10" s="1"/>
  <c r="B90" i="10"/>
  <c r="E169" i="10"/>
  <c r="F169" i="10" s="1"/>
  <c r="E108" i="10"/>
  <c r="F108" i="10" s="1"/>
  <c r="E292" i="10"/>
  <c r="F292" i="10" s="1"/>
  <c r="E47" i="10"/>
  <c r="F47" i="10" s="1"/>
  <c r="B194" i="10"/>
  <c r="E418" i="10"/>
  <c r="F418" i="10" s="1"/>
  <c r="B197" i="10"/>
  <c r="E189" i="10"/>
  <c r="F189" i="10" s="1"/>
  <c r="E636" i="10"/>
  <c r="F636" i="10" s="1"/>
  <c r="B64" i="10"/>
  <c r="E8" i="10"/>
  <c r="F8" i="10" s="1"/>
  <c r="E63" i="10"/>
  <c r="F63" i="10" s="1"/>
  <c r="E158" i="10"/>
  <c r="F158" i="10" s="1"/>
  <c r="B55" i="10"/>
  <c r="E386" i="10"/>
  <c r="F386" i="10" s="1"/>
  <c r="B66" i="10"/>
  <c r="E276" i="10"/>
  <c r="F276" i="10" s="1"/>
  <c r="E127" i="10"/>
  <c r="F127" i="10" s="1"/>
  <c r="B84" i="10"/>
  <c r="E76" i="10"/>
  <c r="F76" i="10" s="1"/>
  <c r="E640" i="10"/>
  <c r="F640" i="10" s="1"/>
  <c r="B161" i="10"/>
  <c r="E207" i="10"/>
  <c r="F207" i="10" s="1"/>
  <c r="E195" i="10"/>
  <c r="F195" i="10" s="1"/>
  <c r="E231" i="10"/>
  <c r="F231" i="10" s="1"/>
  <c r="B31" i="10"/>
  <c r="E28" i="10"/>
  <c r="F28" i="10" s="1"/>
  <c r="E51" i="10"/>
  <c r="F51" i="10" s="1"/>
  <c r="B169" i="10"/>
  <c r="B68" i="10"/>
  <c r="B384" i="10"/>
  <c r="E35" i="10"/>
  <c r="F35" i="10" s="1"/>
  <c r="B102" i="10"/>
  <c r="E72" i="10"/>
  <c r="F72" i="10" s="1"/>
  <c r="B174" i="10"/>
  <c r="E20" i="10"/>
  <c r="F20" i="10" s="1"/>
  <c r="E44" i="10"/>
  <c r="F44" i="10" s="1"/>
  <c r="E2" i="10"/>
  <c r="F2" i="10" s="1"/>
  <c r="E31" i="10"/>
  <c r="F31" i="10" s="1"/>
  <c r="B293" i="10"/>
  <c r="E55" i="10"/>
  <c r="F55" i="10" s="1"/>
  <c r="E66" i="10"/>
  <c r="F66" i="10" s="1"/>
  <c r="B205" i="10"/>
  <c r="E57" i="10"/>
  <c r="F57" i="10" s="1"/>
  <c r="E24" i="10"/>
  <c r="F24" i="10" s="1"/>
  <c r="E45" i="10"/>
  <c r="F45" i="10" s="1"/>
  <c r="E22" i="10"/>
  <c r="F22" i="10" s="1"/>
  <c r="E245" i="10"/>
  <c r="F245" i="10" s="1"/>
  <c r="B79" i="10"/>
  <c r="E363" i="10"/>
  <c r="F363" i="10" s="1"/>
  <c r="B394" i="10"/>
  <c r="E215" i="10"/>
  <c r="F215" i="10" s="1"/>
  <c r="B324" i="10"/>
  <c r="E242" i="10"/>
  <c r="F242" i="10" s="1"/>
  <c r="E328" i="10"/>
  <c r="F328" i="10" s="1"/>
  <c r="B207" i="10"/>
  <c r="B405" i="10"/>
  <c r="E272" i="10"/>
  <c r="F272" i="10" s="1"/>
  <c r="B107" i="10"/>
  <c r="B112" i="10"/>
  <c r="E153" i="10"/>
  <c r="F153" i="10" s="1"/>
  <c r="E104" i="10"/>
  <c r="F104" i="10" s="1"/>
  <c r="B32" i="10"/>
  <c r="E605" i="10"/>
  <c r="F605" i="10" s="1"/>
  <c r="E349" i="10"/>
  <c r="F349" i="10" s="1"/>
  <c r="E143" i="10"/>
  <c r="F143" i="10" s="1"/>
  <c r="E173" i="10"/>
  <c r="F173" i="10" s="1"/>
  <c r="E119" i="10"/>
  <c r="F119" i="10" s="1"/>
  <c r="B323" i="10"/>
  <c r="E98" i="10"/>
  <c r="F98" i="10" s="1"/>
  <c r="E201" i="10"/>
  <c r="F201" i="10" s="1"/>
  <c r="B147" i="10"/>
  <c r="E234" i="10"/>
  <c r="F234" i="10" s="1"/>
  <c r="E102" i="10"/>
  <c r="F102" i="10" s="1"/>
  <c r="E152" i="10"/>
  <c r="F152" i="10" s="1"/>
  <c r="E172" i="10"/>
  <c r="F172" i="10" s="1"/>
  <c r="B237" i="10"/>
  <c r="B145" i="10"/>
  <c r="E198" i="10"/>
  <c r="F198" i="10" s="1"/>
  <c r="E114" i="10"/>
  <c r="F114" i="10" s="1"/>
  <c r="E96" i="10"/>
  <c r="F96" i="10" s="1"/>
  <c r="B7" i="10"/>
  <c r="E39" i="10"/>
  <c r="F39" i="10" s="1"/>
  <c r="B45" i="10"/>
  <c r="E281" i="10"/>
  <c r="F281" i="10" s="1"/>
  <c r="E21" i="10"/>
  <c r="F21" i="10" s="1"/>
  <c r="E181" i="10"/>
  <c r="F181" i="10" s="1"/>
  <c r="B80" i="10"/>
  <c r="E109" i="10"/>
  <c r="F109" i="10" s="1"/>
  <c r="E99" i="10"/>
  <c r="F99" i="10" s="1"/>
  <c r="B256" i="10"/>
  <c r="E417" i="10"/>
  <c r="F417" i="10" s="1"/>
  <c r="B268" i="10"/>
  <c r="E100" i="10"/>
  <c r="F100" i="10" s="1"/>
  <c r="B50" i="10"/>
  <c r="E404" i="10"/>
  <c r="F404" i="10" s="1"/>
  <c r="B28" i="10"/>
  <c r="B47" i="10"/>
  <c r="E400" i="10"/>
  <c r="F400" i="10" s="1"/>
  <c r="B245" i="10"/>
  <c r="B274" i="10"/>
  <c r="B189" i="10"/>
  <c r="B287" i="10"/>
  <c r="E10" i="10"/>
  <c r="F10" i="10" s="1"/>
  <c r="E65" i="10"/>
  <c r="F65" i="10" s="1"/>
  <c r="E27" i="10"/>
  <c r="F27" i="10" s="1"/>
  <c r="B172" i="10"/>
  <c r="B386" i="10"/>
  <c r="E243" i="10"/>
  <c r="F243" i="10" s="1"/>
  <c r="E205" i="10"/>
  <c r="F205" i="10" s="1"/>
  <c r="E84" i="10"/>
  <c r="F84" i="10" s="1"/>
  <c r="E280" i="10"/>
  <c r="F280" i="10" s="1"/>
  <c r="B289" i="10"/>
  <c r="E253" i="10"/>
  <c r="F253" i="10" s="1"/>
  <c r="E269" i="10"/>
  <c r="F269" i="10" s="1"/>
  <c r="B294" i="10"/>
  <c r="E411" i="10"/>
  <c r="F411" i="10" s="1"/>
  <c r="B186" i="10"/>
  <c r="E163" i="10"/>
  <c r="F163" i="10" s="1"/>
  <c r="E60" i="10"/>
  <c r="F60" i="10" s="1"/>
  <c r="E293" i="10"/>
  <c r="F293" i="10" s="1"/>
  <c r="B605" i="10"/>
  <c r="B127" i="10"/>
  <c r="B198" i="10"/>
  <c r="E48" i="10"/>
  <c r="F48" i="10" s="1"/>
  <c r="E216" i="10"/>
  <c r="F216" i="10" s="1"/>
  <c r="E101" i="10"/>
  <c r="F101" i="10" s="1"/>
  <c r="E383" i="10"/>
  <c r="F383" i="10" s="1"/>
  <c r="E16" i="10"/>
  <c r="F16" i="10" s="1"/>
  <c r="E410" i="10"/>
  <c r="F410" i="10" s="1"/>
  <c r="E70" i="10"/>
  <c r="F70" i="10" s="1"/>
  <c r="E4" i="10"/>
  <c r="F4" i="10" s="1"/>
  <c r="E236" i="10"/>
  <c r="F236" i="10" s="1"/>
  <c r="E423" i="10"/>
  <c r="F423" i="10" s="1"/>
  <c r="B363" i="10"/>
  <c r="E394" i="10"/>
  <c r="F394" i="10" s="1"/>
  <c r="B215" i="10"/>
  <c r="E324" i="10"/>
  <c r="F324" i="10" s="1"/>
  <c r="E202" i="10"/>
  <c r="F202" i="10" s="1"/>
  <c r="B151" i="10"/>
  <c r="E125" i="10"/>
  <c r="F125" i="10" s="1"/>
  <c r="B95" i="10"/>
  <c r="E131" i="10"/>
  <c r="F131" i="10" s="1"/>
  <c r="E405" i="10"/>
  <c r="F405" i="10" s="1"/>
  <c r="E638" i="10"/>
  <c r="F638" i="10" s="1"/>
  <c r="B35" i="10"/>
  <c r="B195" i="10"/>
  <c r="E92" i="10"/>
  <c r="F92" i="10" s="1"/>
  <c r="B134" i="10"/>
  <c r="B243" i="10"/>
  <c r="B108" i="10"/>
  <c r="E138" i="10"/>
  <c r="F138" i="10" s="1"/>
  <c r="B181" i="10"/>
  <c r="B155" i="10"/>
  <c r="E6" i="10"/>
  <c r="F6" i="10" s="1"/>
  <c r="E389" i="10"/>
  <c r="F389" i="10" s="1"/>
  <c r="E374" i="10"/>
  <c r="F374" i="10" s="1"/>
  <c r="B15" i="10"/>
  <c r="B105" i="10"/>
  <c r="E188" i="10"/>
  <c r="F188" i="10" s="1"/>
  <c r="E32" i="10"/>
  <c r="F32" i="10" s="1"/>
  <c r="E159" i="10"/>
  <c r="F159" i="10" s="1"/>
  <c r="E73" i="10"/>
  <c r="F73" i="10" s="1"/>
  <c r="E295" i="10"/>
  <c r="F295" i="10" s="1"/>
  <c r="B141" i="10"/>
  <c r="B280" i="10"/>
  <c r="B423" i="10"/>
  <c r="E197" i="10"/>
  <c r="F197" i="10" s="1"/>
  <c r="E106" i="10"/>
  <c r="F106" i="10" s="1"/>
  <c r="B72" i="10"/>
  <c r="E174" i="10"/>
  <c r="F174" i="10" s="1"/>
  <c r="B276" i="10"/>
  <c r="E274" i="10"/>
  <c r="F274" i="10" s="1"/>
  <c r="B131" i="10"/>
  <c r="B59" i="10"/>
  <c r="E142" i="10"/>
  <c r="F142" i="10" s="1"/>
  <c r="B101" i="10"/>
  <c r="B23" i="10"/>
  <c r="E107" i="10"/>
  <c r="F107" i="10" s="1"/>
  <c r="E186" i="10"/>
  <c r="F186" i="10" s="1"/>
  <c r="B163" i="10"/>
  <c r="E49" i="10"/>
  <c r="F49" i="10" s="1"/>
  <c r="B285" i="10"/>
  <c r="E329" i="10"/>
  <c r="F329" i="10" s="1"/>
  <c r="B317" i="10"/>
  <c r="E348" i="10"/>
  <c r="F348" i="10" s="1"/>
  <c r="E597" i="10"/>
  <c r="F597" i="10" s="1"/>
  <c r="B175" i="10"/>
  <c r="E388" i="10"/>
  <c r="F388" i="10" s="1"/>
  <c r="E609" i="10"/>
  <c r="F609" i="10" s="1"/>
  <c r="B427" i="10"/>
  <c r="E408" i="10"/>
  <c r="F408" i="10" s="1"/>
  <c r="B447" i="10"/>
  <c r="E29" i="10"/>
  <c r="F29" i="10" s="1"/>
  <c r="B542" i="10"/>
  <c r="E547" i="10"/>
  <c r="F547" i="10" s="1"/>
  <c r="B546" i="10"/>
  <c r="E448" i="10"/>
  <c r="F448" i="10" s="1"/>
  <c r="E279" i="10"/>
  <c r="F279" i="10" s="1"/>
  <c r="B418" i="10"/>
  <c r="E289" i="10"/>
  <c r="F289" i="10" s="1"/>
  <c r="B119" i="10"/>
  <c r="B269" i="10"/>
  <c r="B100" i="10"/>
  <c r="E210" i="10"/>
  <c r="F210" i="10" s="1"/>
  <c r="E80" i="10"/>
  <c r="F80" i="10" s="1"/>
  <c r="E270" i="10"/>
  <c r="F270" i="10" s="1"/>
  <c r="B116" i="10"/>
  <c r="E75" i="10"/>
  <c r="F75" i="10" s="1"/>
  <c r="E420" i="10"/>
  <c r="F420" i="10" s="1"/>
  <c r="B244" i="10"/>
  <c r="E43" i="10"/>
  <c r="F43" i="10" s="1"/>
  <c r="E467" i="10"/>
  <c r="F467" i="10" s="1"/>
  <c r="B598" i="10"/>
  <c r="E69" i="10"/>
  <c r="F69" i="10" s="1"/>
  <c r="E541" i="10"/>
  <c r="F541" i="10" s="1"/>
  <c r="B18" i="10"/>
  <c r="E613" i="10"/>
  <c r="F613" i="10" s="1"/>
  <c r="B213" i="10"/>
  <c r="E489" i="10"/>
  <c r="F489" i="10" s="1"/>
  <c r="B536" i="10"/>
  <c r="B92" i="10"/>
  <c r="E323" i="10"/>
  <c r="F323" i="10" s="1"/>
  <c r="E294" i="10"/>
  <c r="F294" i="10" s="1"/>
  <c r="B109" i="10"/>
  <c r="B234" i="10"/>
  <c r="E212" i="10"/>
  <c r="F212" i="10" s="1"/>
  <c r="B347" i="10"/>
  <c r="E262" i="10"/>
  <c r="F262" i="10" s="1"/>
  <c r="B355" i="10"/>
  <c r="E222" i="10"/>
  <c r="F222" i="10" s="1"/>
  <c r="B208" i="10"/>
  <c r="E579" i="10"/>
  <c r="F579" i="10" s="1"/>
  <c r="E391" i="10"/>
  <c r="F391" i="10" s="1"/>
  <c r="B40" i="10"/>
  <c r="E62" i="10"/>
  <c r="F62" i="10" s="1"/>
  <c r="B376" i="10"/>
  <c r="E126" i="10"/>
  <c r="F126" i="10" s="1"/>
  <c r="B302" i="10"/>
  <c r="E549" i="10"/>
  <c r="F549" i="10" s="1"/>
  <c r="B532" i="10"/>
  <c r="E413" i="10"/>
  <c r="F413" i="10" s="1"/>
  <c r="B115" i="10"/>
  <c r="E11" i="10"/>
  <c r="F11" i="10" s="1"/>
  <c r="E252" i="10"/>
  <c r="F252" i="10" s="1"/>
  <c r="E160" i="10"/>
  <c r="F160" i="10" s="1"/>
  <c r="E50" i="10"/>
  <c r="F50" i="10" s="1"/>
  <c r="E226" i="10"/>
  <c r="F226" i="10" s="1"/>
  <c r="B400" i="10"/>
  <c r="B417" i="10"/>
  <c r="B201" i="10"/>
  <c r="B33" i="10"/>
  <c r="E265" i="10"/>
  <c r="F265" i="10" s="1"/>
  <c r="B337" i="10"/>
  <c r="E382" i="10"/>
  <c r="F382" i="10" s="1"/>
  <c r="B267" i="10"/>
  <c r="E446" i="10"/>
  <c r="F446" i="10" s="1"/>
  <c r="B493" i="10"/>
  <c r="E124" i="10"/>
  <c r="F124" i="10" s="1"/>
  <c r="B476" i="10"/>
  <c r="E164" i="10"/>
  <c r="F164" i="10" s="1"/>
  <c r="B36" i="10"/>
  <c r="E497" i="10"/>
  <c r="F497" i="10" s="1"/>
  <c r="B133" i="10"/>
  <c r="E429" i="10"/>
  <c r="F429" i="10" s="1"/>
  <c r="B26" i="10"/>
  <c r="E443" i="10"/>
  <c r="F443" i="10" s="1"/>
  <c r="E268" i="10"/>
  <c r="F268" i="10" s="1"/>
  <c r="B210" i="10"/>
  <c r="B143" i="10"/>
  <c r="B173" i="10"/>
  <c r="B253" i="10"/>
  <c r="B49" i="10"/>
  <c r="E285" i="10"/>
  <c r="F285" i="10" s="1"/>
  <c r="B329" i="10"/>
  <c r="E317" i="10"/>
  <c r="F317" i="10" s="1"/>
  <c r="B348" i="10"/>
  <c r="E218" i="10"/>
  <c r="F218" i="10" s="1"/>
  <c r="E175" i="10"/>
  <c r="F175" i="10" s="1"/>
  <c r="B388" i="10"/>
  <c r="E5" i="10"/>
  <c r="F5" i="10" s="1"/>
  <c r="E427" i="10"/>
  <c r="F427" i="10" s="1"/>
  <c r="B408" i="10"/>
  <c r="B264" i="10"/>
  <c r="E168" i="10"/>
  <c r="F168" i="10" s="1"/>
  <c r="E140" i="10"/>
  <c r="F140" i="10" s="1"/>
  <c r="E204" i="10"/>
  <c r="F204" i="10" s="1"/>
  <c r="B404" i="10"/>
  <c r="E187" i="10"/>
  <c r="F187" i="10" s="1"/>
  <c r="E97" i="10"/>
  <c r="F97" i="10" s="1"/>
  <c r="E196" i="10"/>
  <c r="F196" i="10" s="1"/>
  <c r="B98" i="10"/>
  <c r="B270" i="10"/>
  <c r="E116" i="10"/>
  <c r="F116" i="10" s="1"/>
  <c r="B75" i="10"/>
  <c r="E334" i="10"/>
  <c r="F334" i="10" s="1"/>
  <c r="B420" i="10"/>
  <c r="E244" i="10"/>
  <c r="F244" i="10" s="1"/>
  <c r="B43" i="10"/>
  <c r="E498" i="10"/>
  <c r="F498" i="10" s="1"/>
  <c r="E598" i="10"/>
  <c r="F598" i="10" s="1"/>
  <c r="B69" i="10"/>
  <c r="E52" i="10"/>
  <c r="F52" i="10" s="1"/>
  <c r="B541" i="10"/>
  <c r="E18" i="10"/>
  <c r="F18" i="10" s="1"/>
  <c r="B613" i="10"/>
  <c r="E213" i="10"/>
  <c r="F213" i="10" s="1"/>
  <c r="B489" i="10"/>
  <c r="E536" i="10"/>
  <c r="F536" i="10" s="1"/>
  <c r="B354" i="10"/>
  <c r="B411" i="10"/>
  <c r="B328" i="10"/>
  <c r="E147" i="10"/>
  <c r="F147" i="10" s="1"/>
  <c r="E287" i="10"/>
  <c r="F287" i="10" s="1"/>
  <c r="B114" i="10"/>
  <c r="E275" i="10"/>
  <c r="F275" i="10" s="1"/>
  <c r="B212" i="10"/>
  <c r="E347" i="10"/>
  <c r="F347" i="10" s="1"/>
  <c r="B262" i="10"/>
  <c r="E355" i="10"/>
  <c r="F355" i="10" s="1"/>
  <c r="B222" i="10"/>
  <c r="E208" i="10"/>
  <c r="F208" i="10" s="1"/>
  <c r="B579" i="10"/>
  <c r="E373" i="10"/>
  <c r="F373" i="10" s="1"/>
  <c r="B391" i="10"/>
  <c r="E40" i="10"/>
  <c r="F40" i="10" s="1"/>
  <c r="B62" i="10"/>
  <c r="E376" i="10"/>
  <c r="F376" i="10" s="1"/>
  <c r="B126" i="10"/>
  <c r="E302" i="10"/>
  <c r="F302" i="10" s="1"/>
  <c r="B549" i="10"/>
  <c r="E532" i="10"/>
  <c r="F532" i="10" s="1"/>
  <c r="B413" i="10"/>
  <c r="E115" i="10"/>
  <c r="F115" i="10" s="1"/>
  <c r="B11" i="10"/>
  <c r="E141" i="10"/>
  <c r="F141" i="10" s="1"/>
  <c r="B272" i="10"/>
  <c r="E79" i="10"/>
  <c r="F79" i="10" s="1"/>
  <c r="E256" i="10"/>
  <c r="F256" i="10" s="1"/>
  <c r="E33" i="10"/>
  <c r="F33" i="10" s="1"/>
  <c r="B265" i="10"/>
  <c r="E337" i="10"/>
  <c r="F337" i="10" s="1"/>
  <c r="B382" i="10"/>
  <c r="E267" i="10"/>
  <c r="F267" i="10" s="1"/>
  <c r="B446" i="10"/>
  <c r="E493" i="10"/>
  <c r="F493" i="10" s="1"/>
  <c r="B124" i="10"/>
  <c r="E476" i="10"/>
  <c r="F476" i="10" s="1"/>
  <c r="B164" i="10"/>
  <c r="E36" i="10"/>
  <c r="F36" i="10" s="1"/>
  <c r="B497" i="10"/>
  <c r="E133" i="10"/>
  <c r="F133" i="10" s="1"/>
  <c r="B429" i="10"/>
  <c r="E26" i="10"/>
  <c r="F26" i="10" s="1"/>
  <c r="B443" i="10"/>
  <c r="E545" i="10"/>
  <c r="F545" i="10" s="1"/>
  <c r="E542" i="10"/>
  <c r="F542" i="10" s="1"/>
  <c r="E371" i="10"/>
  <c r="F371" i="10" s="1"/>
  <c r="E322" i="10"/>
  <c r="F322" i="10" s="1"/>
  <c r="B537" i="10"/>
  <c r="E316" i="10"/>
  <c r="F316" i="10" s="1"/>
  <c r="B441" i="10"/>
  <c r="E554" i="10"/>
  <c r="F554" i="10" s="1"/>
  <c r="B444" i="10"/>
  <c r="E434" i="10"/>
  <c r="F434" i="10" s="1"/>
  <c r="E518" i="10"/>
  <c r="F518" i="10" s="1"/>
  <c r="B466" i="10"/>
  <c r="E567" i="10"/>
  <c r="F567" i="10" s="1"/>
  <c r="B113" i="10"/>
  <c r="E436" i="10"/>
  <c r="F436" i="10" s="1"/>
  <c r="B469" i="10"/>
  <c r="E584" i="10"/>
  <c r="F584" i="10" s="1"/>
  <c r="B381" i="10"/>
  <c r="E523" i="10"/>
  <c r="F523" i="10" s="1"/>
  <c r="B315" i="10"/>
  <c r="E251" i="10"/>
  <c r="F251" i="10" s="1"/>
  <c r="B575" i="10"/>
  <c r="E481" i="10"/>
  <c r="F481" i="10" s="1"/>
  <c r="B533" i="10"/>
  <c r="B547" i="10"/>
  <c r="B448" i="10"/>
  <c r="B248" i="10"/>
  <c r="B517" i="10"/>
  <c r="E546" i="10"/>
  <c r="F546" i="10" s="1"/>
  <c r="E599" i="10"/>
  <c r="F599" i="10" s="1"/>
  <c r="B414" i="10"/>
  <c r="E399" i="10"/>
  <c r="F399" i="10" s="1"/>
  <c r="B331" i="10"/>
  <c r="E606" i="10"/>
  <c r="F606" i="10" s="1"/>
  <c r="E551" i="10"/>
  <c r="F551" i="10" s="1"/>
  <c r="E238" i="10"/>
  <c r="F238" i="10" s="1"/>
  <c r="B325" i="10"/>
  <c r="E530" i="10"/>
  <c r="F530" i="10" s="1"/>
  <c r="B370" i="10"/>
  <c r="E254" i="10"/>
  <c r="F254" i="10" s="1"/>
  <c r="B407" i="10"/>
  <c r="E461" i="10"/>
  <c r="F461" i="10" s="1"/>
  <c r="B450" i="10"/>
  <c r="E478" i="10"/>
  <c r="F478" i="10" s="1"/>
  <c r="B421" i="10"/>
  <c r="E462" i="10"/>
  <c r="F462" i="10" s="1"/>
  <c r="B539" i="10"/>
  <c r="E425" i="10"/>
  <c r="F425" i="10" s="1"/>
  <c r="B586" i="10"/>
  <c r="B42" i="10"/>
  <c r="E273" i="10"/>
  <c r="F273" i="10" s="1"/>
  <c r="B29" i="10"/>
  <c r="E128" i="10"/>
  <c r="F128" i="10" s="1"/>
  <c r="B574" i="10"/>
  <c r="E46" i="10"/>
  <c r="F46" i="10" s="1"/>
  <c r="B610" i="10"/>
  <c r="E548" i="10"/>
  <c r="F548" i="10" s="1"/>
  <c r="B327" i="10"/>
  <c r="E538" i="10"/>
  <c r="F538" i="10" s="1"/>
  <c r="B528" i="10"/>
  <c r="B573" i="10"/>
  <c r="E37" i="10"/>
  <c r="F37" i="10" s="1"/>
  <c r="B54" i="10"/>
  <c r="E409" i="10"/>
  <c r="F409" i="10" s="1"/>
  <c r="B591" i="10"/>
  <c r="E520" i="10"/>
  <c r="F520" i="10" s="1"/>
  <c r="B607" i="10"/>
  <c r="E585" i="10"/>
  <c r="F585" i="10" s="1"/>
  <c r="B291" i="10"/>
  <c r="E592" i="10"/>
  <c r="F592" i="10" s="1"/>
  <c r="B129" i="10"/>
  <c r="E582" i="10"/>
  <c r="F582" i="10" s="1"/>
  <c r="B601" i="10"/>
  <c r="E447" i="10"/>
  <c r="F447" i="10" s="1"/>
  <c r="B545" i="10"/>
  <c r="E486" i="10"/>
  <c r="F486" i="10" s="1"/>
  <c r="B371" i="10"/>
  <c r="E263" i="10"/>
  <c r="F263" i="10" s="1"/>
  <c r="E424" i="10"/>
  <c r="F424" i="10" s="1"/>
  <c r="B438" i="10"/>
  <c r="E468" i="10"/>
  <c r="F468" i="10" s="1"/>
  <c r="B552" i="10"/>
  <c r="E553" i="10"/>
  <c r="F553" i="10" s="1"/>
  <c r="B440" i="10"/>
  <c r="E162" i="10"/>
  <c r="F162" i="10" s="1"/>
  <c r="B430" i="10"/>
  <c r="B449" i="10"/>
  <c r="E588" i="10"/>
  <c r="F588" i="10" s="1"/>
  <c r="B600" i="10"/>
  <c r="E477" i="10"/>
  <c r="F477" i="10" s="1"/>
  <c r="B460" i="10"/>
  <c r="E519" i="10"/>
  <c r="F519" i="10" s="1"/>
  <c r="B136" i="10"/>
  <c r="E385" i="10"/>
  <c r="F385" i="10" s="1"/>
  <c r="B581" i="10"/>
  <c r="E494" i="10"/>
  <c r="F494" i="10" s="1"/>
  <c r="B614" i="10"/>
  <c r="E580" i="10"/>
  <c r="F580" i="10" s="1"/>
  <c r="B540" i="10"/>
  <c r="B322" i="10"/>
  <c r="E537" i="10"/>
  <c r="F537" i="10" s="1"/>
  <c r="B316" i="10"/>
  <c r="E441" i="10"/>
  <c r="F441" i="10" s="1"/>
  <c r="B554" i="10"/>
  <c r="E444" i="10"/>
  <c r="F444" i="10" s="1"/>
  <c r="B434" i="10"/>
  <c r="B518" i="10"/>
  <c r="E466" i="10"/>
  <c r="F466" i="10" s="1"/>
  <c r="E113" i="10"/>
  <c r="F113" i="10" s="1"/>
  <c r="B436" i="10"/>
  <c r="E469" i="10"/>
  <c r="F469" i="10" s="1"/>
  <c r="B584" i="10"/>
  <c r="E381" i="10"/>
  <c r="F381" i="10" s="1"/>
  <c r="B523" i="10"/>
  <c r="E315" i="10"/>
  <c r="F315" i="10" s="1"/>
  <c r="B251" i="10"/>
  <c r="E575" i="10"/>
  <c r="F575" i="10" s="1"/>
  <c r="B481" i="10"/>
  <c r="E533" i="10"/>
  <c r="F533" i="10" s="1"/>
  <c r="B486" i="10"/>
  <c r="E248" i="10"/>
  <c r="F248" i="10" s="1"/>
  <c r="B599" i="10"/>
  <c r="E414" i="10"/>
  <c r="F414" i="10" s="1"/>
  <c r="B399" i="10"/>
  <c r="E331" i="10"/>
  <c r="F331" i="10" s="1"/>
  <c r="B606" i="10"/>
  <c r="E86" i="10"/>
  <c r="F86" i="10" s="1"/>
  <c r="B551" i="10"/>
  <c r="E325" i="10"/>
  <c r="F325" i="10" s="1"/>
  <c r="B530" i="10"/>
  <c r="E370" i="10"/>
  <c r="F370" i="10" s="1"/>
  <c r="B144" i="10"/>
  <c r="B435" i="10"/>
  <c r="E42" i="10"/>
  <c r="F42" i="10" s="1"/>
  <c r="B273" i="10"/>
  <c r="B128" i="10"/>
  <c r="E574" i="10"/>
  <c r="F574" i="10" s="1"/>
  <c r="B46" i="10"/>
  <c r="E610" i="10"/>
  <c r="F610" i="10" s="1"/>
  <c r="B548" i="10"/>
  <c r="E327" i="10"/>
  <c r="F327" i="10" s="1"/>
  <c r="B538" i="10"/>
  <c r="E528" i="10"/>
  <c r="F528" i="10" s="1"/>
  <c r="E573" i="10"/>
  <c r="F573" i="10" s="1"/>
  <c r="B37" i="10"/>
  <c r="E54" i="10"/>
  <c r="F54" i="10" s="1"/>
  <c r="B409" i="10"/>
  <c r="E591" i="10"/>
  <c r="F591" i="10" s="1"/>
  <c r="B520" i="10"/>
  <c r="E607" i="10"/>
  <c r="F607" i="10" s="1"/>
  <c r="B585" i="10"/>
  <c r="E291" i="10"/>
  <c r="F291" i="10" s="1"/>
  <c r="B592" i="10"/>
  <c r="E129" i="10"/>
  <c r="F129" i="10" s="1"/>
  <c r="B582" i="10"/>
  <c r="E601" i="10"/>
  <c r="F601" i="10" s="1"/>
  <c r="B442" i="10"/>
  <c r="B477" i="10"/>
  <c r="E421" i="10"/>
  <c r="F421" i="10" s="1"/>
  <c r="E586" i="10"/>
  <c r="F586" i="10" s="1"/>
  <c r="E564" i="10"/>
  <c r="F564" i="10" s="1"/>
  <c r="B357" i="10"/>
  <c r="E562" i="10"/>
  <c r="F562" i="10" s="1"/>
  <c r="B235" i="10"/>
  <c r="E368" i="10"/>
  <c r="F368" i="10" s="1"/>
  <c r="E123" i="10"/>
  <c r="F123" i="10" s="1"/>
  <c r="E504" i="10"/>
  <c r="F504" i="10" s="1"/>
  <c r="E507" i="10"/>
  <c r="F507" i="10" s="1"/>
  <c r="E319" i="10"/>
  <c r="F319" i="10" s="1"/>
  <c r="E540" i="10"/>
  <c r="F540" i="10" s="1"/>
  <c r="E470" i="10"/>
  <c r="F470" i="10" s="1"/>
  <c r="B402" i="10"/>
  <c r="E437" i="10"/>
  <c r="F437" i="10" s="1"/>
  <c r="B428" i="10"/>
  <c r="E560" i="10"/>
  <c r="F560" i="10" s="1"/>
  <c r="B570" i="10"/>
  <c r="E460" i="10"/>
  <c r="F460" i="10" s="1"/>
  <c r="B461" i="10"/>
  <c r="E450" i="10"/>
  <c r="F450" i="10" s="1"/>
  <c r="B385" i="10"/>
  <c r="E571" i="10"/>
  <c r="F571" i="10" s="1"/>
  <c r="B565" i="10"/>
  <c r="E572" i="10"/>
  <c r="F572" i="10" s="1"/>
  <c r="B406" i="10"/>
  <c r="E130" i="10"/>
  <c r="F130" i="10" s="1"/>
  <c r="E501" i="10"/>
  <c r="F501" i="10" s="1"/>
  <c r="E192" i="10"/>
  <c r="F192" i="10" s="1"/>
  <c r="E515" i="10"/>
  <c r="F515" i="10" s="1"/>
  <c r="E311" i="10"/>
  <c r="F311" i="10" s="1"/>
  <c r="B260" i="10"/>
  <c r="E517" i="10"/>
  <c r="F517" i="10" s="1"/>
  <c r="B494" i="10"/>
  <c r="E482" i="10"/>
  <c r="F482" i="10" s="1"/>
  <c r="B587" i="10"/>
  <c r="E463" i="10"/>
  <c r="F463" i="10" s="1"/>
  <c r="B558" i="10"/>
  <c r="E559" i="10"/>
  <c r="F559" i="10" s="1"/>
  <c r="B569" i="10"/>
  <c r="E539" i="10"/>
  <c r="F539" i="10" s="1"/>
  <c r="E351" i="10"/>
  <c r="F351" i="10" s="1"/>
  <c r="B568" i="10"/>
  <c r="E240" i="10"/>
  <c r="F240" i="10" s="1"/>
  <c r="B227" i="10"/>
  <c r="E146" i="10"/>
  <c r="F146" i="10" s="1"/>
  <c r="E500" i="10"/>
  <c r="F500" i="10" s="1"/>
  <c r="E513" i="10"/>
  <c r="F513" i="10" s="1"/>
  <c r="E510" i="10"/>
  <c r="F510" i="10" s="1"/>
  <c r="E306" i="10"/>
  <c r="F306" i="10" s="1"/>
  <c r="B345" i="10"/>
  <c r="E144" i="10"/>
  <c r="F144" i="10" s="1"/>
  <c r="E438" i="10"/>
  <c r="F438" i="10" s="1"/>
  <c r="E521" i="10"/>
  <c r="F521" i="10" s="1"/>
  <c r="B611" i="10"/>
  <c r="E483" i="10"/>
  <c r="F483" i="10" s="1"/>
  <c r="B340" i="10"/>
  <c r="E258" i="10"/>
  <c r="F258" i="10" s="1"/>
  <c r="B364" i="10"/>
  <c r="E552" i="10"/>
  <c r="F552" i="10" s="1"/>
  <c r="E581" i="10"/>
  <c r="F581" i="10" s="1"/>
  <c r="B425" i="10"/>
  <c r="E563" i="10"/>
  <c r="F563" i="10" s="1"/>
  <c r="B239" i="10"/>
  <c r="E83" i="10"/>
  <c r="F83" i="10" s="1"/>
  <c r="B566" i="10"/>
  <c r="E170" i="10"/>
  <c r="F170" i="10" s="1"/>
  <c r="E338" i="10"/>
  <c r="F338" i="10" s="1"/>
  <c r="E117" i="10"/>
  <c r="F117" i="10" s="1"/>
  <c r="E506" i="10"/>
  <c r="F506" i="10" s="1"/>
  <c r="E288" i="10"/>
  <c r="F288" i="10" s="1"/>
  <c r="B455" i="10"/>
  <c r="B468" i="10"/>
  <c r="E440" i="10"/>
  <c r="F440" i="10" s="1"/>
  <c r="E442" i="10"/>
  <c r="F442" i="10" s="1"/>
  <c r="B401" i="10"/>
  <c r="E525" i="10"/>
  <c r="F525" i="10" s="1"/>
  <c r="B557" i="10"/>
  <c r="E225" i="10"/>
  <c r="F225" i="10" s="1"/>
  <c r="B561" i="10"/>
  <c r="E88" i="10"/>
  <c r="F88" i="10" s="1"/>
  <c r="B162" i="10"/>
  <c r="E614" i="10"/>
  <c r="F614" i="10" s="1"/>
  <c r="B580" i="10"/>
  <c r="B470" i="10"/>
  <c r="E402" i="10"/>
  <c r="F402" i="10" s="1"/>
  <c r="B437" i="10"/>
  <c r="E428" i="10"/>
  <c r="F428" i="10" s="1"/>
  <c r="B560" i="10"/>
  <c r="E570" i="10"/>
  <c r="F570" i="10" s="1"/>
  <c r="B482" i="10"/>
  <c r="E587" i="10"/>
  <c r="F587" i="10" s="1"/>
  <c r="B463" i="10"/>
  <c r="E558" i="10"/>
  <c r="F558" i="10" s="1"/>
  <c r="B559" i="10"/>
  <c r="E569" i="10"/>
  <c r="F569" i="10" s="1"/>
  <c r="B351" i="10"/>
  <c r="E568" i="10"/>
  <c r="F568" i="10" s="1"/>
  <c r="B240" i="10"/>
  <c r="E227" i="10"/>
  <c r="F227" i="10" s="1"/>
  <c r="B146" i="10"/>
  <c r="E299" i="10"/>
  <c r="F299" i="10" s="1"/>
  <c r="E509" i="10"/>
  <c r="F509" i="10" s="1"/>
  <c r="E514" i="10"/>
  <c r="F514" i="10" s="1"/>
  <c r="E508" i="10"/>
  <c r="F508" i="10" s="1"/>
  <c r="E449" i="10"/>
  <c r="F449" i="10" s="1"/>
  <c r="B478" i="10"/>
  <c r="B521" i="10"/>
  <c r="E611" i="10"/>
  <c r="F611" i="10" s="1"/>
  <c r="B483" i="10"/>
  <c r="E340" i="10"/>
  <c r="F340" i="10" s="1"/>
  <c r="B258" i="10"/>
  <c r="E364" i="10"/>
  <c r="F364" i="10" s="1"/>
  <c r="B88" i="10"/>
  <c r="B564" i="10"/>
  <c r="E357" i="10"/>
  <c r="F357" i="10" s="1"/>
  <c r="E260" i="10"/>
  <c r="F260" i="10" s="1"/>
  <c r="E369" i="10"/>
  <c r="F369" i="10" s="1"/>
  <c r="B341" i="10"/>
  <c r="E296" i="10"/>
  <c r="F296" i="10" s="1"/>
  <c r="B454" i="10"/>
  <c r="E615" i="10"/>
  <c r="F615" i="10" s="1"/>
  <c r="E318" i="10"/>
  <c r="F318" i="10" s="1"/>
  <c r="B77" i="10"/>
  <c r="E224" i="10"/>
  <c r="F224" i="10" s="1"/>
  <c r="B652" i="10"/>
  <c r="E653" i="10"/>
  <c r="F653" i="10" s="1"/>
  <c r="B657" i="10"/>
  <c r="E661" i="10"/>
  <c r="F661" i="10" s="1"/>
  <c r="B665" i="10"/>
  <c r="E668" i="10"/>
  <c r="F668" i="10" s="1"/>
  <c r="B672" i="10"/>
  <c r="E675" i="10"/>
  <c r="F675" i="10" s="1"/>
  <c r="E455" i="10"/>
  <c r="F455" i="10" s="1"/>
  <c r="B310" i="10"/>
  <c r="B321" i="10"/>
  <c r="E259" i="10"/>
  <c r="F259" i="10" s="1"/>
  <c r="B352" i="10"/>
  <c r="B130" i="10"/>
  <c r="E282" i="10"/>
  <c r="F282" i="10" s="1"/>
  <c r="E511" i="10"/>
  <c r="F511" i="10" s="1"/>
  <c r="E456" i="10"/>
  <c r="F456" i="10" s="1"/>
  <c r="B457" i="10"/>
  <c r="E459" i="10"/>
  <c r="F459" i="10" s="1"/>
  <c r="B335" i="10"/>
  <c r="E439" i="10"/>
  <c r="F439" i="10" s="1"/>
  <c r="B641" i="10"/>
  <c r="E312" i="10"/>
  <c r="F312" i="10" s="1"/>
  <c r="B647" i="10"/>
  <c r="E649" i="10"/>
  <c r="F649" i="10" s="1"/>
  <c r="B651" i="10"/>
  <c r="E360" i="10"/>
  <c r="F360" i="10" s="1"/>
  <c r="B519" i="10"/>
  <c r="E239" i="10"/>
  <c r="F239" i="10" s="1"/>
  <c r="B562" i="10"/>
  <c r="E235" i="10"/>
  <c r="F235" i="10" s="1"/>
  <c r="E643" i="10"/>
  <c r="F643" i="10" s="1"/>
  <c r="B120" i="10"/>
  <c r="B263" i="10"/>
  <c r="B588" i="10"/>
  <c r="B563" i="10"/>
  <c r="E452" i="10"/>
  <c r="F452" i="10" s="1"/>
  <c r="B232" i="10"/>
  <c r="E458" i="10"/>
  <c r="F458" i="10" s="1"/>
  <c r="B362" i="10"/>
  <c r="E359" i="10"/>
  <c r="F359" i="10" s="1"/>
  <c r="B387" i="10"/>
  <c r="E53" i="10"/>
  <c r="F53" i="10" s="1"/>
  <c r="B220" i="10"/>
  <c r="E89" i="10"/>
  <c r="F89" i="10" s="1"/>
  <c r="B397" i="10"/>
  <c r="E203" i="10"/>
  <c r="F203" i="10" s="1"/>
  <c r="B655" i="10"/>
  <c r="E659" i="10"/>
  <c r="F659" i="10" s="1"/>
  <c r="B663" i="10"/>
  <c r="E667" i="10"/>
  <c r="F667" i="10" s="1"/>
  <c r="B670" i="10"/>
  <c r="E673" i="10"/>
  <c r="F673" i="10" s="1"/>
  <c r="B553" i="10"/>
  <c r="E512" i="10"/>
  <c r="F512" i="10" s="1"/>
  <c r="E85" i="10"/>
  <c r="F85" i="10" s="1"/>
  <c r="B313" i="10"/>
  <c r="E645" i="10"/>
  <c r="F645" i="10" s="1"/>
  <c r="E566" i="10"/>
  <c r="F566" i="10" s="1"/>
  <c r="E499" i="10"/>
  <c r="F499" i="10" s="1"/>
  <c r="E419" i="10"/>
  <c r="F419" i="10" s="1"/>
  <c r="B453" i="10"/>
  <c r="E221" i="10"/>
  <c r="F221" i="10" s="1"/>
  <c r="B366" i="10"/>
  <c r="E361" i="10"/>
  <c r="F361" i="10" s="1"/>
  <c r="B219" i="10"/>
  <c r="B646" i="10"/>
  <c r="E648" i="10"/>
  <c r="F648" i="10" s="1"/>
  <c r="B650" i="10"/>
  <c r="E393" i="10"/>
  <c r="F393" i="10" s="1"/>
  <c r="B654" i="10"/>
  <c r="E658" i="10"/>
  <c r="F658" i="10" s="1"/>
  <c r="B662" i="10"/>
  <c r="E666" i="10"/>
  <c r="F666" i="10" s="1"/>
  <c r="B669" i="10"/>
  <c r="E344" i="10"/>
  <c r="F344" i="10" s="1"/>
  <c r="E505" i="10"/>
  <c r="F505" i="10" s="1"/>
  <c r="E345" i="10"/>
  <c r="F345" i="10" s="1"/>
  <c r="B369" i="10"/>
  <c r="E341" i="10"/>
  <c r="F341" i="10" s="1"/>
  <c r="B296" i="10"/>
  <c r="E454" i="10"/>
  <c r="F454" i="10" s="1"/>
  <c r="B615" i="10"/>
  <c r="B318" i="10"/>
  <c r="E77" i="10"/>
  <c r="F77" i="10" s="1"/>
  <c r="B224" i="10"/>
  <c r="E652" i="10"/>
  <c r="F652" i="10" s="1"/>
  <c r="B653" i="10"/>
  <c r="E657" i="10"/>
  <c r="F657" i="10" s="1"/>
  <c r="E91" i="10"/>
  <c r="F91" i="10" s="1"/>
  <c r="E503" i="10"/>
  <c r="F503" i="10" s="1"/>
  <c r="E321" i="10"/>
  <c r="F321" i="10" s="1"/>
  <c r="B259" i="10"/>
  <c r="E352" i="10"/>
  <c r="F352" i="10" s="1"/>
  <c r="E430" i="10"/>
  <c r="F430" i="10" s="1"/>
  <c r="E600" i="10"/>
  <c r="F600" i="10" s="1"/>
  <c r="E136" i="10"/>
  <c r="F136" i="10" s="1"/>
  <c r="B170" i="10"/>
  <c r="E310" i="10"/>
  <c r="F310" i="10" s="1"/>
  <c r="B456" i="10"/>
  <c r="E457" i="10"/>
  <c r="F457" i="10" s="1"/>
  <c r="B459" i="10"/>
  <c r="E335" i="10"/>
  <c r="F335" i="10" s="1"/>
  <c r="B439" i="10"/>
  <c r="E641" i="10"/>
  <c r="F641" i="10" s="1"/>
  <c r="B312" i="10"/>
  <c r="E647" i="10"/>
  <c r="F647" i="10" s="1"/>
  <c r="B649" i="10"/>
  <c r="E651" i="10"/>
  <c r="F651" i="10" s="1"/>
  <c r="B360" i="10"/>
  <c r="E656" i="10"/>
  <c r="F656" i="10" s="1"/>
  <c r="B660" i="10"/>
  <c r="E664" i="10"/>
  <c r="F664" i="10" s="1"/>
  <c r="B375" i="10"/>
  <c r="B424" i="10"/>
  <c r="E377" i="10"/>
  <c r="F377" i="10" s="1"/>
  <c r="B643" i="10"/>
  <c r="E120" i="10"/>
  <c r="F120" i="10" s="1"/>
  <c r="B462" i="10"/>
  <c r="E401" i="10"/>
  <c r="F401" i="10" s="1"/>
  <c r="B571" i="10"/>
  <c r="E565" i="10"/>
  <c r="F565" i="10" s="1"/>
  <c r="E502" i="10"/>
  <c r="F502" i="10" s="1"/>
  <c r="E516" i="10"/>
  <c r="F516" i="10" s="1"/>
  <c r="B452" i="10"/>
  <c r="E232" i="10"/>
  <c r="F232" i="10" s="1"/>
  <c r="B458" i="10"/>
  <c r="E362" i="10"/>
  <c r="F362" i="10" s="1"/>
  <c r="B359" i="10"/>
  <c r="E387" i="10"/>
  <c r="F387" i="10" s="1"/>
  <c r="B53" i="10"/>
  <c r="E220" i="10"/>
  <c r="F220" i="10" s="1"/>
  <c r="B89" i="10"/>
  <c r="E397" i="10"/>
  <c r="F397" i="10" s="1"/>
  <c r="B203" i="10"/>
  <c r="E655" i="10"/>
  <c r="F655" i="10" s="1"/>
  <c r="B659" i="10"/>
  <c r="E663" i="10"/>
  <c r="F663" i="10" s="1"/>
  <c r="B667" i="10"/>
  <c r="E670" i="10"/>
  <c r="F670" i="10" s="1"/>
  <c r="B673" i="10"/>
  <c r="E557" i="10"/>
  <c r="F557" i="10" s="1"/>
  <c r="B319" i="10"/>
  <c r="B85" i="10"/>
  <c r="E313" i="10"/>
  <c r="F313" i="10" s="1"/>
  <c r="B645" i="10"/>
  <c r="B572" i="10"/>
  <c r="E646" i="10"/>
  <c r="F646" i="10" s="1"/>
  <c r="B648" i="10"/>
  <c r="E654" i="10"/>
  <c r="F654" i="10" s="1"/>
  <c r="B12" i="10"/>
  <c r="E682" i="10"/>
  <c r="F682" i="10" s="1"/>
  <c r="B683" i="10"/>
  <c r="E686" i="10"/>
  <c r="F686" i="10" s="1"/>
  <c r="B305" i="10"/>
  <c r="E257" i="10"/>
  <c r="F257" i="10" s="1"/>
  <c r="B165" i="10"/>
  <c r="E616" i="10"/>
  <c r="F616" i="10" s="1"/>
  <c r="E332" i="10"/>
  <c r="F332" i="10" s="1"/>
  <c r="E247" i="10"/>
  <c r="F247" i="10" s="1"/>
  <c r="E628" i="10"/>
  <c r="F628" i="10" s="1"/>
  <c r="E633" i="10"/>
  <c r="F633" i="10" s="1"/>
  <c r="B695" i="10"/>
  <c r="B699" i="10"/>
  <c r="B180" i="10"/>
  <c r="B304" i="10"/>
  <c r="B734" i="10"/>
  <c r="E737" i="10"/>
  <c r="F737" i="10" s="1"/>
  <c r="B739" i="10"/>
  <c r="B743" i="10"/>
  <c r="E435" i="10"/>
  <c r="F435" i="10" s="1"/>
  <c r="E644" i="10"/>
  <c r="F644" i="10" s="1"/>
  <c r="B193" i="10"/>
  <c r="B393" i="10"/>
  <c r="B416" i="10"/>
  <c r="E137" i="10"/>
  <c r="F137" i="10" s="1"/>
  <c r="B705" i="10"/>
  <c r="E708" i="10"/>
  <c r="F708" i="10" s="1"/>
  <c r="B154" i="10"/>
  <c r="B716" i="10"/>
  <c r="E719" i="10"/>
  <c r="F719" i="10" s="1"/>
  <c r="B720" i="10"/>
  <c r="E346" i="10"/>
  <c r="F346" i="10" s="1"/>
  <c r="B350" i="10"/>
  <c r="E365" i="10"/>
  <c r="F365" i="10" s="1"/>
  <c r="E308" i="10"/>
  <c r="F308" i="10" s="1"/>
  <c r="E407" i="10"/>
  <c r="F407" i="10" s="1"/>
  <c r="B644" i="10"/>
  <c r="B666" i="10"/>
  <c r="B211" i="10"/>
  <c r="E681" i="10"/>
  <c r="F681" i="10" s="1"/>
  <c r="B176" i="10"/>
  <c r="E121" i="10"/>
  <c r="F121" i="10" s="1"/>
  <c r="B689" i="10"/>
  <c r="E691" i="10"/>
  <c r="F691" i="10" s="1"/>
  <c r="B191" i="10"/>
  <c r="E403" i="10"/>
  <c r="F403" i="10" s="1"/>
  <c r="E621" i="10"/>
  <c r="F621" i="10" s="1"/>
  <c r="E625" i="10"/>
  <c r="F625" i="10" s="1"/>
  <c r="E25" i="10"/>
  <c r="F25" i="10" s="1"/>
  <c r="E339" i="10"/>
  <c r="F339" i="10" s="1"/>
  <c r="B61" i="10"/>
  <c r="B330" i="10"/>
  <c r="B726" i="10"/>
  <c r="B157" i="10"/>
  <c r="E356" i="10"/>
  <c r="F356" i="10" s="1"/>
  <c r="B241" i="10"/>
  <c r="B372" i="10"/>
  <c r="B233" i="10"/>
  <c r="B419" i="10"/>
  <c r="E642" i="10"/>
  <c r="F642" i="10" s="1"/>
  <c r="B314" i="10"/>
  <c r="E678" i="10"/>
  <c r="F678" i="10" s="1"/>
  <c r="B704" i="10"/>
  <c r="E320" i="10"/>
  <c r="F320" i="10" s="1"/>
  <c r="B710" i="10"/>
  <c r="E206" i="10"/>
  <c r="F206" i="10" s="1"/>
  <c r="B715" i="10"/>
  <c r="B301" i="10"/>
  <c r="E392" i="10"/>
  <c r="F392" i="10" s="1"/>
  <c r="B722" i="10"/>
  <c r="E396" i="10"/>
  <c r="F396" i="10" s="1"/>
  <c r="E297" i="10"/>
  <c r="F297" i="10" s="1"/>
  <c r="B525" i="10"/>
  <c r="B658" i="10"/>
  <c r="B309" i="10"/>
  <c r="E680" i="10"/>
  <c r="F680" i="10" s="1"/>
  <c r="B395" i="10"/>
  <c r="E685" i="10"/>
  <c r="F685" i="10" s="1"/>
  <c r="B688" i="10"/>
  <c r="E690" i="10"/>
  <c r="F690" i="10" s="1"/>
  <c r="B290" i="10"/>
  <c r="E94" i="10"/>
  <c r="F94" i="10" s="1"/>
  <c r="E620" i="10"/>
  <c r="F620" i="10" s="1"/>
  <c r="E167" i="10"/>
  <c r="F167" i="10" s="1"/>
  <c r="E627" i="10"/>
  <c r="F627" i="10" s="1"/>
  <c r="E632" i="10"/>
  <c r="F632" i="10" s="1"/>
  <c r="B694" i="10"/>
  <c r="E378" i="10"/>
  <c r="F378" i="10" s="1"/>
  <c r="B398" i="10"/>
  <c r="B34" i="10"/>
  <c r="E229" i="10"/>
  <c r="F229" i="10" s="1"/>
  <c r="B731" i="10"/>
  <c r="B14" i="10"/>
  <c r="E353" i="10"/>
  <c r="F353" i="10" s="1"/>
  <c r="B738" i="10"/>
  <c r="B742" i="10"/>
  <c r="E219" i="10"/>
  <c r="F219" i="10" s="1"/>
  <c r="B642" i="10"/>
  <c r="B661" i="10"/>
  <c r="B668" i="10"/>
  <c r="E677" i="10"/>
  <c r="F677" i="10" s="1"/>
  <c r="B343" i="10"/>
  <c r="B200" i="10"/>
  <c r="B714" i="10"/>
  <c r="E255" i="10"/>
  <c r="F255" i="10" s="1"/>
  <c r="B271" i="10"/>
  <c r="E326" i="10"/>
  <c r="F326" i="10" s="1"/>
  <c r="B721" i="10"/>
  <c r="E214" i="10"/>
  <c r="F214" i="10" s="1"/>
  <c r="E38" i="10"/>
  <c r="F38" i="10" s="1"/>
  <c r="E561" i="10"/>
  <c r="F561" i="10" s="1"/>
  <c r="B664" i="10"/>
  <c r="B675" i="10"/>
  <c r="B679" i="10"/>
  <c r="E303" i="10"/>
  <c r="F303" i="10" s="1"/>
  <c r="B390" i="10"/>
  <c r="E684" i="10"/>
  <c r="F684" i="10" s="1"/>
  <c r="B687" i="10"/>
  <c r="E217" i="10"/>
  <c r="F217" i="10" s="1"/>
  <c r="B342" i="10"/>
  <c r="E692" i="10"/>
  <c r="F692" i="10" s="1"/>
  <c r="E249" i="10"/>
  <c r="F249" i="10" s="1"/>
  <c r="E87" i="10"/>
  <c r="F87" i="10" s="1"/>
  <c r="E250" i="10"/>
  <c r="F250" i="10" s="1"/>
  <c r="E415" i="10"/>
  <c r="F415" i="10" s="1"/>
  <c r="E277" i="10"/>
  <c r="F277" i="10" s="1"/>
  <c r="B693" i="10"/>
  <c r="E166" i="10"/>
  <c r="F166" i="10" s="1"/>
  <c r="B698" i="10"/>
  <c r="B725" i="10"/>
  <c r="B730" i="10"/>
  <c r="E149" i="10"/>
  <c r="F149" i="10" s="1"/>
  <c r="B284" i="10"/>
  <c r="E735" i="10"/>
  <c r="F735" i="10" s="1"/>
  <c r="B336" i="10"/>
  <c r="E209" i="10"/>
  <c r="F209" i="10" s="1"/>
  <c r="B741" i="10"/>
  <c r="E406" i="10"/>
  <c r="F406" i="10" s="1"/>
  <c r="E676" i="10"/>
  <c r="F676" i="10" s="1"/>
  <c r="B132" i="10"/>
  <c r="B709" i="10"/>
  <c r="B307" i="10"/>
  <c r="B412" i="10"/>
  <c r="E266" i="10"/>
  <c r="F266" i="10" s="1"/>
  <c r="B358" i="10"/>
  <c r="B740" i="10"/>
  <c r="E662" i="10"/>
  <c r="F662" i="10" s="1"/>
  <c r="E671" i="10"/>
  <c r="F671" i="10" s="1"/>
  <c r="E674" i="10"/>
  <c r="F674" i="10" s="1"/>
  <c r="B103" i="10"/>
  <c r="E12" i="10"/>
  <c r="F12" i="10" s="1"/>
  <c r="B682" i="10"/>
  <c r="E683" i="10"/>
  <c r="F683" i="10" s="1"/>
  <c r="B686" i="10"/>
  <c r="E305" i="10"/>
  <c r="F305" i="10" s="1"/>
  <c r="B257" i="10"/>
  <c r="E165" i="10"/>
  <c r="F165" i="10" s="1"/>
  <c r="E81" i="10"/>
  <c r="F81" i="10" s="1"/>
  <c r="E619" i="10"/>
  <c r="F619" i="10" s="1"/>
  <c r="E190" i="10"/>
  <c r="F190" i="10" s="1"/>
  <c r="E298" i="10"/>
  <c r="F298" i="10" s="1"/>
  <c r="E631" i="10"/>
  <c r="F631" i="10" s="1"/>
  <c r="B697" i="10"/>
  <c r="B703" i="10"/>
  <c r="B724" i="10"/>
  <c r="E180" i="10"/>
  <c r="F180" i="10" s="1"/>
  <c r="B361" i="10"/>
  <c r="E665" i="10"/>
  <c r="F665" i="10" s="1"/>
  <c r="E669" i="10"/>
  <c r="F669" i="10" s="1"/>
  <c r="E416" i="10"/>
  <c r="F416" i="10" s="1"/>
  <c r="B137" i="10"/>
  <c r="E366" i="10"/>
  <c r="F366" i="10" s="1"/>
  <c r="B656" i="10"/>
  <c r="E211" i="10"/>
  <c r="F211" i="10" s="1"/>
  <c r="B681" i="10"/>
  <c r="E176" i="10"/>
  <c r="F176" i="10" s="1"/>
  <c r="B121" i="10"/>
  <c r="E689" i="10"/>
  <c r="F689" i="10" s="1"/>
  <c r="B691" i="10"/>
  <c r="E191" i="10"/>
  <c r="F191" i="10" s="1"/>
  <c r="E618" i="10"/>
  <c r="F618" i="10" s="1"/>
  <c r="E624" i="10"/>
  <c r="F624" i="10" s="1"/>
  <c r="E626" i="10"/>
  <c r="F626" i="10" s="1"/>
  <c r="E630" i="10"/>
  <c r="F630" i="10" s="1"/>
  <c r="E61" i="10"/>
  <c r="F61" i="10" s="1"/>
  <c r="B696" i="10"/>
  <c r="B702" i="10"/>
  <c r="B728" i="10"/>
  <c r="E157" i="10"/>
  <c r="F157" i="10" s="1"/>
  <c r="B356" i="10"/>
  <c r="E241" i="10"/>
  <c r="F241" i="10" s="1"/>
  <c r="B736" i="10"/>
  <c r="E372" i="10"/>
  <c r="F372" i="10" s="1"/>
  <c r="E233" i="10"/>
  <c r="F233" i="10" s="1"/>
  <c r="B746" i="10"/>
  <c r="E246" i="10"/>
  <c r="F246" i="10" s="1"/>
  <c r="E375" i="10"/>
  <c r="F375" i="10" s="1"/>
  <c r="E314" i="10"/>
  <c r="F314" i="10" s="1"/>
  <c r="B678" i="10"/>
  <c r="E704" i="10"/>
  <c r="F704" i="10" s="1"/>
  <c r="B320" i="10"/>
  <c r="E710" i="10"/>
  <c r="F710" i="10" s="1"/>
  <c r="B206" i="10"/>
  <c r="B718" i="10"/>
  <c r="E301" i="10"/>
  <c r="F301" i="10" s="1"/>
  <c r="B392" i="10"/>
  <c r="B396" i="10"/>
  <c r="B297" i="10"/>
  <c r="B254" i="10"/>
  <c r="B677" i="10"/>
  <c r="E343" i="10"/>
  <c r="F343" i="10" s="1"/>
  <c r="B707" i="10"/>
  <c r="E200" i="10"/>
  <c r="F200" i="10" s="1"/>
  <c r="B712" i="10"/>
  <c r="E714" i="10"/>
  <c r="F714" i="10" s="1"/>
  <c r="B255" i="10"/>
  <c r="E271" i="10"/>
  <c r="F271" i="10" s="1"/>
  <c r="B326" i="10"/>
  <c r="E721" i="10"/>
  <c r="F721" i="10" s="1"/>
  <c r="B214" i="10"/>
  <c r="B38" i="10"/>
  <c r="E300" i="10"/>
  <c r="F300" i="10" s="1"/>
  <c r="B221" i="10"/>
  <c r="E193" i="10"/>
  <c r="F193" i="10" s="1"/>
  <c r="E390" i="10"/>
  <c r="F390" i="10" s="1"/>
  <c r="B684" i="10"/>
  <c r="E617" i="10"/>
  <c r="F617" i="10" s="1"/>
  <c r="E693" i="10"/>
  <c r="F693" i="10" s="1"/>
  <c r="B166" i="10"/>
  <c r="B717" i="10"/>
  <c r="E358" i="10"/>
  <c r="F358" i="10" s="1"/>
  <c r="B733" i="10"/>
  <c r="B353" i="10"/>
  <c r="E744" i="10"/>
  <c r="F744" i="10" s="1"/>
  <c r="E753" i="10"/>
  <c r="F753" i="10" s="1"/>
  <c r="B757" i="10"/>
  <c r="E103" i="10"/>
  <c r="F103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12" i="10"/>
  <c r="F612" i="10" s="1"/>
  <c r="E602" i="10"/>
  <c r="F602" i="10" s="1"/>
  <c r="B589" i="10"/>
  <c r="E578" i="10"/>
  <c r="F578" i="10" s="1"/>
  <c r="B595" i="10"/>
  <c r="E650" i="10"/>
  <c r="F650" i="10" s="1"/>
  <c r="E672" i="10"/>
  <c r="F672" i="10" s="1"/>
  <c r="B266" i="10"/>
  <c r="B149" i="10"/>
  <c r="B756" i="10"/>
  <c r="E760" i="10"/>
  <c r="F760" i="10" s="1"/>
  <c r="E395" i="10"/>
  <c r="F395" i="10" s="1"/>
  <c r="B685" i="10"/>
  <c r="E379" i="10"/>
  <c r="F379" i="10" s="1"/>
  <c r="E694" i="10"/>
  <c r="F694" i="10" s="1"/>
  <c r="B378" i="10"/>
  <c r="B30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44" i="10"/>
  <c r="E679" i="10"/>
  <c r="F679" i="10" s="1"/>
  <c r="B303" i="10"/>
  <c r="E278" i="10"/>
  <c r="F278" i="10" s="1"/>
  <c r="E118" i="10"/>
  <c r="F118" i="10" s="1"/>
  <c r="B723" i="10"/>
  <c r="B209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4" i="10"/>
  <c r="E576" i="10"/>
  <c r="F576" i="10" s="1"/>
  <c r="B676" i="10"/>
  <c r="E154" i="10"/>
  <c r="F154" i="10" s="1"/>
  <c r="E725" i="10"/>
  <c r="F725" i="10" s="1"/>
  <c r="E740" i="10"/>
  <c r="F740" i="10" s="1"/>
  <c r="E751" i="10"/>
  <c r="F751" i="10" s="1"/>
  <c r="B754" i="10"/>
  <c r="E758" i="10"/>
  <c r="F758" i="10" s="1"/>
  <c r="E660" i="10"/>
  <c r="F660" i="10" s="1"/>
  <c r="E309" i="10"/>
  <c r="F309" i="10" s="1"/>
  <c r="B680" i="10"/>
  <c r="E183" i="10"/>
  <c r="F183" i="10" s="1"/>
  <c r="E629" i="10"/>
  <c r="F629" i="10" s="1"/>
  <c r="B708" i="10"/>
  <c r="B729" i="10"/>
  <c r="B732" i="10"/>
  <c r="B762" i="10"/>
  <c r="E766" i="10"/>
  <c r="F766" i="10" s="1"/>
  <c r="B674" i="10"/>
  <c r="E342" i="10"/>
  <c r="F342" i="10" s="1"/>
  <c r="B692" i="10"/>
  <c r="E185" i="10"/>
  <c r="F185" i="10" s="1"/>
  <c r="E132" i="10"/>
  <c r="F132" i="10" s="1"/>
  <c r="E14" i="10"/>
  <c r="F14" i="10" s="1"/>
  <c r="B748" i="10"/>
  <c r="B753" i="10"/>
  <c r="E757" i="10"/>
  <c r="F757" i="10" s="1"/>
  <c r="B713" i="10"/>
  <c r="E34" i="10"/>
  <c r="F34" i="10" s="1"/>
  <c r="B727" i="10"/>
  <c r="E304" i="10"/>
  <c r="F30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12" i="10"/>
  <c r="B602" i="10"/>
  <c r="E589" i="10"/>
  <c r="F589" i="10" s="1"/>
  <c r="E720" i="10"/>
  <c r="F720" i="10" s="1"/>
  <c r="E743" i="10"/>
  <c r="F743" i="10" s="1"/>
  <c r="E747" i="10"/>
  <c r="F747" i="10" s="1"/>
  <c r="B752" i="10"/>
  <c r="E756" i="10"/>
  <c r="F756" i="10" s="1"/>
  <c r="B760" i="10"/>
  <c r="E453" i="10"/>
  <c r="F453" i="10" s="1"/>
  <c r="E290" i="10"/>
  <c r="F290" i="10" s="1"/>
  <c r="E422" i="10"/>
  <c r="F422" i="10" s="1"/>
  <c r="B719" i="10"/>
  <c r="E730" i="10"/>
  <c r="F730" i="10" s="1"/>
  <c r="B735" i="10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6" i="10"/>
  <c r="E608" i="10"/>
  <c r="F608" i="10" s="1"/>
  <c r="B577" i="10"/>
  <c r="E594" i="10"/>
  <c r="F594" i="10" s="1"/>
  <c r="B555" i="10"/>
  <c r="E534" i="10"/>
  <c r="F534" i="10" s="1"/>
  <c r="E687" i="10"/>
  <c r="F687" i="10" s="1"/>
  <c r="B217" i="10"/>
  <c r="E622" i="10"/>
  <c r="F622" i="10" s="1"/>
  <c r="B346" i="10"/>
  <c r="E336" i="10"/>
  <c r="F336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4" i="10"/>
  <c r="F604" i="10" s="1"/>
  <c r="B576" i="10"/>
  <c r="B711" i="10"/>
  <c r="E412" i="10"/>
  <c r="F412" i="10" s="1"/>
  <c r="B229" i="10"/>
  <c r="B747" i="10"/>
  <c r="B751" i="10"/>
  <c r="E754" i="10"/>
  <c r="F754" i="10" s="1"/>
  <c r="B758" i="10"/>
  <c r="E762" i="10"/>
  <c r="F762" i="10" s="1"/>
  <c r="E177" i="10"/>
  <c r="F177" i="10" s="1"/>
  <c r="E111" i="10"/>
  <c r="F111" i="10" s="1"/>
  <c r="B526" i="10"/>
  <c r="B522" i="10"/>
  <c r="E230" i="10"/>
  <c r="F230" i="10" s="1"/>
  <c r="B488" i="10"/>
  <c r="E479" i="10"/>
  <c r="F479" i="10" s="1"/>
  <c r="B464" i="10"/>
  <c r="E473" i="10"/>
  <c r="F473" i="10" s="1"/>
  <c r="B182" i="10"/>
  <c r="E433" i="10"/>
  <c r="F433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78" i="10"/>
  <c r="F778" i="10" s="1"/>
  <c r="E595" i="10"/>
  <c r="F595" i="10" s="1"/>
  <c r="E556" i="10"/>
  <c r="F556" i="10" s="1"/>
  <c r="B534" i="10"/>
  <c r="E529" i="10"/>
  <c r="F529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93" i="10"/>
  <c r="F593" i="10" s="1"/>
  <c r="E544" i="10"/>
  <c r="F544" i="10" s="1"/>
  <c r="B531" i="10"/>
  <c r="E367" i="10"/>
  <c r="F367" i="10" s="1"/>
  <c r="B487" i="10"/>
  <c r="E492" i="10"/>
  <c r="F492" i="10" s="1"/>
  <c r="B485" i="10"/>
  <c r="E472" i="10"/>
  <c r="F472" i="10" s="1"/>
  <c r="B445" i="10"/>
  <c r="E432" i="10"/>
  <c r="F432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71" i="10"/>
  <c r="E774" i="10"/>
  <c r="F774" i="10" s="1"/>
  <c r="E603" i="10"/>
  <c r="F60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8" i="10"/>
  <c r="F698" i="10" s="1"/>
  <c r="E524" i="10"/>
  <c r="F524" i="10" s="1"/>
  <c r="B496" i="10"/>
  <c r="E491" i="10"/>
  <c r="F491" i="10" s="1"/>
  <c r="B484" i="10"/>
  <c r="E471" i="10"/>
  <c r="F471" i="10" s="1"/>
  <c r="B475" i="10"/>
  <c r="E431" i="10"/>
  <c r="F431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8" i="10"/>
  <c r="F688" i="10" s="1"/>
  <c r="E770" i="10"/>
  <c r="F770" i="10" s="1"/>
  <c r="B774" i="10"/>
  <c r="B603" i="10"/>
  <c r="E590" i="10"/>
  <c r="F590" i="10" s="1"/>
  <c r="B593" i="10"/>
  <c r="B177" i="10"/>
  <c r="B111" i="10"/>
  <c r="E527" i="10"/>
  <c r="F527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98" i="10"/>
  <c r="F398" i="10" s="1"/>
  <c r="B706" i="10"/>
  <c r="E307" i="10"/>
  <c r="F307" i="10" s="1"/>
  <c r="B770" i="10"/>
  <c r="E801" i="10"/>
  <c r="F801" i="10" s="1"/>
  <c r="B556" i="10"/>
  <c r="B495" i="10"/>
  <c r="E490" i="10"/>
  <c r="F490" i="10" s="1"/>
  <c r="B480" i="10"/>
  <c r="E465" i="10"/>
  <c r="F465" i="10" s="1"/>
  <c r="B474" i="10"/>
  <c r="E451" i="10"/>
  <c r="F451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90" i="10"/>
  <c r="E535" i="10"/>
  <c r="F535" i="10" s="1"/>
  <c r="B529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65" i="10"/>
  <c r="B578" i="10"/>
  <c r="E596" i="10"/>
  <c r="F596" i="10" s="1"/>
  <c r="E555" i="10"/>
  <c r="F555" i="10" s="1"/>
  <c r="B544" i="10"/>
  <c r="E522" i="10"/>
  <c r="F522" i="10" s="1"/>
  <c r="B230" i="10"/>
  <c r="E488" i="10"/>
  <c r="F488" i="10" s="1"/>
  <c r="B479" i="10"/>
  <c r="E464" i="10"/>
  <c r="F464" i="10" s="1"/>
  <c r="B473" i="10"/>
  <c r="E182" i="10"/>
  <c r="F182" i="10" s="1"/>
  <c r="B433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43" i="10"/>
  <c r="F54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83" i="10"/>
  <c r="B690" i="10"/>
  <c r="B700" i="10"/>
  <c r="B759" i="10"/>
  <c r="E583" i="10"/>
  <c r="F583" i="10" s="1"/>
  <c r="B367" i="10"/>
  <c r="E487" i="10"/>
  <c r="F487" i="10" s="1"/>
  <c r="B492" i="10"/>
  <c r="E485" i="10"/>
  <c r="F485" i="10" s="1"/>
  <c r="B472" i="10"/>
  <c r="E445" i="10"/>
  <c r="F445" i="10" s="1"/>
  <c r="B432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23" i="10"/>
  <c r="F623" i="10" s="1"/>
  <c r="E790" i="10"/>
  <c r="F790" i="10" s="1"/>
  <c r="E426" i="10"/>
  <c r="F426" i="10" s="1"/>
  <c r="E526" i="10"/>
  <c r="F526" i="10" s="1"/>
  <c r="B527" i="10"/>
  <c r="E832" i="10"/>
  <c r="F832" i="10" s="1"/>
  <c r="E867" i="10"/>
  <c r="F867" i="10" s="1"/>
  <c r="E786" i="10"/>
  <c r="F786" i="10" s="1"/>
  <c r="B583" i="10"/>
  <c r="B596" i="10"/>
  <c r="B54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31" i="10"/>
  <c r="F531" i="10" s="1"/>
  <c r="E496" i="10"/>
  <c r="F496" i="10" s="1"/>
  <c r="B465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71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1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80" i="10"/>
  <c r="F480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7" i="10"/>
  <c r="F57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4" i="10"/>
  <c r="B524" i="10"/>
  <c r="E484" i="10"/>
  <c r="F484" i="10" s="1"/>
  <c r="B451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31" i="10"/>
  <c r="E868" i="10"/>
  <c r="F868" i="10" s="1"/>
  <c r="E914" i="10"/>
  <c r="F914" i="10" s="1"/>
  <c r="B608" i="10"/>
  <c r="E921" i="10"/>
  <c r="F921" i="10" s="1"/>
  <c r="E933" i="10"/>
  <c r="F933" i="10" s="1"/>
  <c r="E978" i="10"/>
  <c r="F978" i="10" s="1"/>
  <c r="E987" i="10"/>
  <c r="F987" i="10" s="1"/>
  <c r="B490" i="10"/>
  <c r="E474" i="10"/>
  <c r="F474" i="10" s="1"/>
  <c r="E846" i="10"/>
  <c r="F846" i="10" s="1"/>
  <c r="E942" i="10"/>
  <c r="F942" i="10" s="1"/>
  <c r="E979" i="10"/>
  <c r="F979" i="10" s="1"/>
  <c r="E495" i="10"/>
  <c r="F495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91" i="10"/>
  <c r="E475" i="10"/>
  <c r="F475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4" i="10"/>
  <c r="B16" i="10"/>
  <c r="B597" i="10"/>
  <c r="B383" i="10"/>
  <c r="B281" i="10"/>
  <c r="B467" i="10"/>
  <c r="B78" i="10"/>
  <c r="B216" i="10"/>
  <c r="B142" i="10"/>
  <c r="B184" i="10"/>
  <c r="B21" i="10"/>
  <c r="B223" i="10"/>
  <c r="B86" i="10"/>
  <c r="B279" i="10"/>
  <c r="B106" i="10"/>
  <c r="B187" i="10"/>
  <c r="B148" i="10"/>
  <c r="B30" i="10"/>
  <c r="B261" i="10"/>
  <c r="B5" i="10"/>
  <c r="B63" i="10"/>
  <c r="B410" i="10"/>
  <c r="B380" i="10"/>
  <c r="B498" i="10"/>
  <c r="B252" i="10"/>
  <c r="B58" i="10"/>
  <c r="B44" i="10"/>
  <c r="B226" i="10"/>
  <c r="B67" i="10"/>
  <c r="B196" i="10"/>
  <c r="B292" i="10"/>
  <c r="B159" i="10"/>
  <c r="B97" i="10"/>
  <c r="B334" i="10"/>
  <c r="B39" i="10"/>
  <c r="B374" i="10"/>
  <c r="B275" i="10"/>
  <c r="B6" i="10"/>
  <c r="B295" i="10"/>
  <c r="B22" i="10"/>
  <c r="B152" i="10"/>
  <c r="B179" i="10"/>
  <c r="B56" i="10"/>
  <c r="B171" i="10"/>
  <c r="B10" i="10"/>
  <c r="B160" i="10"/>
  <c r="B567" i="10"/>
  <c r="B283" i="10"/>
  <c r="B17" i="10"/>
  <c r="B218" i="10"/>
  <c r="B609" i="10"/>
  <c r="B202" i="10"/>
  <c r="B178" i="10"/>
  <c r="B51" i="10"/>
  <c r="B349" i="10"/>
  <c r="B74" i="10"/>
  <c r="B238" i="10"/>
  <c r="E3" i="10"/>
  <c r="F3" i="10" s="1"/>
  <c r="H727" i="10" l="1"/>
  <c r="K727" i="10" s="1"/>
  <c r="M727" i="10"/>
  <c r="P727" i="10" s="1"/>
  <c r="R727" i="10"/>
  <c r="U727" i="10" s="1"/>
  <c r="H698" i="10"/>
  <c r="K698" i="10" s="1"/>
  <c r="M698" i="10"/>
  <c r="P698" i="10" s="1"/>
  <c r="R698" i="10"/>
  <c r="U698" i="10" s="1"/>
  <c r="M7" i="10"/>
  <c r="P7" i="10" s="1"/>
  <c r="H7" i="10"/>
  <c r="K7" i="10" s="1"/>
  <c r="R7" i="10"/>
  <c r="U7" i="10" s="1"/>
  <c r="R48" i="10"/>
  <c r="U48" i="10" s="1"/>
  <c r="M48" i="10"/>
  <c r="P48" i="10" s="1"/>
  <c r="H48" i="10"/>
  <c r="K48" i="10" s="1"/>
  <c r="R135" i="10"/>
  <c r="U135" i="10" s="1"/>
  <c r="M135" i="10"/>
  <c r="P135" i="10" s="1"/>
  <c r="H135" i="10"/>
  <c r="K135" i="10" s="1"/>
  <c r="H152" i="10"/>
  <c r="K152" i="10" s="1"/>
  <c r="M152" i="10"/>
  <c r="P152" i="10" s="1"/>
  <c r="R152" i="10"/>
  <c r="U152" i="10" s="1"/>
  <c r="H252" i="10"/>
  <c r="K252" i="10" s="1"/>
  <c r="M252" i="10"/>
  <c r="P252" i="10" s="1"/>
  <c r="R252" i="10"/>
  <c r="U252" i="10" s="1"/>
  <c r="R142" i="10"/>
  <c r="U142" i="10" s="1"/>
  <c r="M142" i="10"/>
  <c r="P142" i="10" s="1"/>
  <c r="H142" i="10"/>
  <c r="K142" i="10" s="1"/>
  <c r="R700" i="10"/>
  <c r="U700" i="10" s="1"/>
  <c r="H700" i="10"/>
  <c r="K700" i="10" s="1"/>
  <c r="M700" i="10"/>
  <c r="P700" i="10" s="1"/>
  <c r="M529" i="10"/>
  <c r="P529" i="10" s="1"/>
  <c r="R529" i="10"/>
  <c r="U529" i="10" s="1"/>
  <c r="H529" i="10"/>
  <c r="K529" i="10" s="1"/>
  <c r="H229" i="10"/>
  <c r="K229" i="10" s="1"/>
  <c r="M229" i="10"/>
  <c r="P229" i="10" s="1"/>
  <c r="R229" i="10"/>
  <c r="U229" i="10" s="1"/>
  <c r="R775" i="10"/>
  <c r="U775" i="10" s="1"/>
  <c r="H775" i="10"/>
  <c r="K775" i="10" s="1"/>
  <c r="M775" i="10"/>
  <c r="P775" i="10" s="1"/>
  <c r="M771" i="10"/>
  <c r="P771" i="10" s="1"/>
  <c r="H771" i="10"/>
  <c r="K771" i="10" s="1"/>
  <c r="R771" i="10"/>
  <c r="U771" i="10" s="1"/>
  <c r="R755" i="10"/>
  <c r="U755" i="10" s="1"/>
  <c r="H755" i="10"/>
  <c r="K755" i="10" s="1"/>
  <c r="M755" i="10"/>
  <c r="P755" i="10" s="1"/>
  <c r="M780" i="10"/>
  <c r="P780" i="10" s="1"/>
  <c r="R780" i="10"/>
  <c r="U780" i="10" s="1"/>
  <c r="H780" i="10"/>
  <c r="K780" i="10" s="1"/>
  <c r="M266" i="10"/>
  <c r="P266" i="10" s="1"/>
  <c r="H266" i="10"/>
  <c r="K266" i="10" s="1"/>
  <c r="R266" i="10"/>
  <c r="U266" i="10" s="1"/>
  <c r="H781" i="10"/>
  <c r="K781" i="10" s="1"/>
  <c r="R781" i="10"/>
  <c r="U781" i="10" s="1"/>
  <c r="M781" i="10"/>
  <c r="P781" i="10" s="1"/>
  <c r="M214" i="10"/>
  <c r="P214" i="10" s="1"/>
  <c r="H214" i="10"/>
  <c r="K214" i="10" s="1"/>
  <c r="R214" i="10"/>
  <c r="U214" i="10" s="1"/>
  <c r="E715" i="10"/>
  <c r="F715" i="10" s="1"/>
  <c r="M724" i="10"/>
  <c r="P724" i="10" s="1"/>
  <c r="H724" i="10"/>
  <c r="K724" i="10" s="1"/>
  <c r="R724" i="10"/>
  <c r="U724" i="10" s="1"/>
  <c r="M343" i="10"/>
  <c r="P343" i="10" s="1"/>
  <c r="H343" i="10"/>
  <c r="K343" i="10" s="1"/>
  <c r="R343" i="10"/>
  <c r="U343" i="10" s="1"/>
  <c r="H290" i="10"/>
  <c r="K290" i="10" s="1"/>
  <c r="R290" i="10"/>
  <c r="U290" i="10" s="1"/>
  <c r="M290" i="10"/>
  <c r="P290" i="10" s="1"/>
  <c r="H726" i="10"/>
  <c r="K726" i="10" s="1"/>
  <c r="M726" i="10"/>
  <c r="P726" i="10" s="1"/>
  <c r="R726" i="10"/>
  <c r="U726" i="10" s="1"/>
  <c r="R645" i="10"/>
  <c r="U645" i="10" s="1"/>
  <c r="M645" i="10"/>
  <c r="P645" i="10" s="1"/>
  <c r="H645" i="10"/>
  <c r="K645" i="10" s="1"/>
  <c r="H659" i="10"/>
  <c r="K659" i="10" s="1"/>
  <c r="M659" i="10"/>
  <c r="P659" i="10" s="1"/>
  <c r="R659" i="10"/>
  <c r="U659" i="10" s="1"/>
  <c r="R296" i="10"/>
  <c r="U296" i="10" s="1"/>
  <c r="H296" i="10"/>
  <c r="K296" i="10" s="1"/>
  <c r="M296" i="10"/>
  <c r="P296" i="10" s="1"/>
  <c r="H453" i="10"/>
  <c r="K453" i="10" s="1"/>
  <c r="R453" i="10"/>
  <c r="U453" i="10" s="1"/>
  <c r="M453" i="10"/>
  <c r="P453" i="10" s="1"/>
  <c r="R655" i="10"/>
  <c r="U655" i="10" s="1"/>
  <c r="M655" i="10"/>
  <c r="P655" i="10" s="1"/>
  <c r="H655" i="10"/>
  <c r="K655" i="10" s="1"/>
  <c r="M562" i="10"/>
  <c r="P562" i="10" s="1"/>
  <c r="H562" i="10"/>
  <c r="K562" i="10" s="1"/>
  <c r="R562" i="10"/>
  <c r="U562" i="10" s="1"/>
  <c r="H352" i="10"/>
  <c r="K352" i="10" s="1"/>
  <c r="R352" i="10"/>
  <c r="U352" i="10" s="1"/>
  <c r="M352" i="10"/>
  <c r="P352" i="10" s="1"/>
  <c r="M665" i="10"/>
  <c r="P665" i="10" s="1"/>
  <c r="H665" i="10"/>
  <c r="K665" i="10" s="1"/>
  <c r="R665" i="10"/>
  <c r="U665" i="10" s="1"/>
  <c r="M341" i="10"/>
  <c r="P341" i="10" s="1"/>
  <c r="H341" i="10"/>
  <c r="K341" i="10" s="1"/>
  <c r="R341" i="10"/>
  <c r="U341" i="10" s="1"/>
  <c r="R463" i="10"/>
  <c r="U463" i="10" s="1"/>
  <c r="H463" i="10"/>
  <c r="K463" i="10" s="1"/>
  <c r="M463" i="10"/>
  <c r="P463" i="10" s="1"/>
  <c r="R162" i="10"/>
  <c r="U162" i="10" s="1"/>
  <c r="H162" i="10"/>
  <c r="K162" i="10" s="1"/>
  <c r="M162" i="10"/>
  <c r="P162" i="10" s="1"/>
  <c r="H551" i="10"/>
  <c r="K551" i="10" s="1"/>
  <c r="M551" i="10"/>
  <c r="P551" i="10" s="1"/>
  <c r="R551" i="10"/>
  <c r="U551" i="10" s="1"/>
  <c r="R591" i="10"/>
  <c r="U591" i="10" s="1"/>
  <c r="H591" i="10"/>
  <c r="K591" i="10" s="1"/>
  <c r="M591" i="10"/>
  <c r="P591" i="10" s="1"/>
  <c r="R114" i="10"/>
  <c r="U114" i="10" s="1"/>
  <c r="M114" i="10"/>
  <c r="P114" i="10" s="1"/>
  <c r="H114" i="10"/>
  <c r="K114" i="10" s="1"/>
  <c r="M75" i="10"/>
  <c r="P75" i="10" s="1"/>
  <c r="R75" i="10"/>
  <c r="U75" i="10" s="1"/>
  <c r="H75" i="10"/>
  <c r="K75" i="10" s="1"/>
  <c r="H264" i="10"/>
  <c r="K264" i="10" s="1"/>
  <c r="R264" i="10"/>
  <c r="U264" i="10" s="1"/>
  <c r="M264" i="10"/>
  <c r="P264" i="10" s="1"/>
  <c r="R116" i="10"/>
  <c r="U116" i="10" s="1"/>
  <c r="H116" i="10"/>
  <c r="K116" i="10" s="1"/>
  <c r="M116" i="10"/>
  <c r="P116" i="10" s="1"/>
  <c r="R119" i="10"/>
  <c r="U119" i="10" s="1"/>
  <c r="M119" i="10"/>
  <c r="P119" i="10" s="1"/>
  <c r="H119" i="10"/>
  <c r="K119" i="10" s="1"/>
  <c r="M317" i="10"/>
  <c r="P317" i="10" s="1"/>
  <c r="H317" i="10"/>
  <c r="K317" i="10" s="1"/>
  <c r="R317" i="10"/>
  <c r="U317" i="10" s="1"/>
  <c r="R141" i="10"/>
  <c r="U141" i="10" s="1"/>
  <c r="M141" i="10"/>
  <c r="P141" i="10" s="1"/>
  <c r="H141" i="10"/>
  <c r="K141" i="10" s="1"/>
  <c r="H605" i="10"/>
  <c r="K605" i="10" s="1"/>
  <c r="M605" i="10"/>
  <c r="P605" i="10" s="1"/>
  <c r="R605" i="10"/>
  <c r="U605" i="10" s="1"/>
  <c r="H47" i="10"/>
  <c r="K47" i="10" s="1"/>
  <c r="R47" i="10"/>
  <c r="U47" i="10" s="1"/>
  <c r="M47" i="10"/>
  <c r="P47" i="10" s="1"/>
  <c r="H80" i="10"/>
  <c r="K80" i="10" s="1"/>
  <c r="M80" i="10"/>
  <c r="P80" i="10" s="1"/>
  <c r="R80" i="10"/>
  <c r="U80" i="10" s="1"/>
  <c r="H169" i="10"/>
  <c r="K169" i="10" s="1"/>
  <c r="R169" i="10"/>
  <c r="U169" i="10" s="1"/>
  <c r="M169" i="10"/>
  <c r="P169" i="10" s="1"/>
  <c r="M27" i="10"/>
  <c r="P27" i="10" s="1"/>
  <c r="R27" i="10"/>
  <c r="U27" i="10" s="1"/>
  <c r="H27" i="10"/>
  <c r="K27" i="10" s="1"/>
  <c r="H70" i="10"/>
  <c r="K70" i="10" s="1"/>
  <c r="R70" i="10"/>
  <c r="U70" i="10" s="1"/>
  <c r="M70" i="10"/>
  <c r="P70" i="10" s="1"/>
  <c r="R748" i="10"/>
  <c r="U748" i="10" s="1"/>
  <c r="M748" i="10"/>
  <c r="P748" i="10" s="1"/>
  <c r="H748" i="10"/>
  <c r="K748" i="10" s="1"/>
  <c r="H353" i="10"/>
  <c r="K353" i="10" s="1"/>
  <c r="R353" i="10"/>
  <c r="U353" i="10" s="1"/>
  <c r="M353" i="10"/>
  <c r="P353" i="10" s="1"/>
  <c r="M201" i="10"/>
  <c r="P201" i="10" s="1"/>
  <c r="R201" i="10"/>
  <c r="U201" i="10" s="1"/>
  <c r="H201" i="10"/>
  <c r="K201" i="10" s="1"/>
  <c r="R546" i="10"/>
  <c r="U546" i="10" s="1"/>
  <c r="H546" i="10"/>
  <c r="K546" i="10" s="1"/>
  <c r="M546" i="10"/>
  <c r="P546" i="10" s="1"/>
  <c r="M349" i="10"/>
  <c r="P349" i="10" s="1"/>
  <c r="H349" i="10"/>
  <c r="K349" i="10" s="1"/>
  <c r="R349" i="10"/>
  <c r="U349" i="10" s="1"/>
  <c r="H22" i="10"/>
  <c r="K22" i="10" s="1"/>
  <c r="M22" i="10"/>
  <c r="P22" i="10" s="1"/>
  <c r="R22" i="10"/>
  <c r="U22" i="10" s="1"/>
  <c r="R498" i="10"/>
  <c r="U498" i="10" s="1"/>
  <c r="M498" i="10"/>
  <c r="P498" i="10" s="1"/>
  <c r="H498" i="10"/>
  <c r="K498" i="10" s="1"/>
  <c r="H216" i="10"/>
  <c r="K216" i="10" s="1"/>
  <c r="M216" i="10"/>
  <c r="P216" i="10" s="1"/>
  <c r="R216" i="10"/>
  <c r="U216" i="10" s="1"/>
  <c r="H596" i="10"/>
  <c r="K596" i="10" s="1"/>
  <c r="R596" i="10"/>
  <c r="U596" i="10" s="1"/>
  <c r="M596" i="10"/>
  <c r="P596" i="10" s="1"/>
  <c r="R177" i="10"/>
  <c r="U177" i="10" s="1"/>
  <c r="H177" i="10"/>
  <c r="K177" i="10" s="1"/>
  <c r="M177" i="10"/>
  <c r="P177" i="10" s="1"/>
  <c r="M484" i="10"/>
  <c r="P484" i="10" s="1"/>
  <c r="R484" i="10"/>
  <c r="U484" i="10" s="1"/>
  <c r="H484" i="10"/>
  <c r="K484" i="10" s="1"/>
  <c r="M719" i="10"/>
  <c r="P719" i="10" s="1"/>
  <c r="R719" i="10"/>
  <c r="U719" i="10" s="1"/>
  <c r="H719" i="10"/>
  <c r="K719" i="10" s="1"/>
  <c r="H762" i="10"/>
  <c r="K762" i="10" s="1"/>
  <c r="R762" i="10"/>
  <c r="U762" i="10" s="1"/>
  <c r="M762" i="10"/>
  <c r="P762" i="10" s="1"/>
  <c r="M604" i="10"/>
  <c r="P604" i="10" s="1"/>
  <c r="R604" i="10"/>
  <c r="U604" i="10" s="1"/>
  <c r="H604" i="10"/>
  <c r="K604" i="10" s="1"/>
  <c r="E738" i="10"/>
  <c r="F738" i="10" s="1"/>
  <c r="H733" i="10"/>
  <c r="K733" i="10" s="1"/>
  <c r="R733" i="10"/>
  <c r="U733" i="10" s="1"/>
  <c r="M733" i="10"/>
  <c r="P733" i="10" s="1"/>
  <c r="M678" i="10"/>
  <c r="P678" i="10" s="1"/>
  <c r="H678" i="10"/>
  <c r="K678" i="10" s="1"/>
  <c r="R678" i="10"/>
  <c r="U678" i="10" s="1"/>
  <c r="H356" i="10"/>
  <c r="K356" i="10" s="1"/>
  <c r="R356" i="10"/>
  <c r="U356" i="10" s="1"/>
  <c r="M356" i="10"/>
  <c r="P356" i="10" s="1"/>
  <c r="E711" i="10"/>
  <c r="F711" i="10" s="1"/>
  <c r="E732" i="10"/>
  <c r="F732" i="10" s="1"/>
  <c r="M398" i="10"/>
  <c r="P398" i="10" s="1"/>
  <c r="H398" i="10"/>
  <c r="K398" i="10" s="1"/>
  <c r="R398" i="10"/>
  <c r="U398" i="10" s="1"/>
  <c r="R154" i="10"/>
  <c r="U154" i="10" s="1"/>
  <c r="H154" i="10"/>
  <c r="K154" i="10" s="1"/>
  <c r="M154" i="10"/>
  <c r="P154" i="10" s="1"/>
  <c r="H416" i="10"/>
  <c r="K416" i="10" s="1"/>
  <c r="R416" i="10"/>
  <c r="U416" i="10" s="1"/>
  <c r="M416" i="10"/>
  <c r="P416" i="10" s="1"/>
  <c r="R304" i="10"/>
  <c r="U304" i="10" s="1"/>
  <c r="M304" i="10"/>
  <c r="P304" i="10" s="1"/>
  <c r="H304" i="10"/>
  <c r="K304" i="10" s="1"/>
  <c r="M12" i="10"/>
  <c r="P12" i="10" s="1"/>
  <c r="R12" i="10"/>
  <c r="U12" i="10" s="1"/>
  <c r="H12" i="10"/>
  <c r="K12" i="10" s="1"/>
  <c r="H452" i="10"/>
  <c r="K452" i="10" s="1"/>
  <c r="M452" i="10"/>
  <c r="P452" i="10" s="1"/>
  <c r="R452" i="10"/>
  <c r="U452" i="10" s="1"/>
  <c r="M649" i="10"/>
  <c r="P649" i="10" s="1"/>
  <c r="H649" i="10"/>
  <c r="K649" i="10" s="1"/>
  <c r="R649" i="10"/>
  <c r="U649" i="10" s="1"/>
  <c r="R580" i="10"/>
  <c r="U580" i="10" s="1"/>
  <c r="H580" i="10"/>
  <c r="K580" i="10" s="1"/>
  <c r="M580" i="10"/>
  <c r="P580" i="10" s="1"/>
  <c r="R561" i="10"/>
  <c r="U561" i="10" s="1"/>
  <c r="M561" i="10"/>
  <c r="P561" i="10" s="1"/>
  <c r="H561" i="10"/>
  <c r="K561" i="10" s="1"/>
  <c r="H566" i="10"/>
  <c r="K566" i="10" s="1"/>
  <c r="M566" i="10"/>
  <c r="P566" i="10" s="1"/>
  <c r="R566" i="10"/>
  <c r="U566" i="10" s="1"/>
  <c r="H425" i="10"/>
  <c r="K425" i="10" s="1"/>
  <c r="R425" i="10"/>
  <c r="U425" i="10" s="1"/>
  <c r="M425" i="10"/>
  <c r="P425" i="10" s="1"/>
  <c r="M364" i="10"/>
  <c r="P364" i="10" s="1"/>
  <c r="H364" i="10"/>
  <c r="K364" i="10" s="1"/>
  <c r="R364" i="10"/>
  <c r="U364" i="10" s="1"/>
  <c r="R569" i="10"/>
  <c r="U569" i="10" s="1"/>
  <c r="M569" i="10"/>
  <c r="P569" i="10" s="1"/>
  <c r="H569" i="10"/>
  <c r="K569" i="10" s="1"/>
  <c r="H520" i="10"/>
  <c r="K520" i="10" s="1"/>
  <c r="M520" i="10"/>
  <c r="P520" i="10" s="1"/>
  <c r="R520" i="10"/>
  <c r="U520" i="10" s="1"/>
  <c r="H530" i="10"/>
  <c r="K530" i="10" s="1"/>
  <c r="R530" i="10"/>
  <c r="U530" i="10" s="1"/>
  <c r="M530" i="10"/>
  <c r="P530" i="10" s="1"/>
  <c r="H436" i="10"/>
  <c r="K436" i="10" s="1"/>
  <c r="R436" i="10"/>
  <c r="U436" i="10" s="1"/>
  <c r="M436" i="10"/>
  <c r="P436" i="10" s="1"/>
  <c r="H600" i="10"/>
  <c r="K600" i="10" s="1"/>
  <c r="R600" i="10"/>
  <c r="U600" i="10" s="1"/>
  <c r="M600" i="10"/>
  <c r="P600" i="10" s="1"/>
  <c r="H42" i="10"/>
  <c r="K42" i="10" s="1"/>
  <c r="R42" i="10"/>
  <c r="U42" i="10" s="1"/>
  <c r="M42" i="10"/>
  <c r="P42" i="10" s="1"/>
  <c r="R421" i="10"/>
  <c r="U421" i="10" s="1"/>
  <c r="H421" i="10"/>
  <c r="K421" i="10" s="1"/>
  <c r="M421" i="10"/>
  <c r="P421" i="10" s="1"/>
  <c r="R381" i="10"/>
  <c r="U381" i="10" s="1"/>
  <c r="H381" i="10"/>
  <c r="K381" i="10" s="1"/>
  <c r="M381" i="10"/>
  <c r="P381" i="10" s="1"/>
  <c r="H537" i="10"/>
  <c r="K537" i="10" s="1"/>
  <c r="R537" i="10"/>
  <c r="U537" i="10" s="1"/>
  <c r="M537" i="10"/>
  <c r="P537" i="10" s="1"/>
  <c r="M497" i="10"/>
  <c r="P497" i="10" s="1"/>
  <c r="H497" i="10"/>
  <c r="K497" i="10" s="1"/>
  <c r="R497" i="10"/>
  <c r="U497" i="10" s="1"/>
  <c r="M62" i="10"/>
  <c r="P62" i="10" s="1"/>
  <c r="R62" i="10"/>
  <c r="U62" i="10" s="1"/>
  <c r="H62" i="10"/>
  <c r="K62" i="10" s="1"/>
  <c r="H388" i="10"/>
  <c r="K388" i="10" s="1"/>
  <c r="M388" i="10"/>
  <c r="P388" i="10" s="1"/>
  <c r="R388" i="10"/>
  <c r="U388" i="10" s="1"/>
  <c r="M337" i="10"/>
  <c r="P337" i="10" s="1"/>
  <c r="H337" i="10"/>
  <c r="K337" i="10" s="1"/>
  <c r="R337" i="10"/>
  <c r="U337" i="10" s="1"/>
  <c r="M417" i="10"/>
  <c r="P417" i="10" s="1"/>
  <c r="R417" i="10"/>
  <c r="U417" i="10" s="1"/>
  <c r="H417" i="10"/>
  <c r="K417" i="10" s="1"/>
  <c r="H208" i="10"/>
  <c r="K208" i="10" s="1"/>
  <c r="R208" i="10"/>
  <c r="U208" i="10" s="1"/>
  <c r="M208" i="10"/>
  <c r="P208" i="10" s="1"/>
  <c r="M105" i="10"/>
  <c r="P105" i="10" s="1"/>
  <c r="H105" i="10"/>
  <c r="K105" i="10" s="1"/>
  <c r="R105" i="10"/>
  <c r="U105" i="10" s="1"/>
  <c r="H243" i="10"/>
  <c r="K243" i="10" s="1"/>
  <c r="M243" i="10"/>
  <c r="P243" i="10" s="1"/>
  <c r="R243" i="10"/>
  <c r="U243" i="10" s="1"/>
  <c r="R28" i="10"/>
  <c r="U28" i="10" s="1"/>
  <c r="H28" i="10"/>
  <c r="K28" i="10" s="1"/>
  <c r="M28" i="10"/>
  <c r="P28" i="10" s="1"/>
  <c r="R41" i="10"/>
  <c r="U41" i="10" s="1"/>
  <c r="H41" i="10"/>
  <c r="K41" i="10" s="1"/>
  <c r="M41" i="10"/>
  <c r="P41" i="10" s="1"/>
  <c r="H60" i="10"/>
  <c r="K60" i="10" s="1"/>
  <c r="M60" i="10"/>
  <c r="P60" i="10" s="1"/>
  <c r="R60" i="10"/>
  <c r="U60" i="10" s="1"/>
  <c r="M58" i="10"/>
  <c r="P58" i="10" s="1"/>
  <c r="R58" i="10"/>
  <c r="U58" i="10" s="1"/>
  <c r="H58" i="10"/>
  <c r="K58" i="10" s="1"/>
  <c r="R661" i="10"/>
  <c r="U661" i="10" s="1"/>
  <c r="M661" i="10"/>
  <c r="P661" i="10" s="1"/>
  <c r="H661" i="10"/>
  <c r="K661" i="10" s="1"/>
  <c r="E736" i="10"/>
  <c r="F736" i="10" s="1"/>
  <c r="H489" i="10"/>
  <c r="K489" i="10" s="1"/>
  <c r="M489" i="10"/>
  <c r="P489" i="10" s="1"/>
  <c r="R489" i="10"/>
  <c r="U489" i="10" s="1"/>
  <c r="M125" i="10"/>
  <c r="P125" i="10" s="1"/>
  <c r="R125" i="10"/>
  <c r="U125" i="10" s="1"/>
  <c r="H125" i="10"/>
  <c r="K125" i="10" s="1"/>
  <c r="H51" i="10"/>
  <c r="K51" i="10" s="1"/>
  <c r="M51" i="10"/>
  <c r="P51" i="10" s="1"/>
  <c r="R51" i="10"/>
  <c r="U51" i="10" s="1"/>
  <c r="M295" i="10"/>
  <c r="P295" i="10" s="1"/>
  <c r="H295" i="10"/>
  <c r="K295" i="10" s="1"/>
  <c r="R295" i="10"/>
  <c r="U295" i="10" s="1"/>
  <c r="H380" i="10"/>
  <c r="K380" i="10" s="1"/>
  <c r="R380" i="10"/>
  <c r="U380" i="10" s="1"/>
  <c r="M380" i="10"/>
  <c r="P380" i="10" s="1"/>
  <c r="M78" i="10"/>
  <c r="P78" i="10" s="1"/>
  <c r="R78" i="10"/>
  <c r="U78" i="10" s="1"/>
  <c r="H78" i="10"/>
  <c r="K78" i="10" s="1"/>
  <c r="M524" i="10"/>
  <c r="P524" i="10" s="1"/>
  <c r="H524" i="10"/>
  <c r="K524" i="10" s="1"/>
  <c r="R524" i="10"/>
  <c r="U524" i="10" s="1"/>
  <c r="R701" i="10"/>
  <c r="U701" i="10" s="1"/>
  <c r="M701" i="10"/>
  <c r="P701" i="10" s="1"/>
  <c r="H701" i="10"/>
  <c r="K701" i="10" s="1"/>
  <c r="H480" i="10"/>
  <c r="K480" i="10" s="1"/>
  <c r="M480" i="10"/>
  <c r="P480" i="10" s="1"/>
  <c r="R480" i="10"/>
  <c r="U480" i="10" s="1"/>
  <c r="R522" i="10"/>
  <c r="U522" i="10" s="1"/>
  <c r="M522" i="10"/>
  <c r="P522" i="10" s="1"/>
  <c r="H522" i="10"/>
  <c r="K522" i="10" s="1"/>
  <c r="R576" i="10"/>
  <c r="U576" i="10" s="1"/>
  <c r="M576" i="10"/>
  <c r="P576" i="10" s="1"/>
  <c r="H576" i="10"/>
  <c r="K576" i="10" s="1"/>
  <c r="R732" i="10"/>
  <c r="U732" i="10" s="1"/>
  <c r="M732" i="10"/>
  <c r="P732" i="10" s="1"/>
  <c r="H732" i="10"/>
  <c r="K732" i="10" s="1"/>
  <c r="M595" i="10"/>
  <c r="P595" i="10" s="1"/>
  <c r="R595" i="10"/>
  <c r="U595" i="10" s="1"/>
  <c r="H595" i="10"/>
  <c r="K595" i="10" s="1"/>
  <c r="E722" i="10"/>
  <c r="F722" i="10" s="1"/>
  <c r="E330" i="10"/>
  <c r="F330" i="10" s="1"/>
  <c r="R681" i="10"/>
  <c r="U681" i="10" s="1"/>
  <c r="H681" i="10"/>
  <c r="K681" i="10" s="1"/>
  <c r="M681" i="10"/>
  <c r="P681" i="10" s="1"/>
  <c r="H730" i="10"/>
  <c r="K730" i="10" s="1"/>
  <c r="R730" i="10"/>
  <c r="U730" i="10" s="1"/>
  <c r="M730" i="10"/>
  <c r="P730" i="10" s="1"/>
  <c r="M714" i="10"/>
  <c r="P714" i="10" s="1"/>
  <c r="H714" i="10"/>
  <c r="K714" i="10" s="1"/>
  <c r="R714" i="10"/>
  <c r="U714" i="10" s="1"/>
  <c r="R241" i="10"/>
  <c r="U241" i="10" s="1"/>
  <c r="M241" i="10"/>
  <c r="P241" i="10" s="1"/>
  <c r="H241" i="10"/>
  <c r="K241" i="10" s="1"/>
  <c r="E697" i="10"/>
  <c r="F697" i="10" s="1"/>
  <c r="H673" i="10"/>
  <c r="K673" i="10" s="1"/>
  <c r="M673" i="10"/>
  <c r="P673" i="10" s="1"/>
  <c r="R673" i="10"/>
  <c r="U673" i="10" s="1"/>
  <c r="M170" i="10"/>
  <c r="P170" i="10" s="1"/>
  <c r="H170" i="10"/>
  <c r="K170" i="10" s="1"/>
  <c r="R170" i="10"/>
  <c r="U170" i="10" s="1"/>
  <c r="M219" i="10"/>
  <c r="P219" i="10" s="1"/>
  <c r="H219" i="10"/>
  <c r="K219" i="10" s="1"/>
  <c r="R219" i="10"/>
  <c r="U219" i="10" s="1"/>
  <c r="M670" i="10"/>
  <c r="P670" i="10" s="1"/>
  <c r="R670" i="10"/>
  <c r="U670" i="10" s="1"/>
  <c r="H670" i="10"/>
  <c r="K670" i="10" s="1"/>
  <c r="H362" i="10"/>
  <c r="K362" i="10" s="1"/>
  <c r="R362" i="10"/>
  <c r="U362" i="10" s="1"/>
  <c r="M362" i="10"/>
  <c r="P362" i="10" s="1"/>
  <c r="M227" i="10"/>
  <c r="P227" i="10" s="1"/>
  <c r="R227" i="10"/>
  <c r="U227" i="10" s="1"/>
  <c r="H227" i="10"/>
  <c r="K227" i="10" s="1"/>
  <c r="M428" i="10"/>
  <c r="P428" i="10" s="1"/>
  <c r="R428" i="10"/>
  <c r="U428" i="10" s="1"/>
  <c r="H428" i="10"/>
  <c r="K428" i="10" s="1"/>
  <c r="M357" i="10"/>
  <c r="P357" i="10" s="1"/>
  <c r="H357" i="10"/>
  <c r="K357" i="10" s="1"/>
  <c r="R357" i="10"/>
  <c r="U357" i="10" s="1"/>
  <c r="H291" i="10"/>
  <c r="K291" i="10" s="1"/>
  <c r="M291" i="10"/>
  <c r="P291" i="10" s="1"/>
  <c r="R291" i="10"/>
  <c r="U291" i="10" s="1"/>
  <c r="H331" i="10"/>
  <c r="K331" i="10" s="1"/>
  <c r="R331" i="10"/>
  <c r="U331" i="10" s="1"/>
  <c r="M331" i="10"/>
  <c r="P331" i="10" s="1"/>
  <c r="R517" i="10"/>
  <c r="U517" i="10" s="1"/>
  <c r="H517" i="10"/>
  <c r="K517" i="10" s="1"/>
  <c r="M517" i="10"/>
  <c r="P517" i="10" s="1"/>
  <c r="R43" i="10"/>
  <c r="U43" i="10" s="1"/>
  <c r="H43" i="10"/>
  <c r="K43" i="10" s="1"/>
  <c r="M43" i="10"/>
  <c r="P43" i="10" s="1"/>
  <c r="H244" i="10"/>
  <c r="K244" i="10" s="1"/>
  <c r="R244" i="10"/>
  <c r="U244" i="10" s="1"/>
  <c r="M244" i="10"/>
  <c r="P244" i="10" s="1"/>
  <c r="R175" i="10"/>
  <c r="U175" i="10" s="1"/>
  <c r="H175" i="10"/>
  <c r="K175" i="10" s="1"/>
  <c r="M175" i="10"/>
  <c r="P175" i="10" s="1"/>
  <c r="M59" i="10"/>
  <c r="P59" i="10" s="1"/>
  <c r="H59" i="10"/>
  <c r="K59" i="10" s="1"/>
  <c r="R59" i="10"/>
  <c r="U59" i="10" s="1"/>
  <c r="M72" i="10"/>
  <c r="P72" i="10" s="1"/>
  <c r="R72" i="10"/>
  <c r="U72" i="10" s="1"/>
  <c r="H72" i="10"/>
  <c r="K72" i="10" s="1"/>
  <c r="R181" i="10"/>
  <c r="U181" i="10" s="1"/>
  <c r="M181" i="10"/>
  <c r="P181" i="10" s="1"/>
  <c r="H181" i="10"/>
  <c r="K181" i="10" s="1"/>
  <c r="H134" i="10"/>
  <c r="K134" i="10" s="1"/>
  <c r="M134" i="10"/>
  <c r="P134" i="10" s="1"/>
  <c r="R134" i="10"/>
  <c r="U134" i="10" s="1"/>
  <c r="H198" i="10"/>
  <c r="K198" i="10" s="1"/>
  <c r="R198" i="10"/>
  <c r="U198" i="10" s="1"/>
  <c r="M198" i="10"/>
  <c r="P198" i="10" s="1"/>
  <c r="M323" i="10"/>
  <c r="P323" i="10" s="1"/>
  <c r="R323" i="10"/>
  <c r="U323" i="10" s="1"/>
  <c r="H323" i="10"/>
  <c r="K323" i="10" s="1"/>
  <c r="H112" i="10"/>
  <c r="K112" i="10" s="1"/>
  <c r="M112" i="10"/>
  <c r="P112" i="10" s="1"/>
  <c r="R112" i="10"/>
  <c r="U112" i="10" s="1"/>
  <c r="M405" i="10"/>
  <c r="P405" i="10" s="1"/>
  <c r="H405" i="10"/>
  <c r="K405" i="10" s="1"/>
  <c r="R405" i="10"/>
  <c r="U405" i="10" s="1"/>
  <c r="R293" i="10"/>
  <c r="U293" i="10" s="1"/>
  <c r="M293" i="10"/>
  <c r="P293" i="10" s="1"/>
  <c r="H293" i="10"/>
  <c r="K293" i="10" s="1"/>
  <c r="M102" i="10"/>
  <c r="P102" i="10" s="1"/>
  <c r="R102" i="10"/>
  <c r="U102" i="10" s="1"/>
  <c r="H102" i="10"/>
  <c r="K102" i="10" s="1"/>
  <c r="H179" i="10"/>
  <c r="K179" i="10" s="1"/>
  <c r="M179" i="10"/>
  <c r="P179" i="10" s="1"/>
  <c r="R179" i="10"/>
  <c r="U179" i="10" s="1"/>
  <c r="H531" i="10"/>
  <c r="K531" i="10" s="1"/>
  <c r="M531" i="10"/>
  <c r="P531" i="10" s="1"/>
  <c r="R531" i="10"/>
  <c r="U531" i="10" s="1"/>
  <c r="M611" i="10"/>
  <c r="P611" i="10" s="1"/>
  <c r="R611" i="10"/>
  <c r="U611" i="10" s="1"/>
  <c r="H611" i="10"/>
  <c r="K611" i="10" s="1"/>
  <c r="M324" i="10"/>
  <c r="P324" i="10" s="1"/>
  <c r="R324" i="10"/>
  <c r="U324" i="10" s="1"/>
  <c r="H324" i="10"/>
  <c r="K324" i="10" s="1"/>
  <c r="H178" i="10"/>
  <c r="K178" i="10" s="1"/>
  <c r="R178" i="10"/>
  <c r="U178" i="10" s="1"/>
  <c r="M178" i="10"/>
  <c r="P178" i="10" s="1"/>
  <c r="R6" i="10"/>
  <c r="U6" i="10" s="1"/>
  <c r="H6" i="10"/>
  <c r="K6" i="10" s="1"/>
  <c r="M6" i="10"/>
  <c r="P6" i="10" s="1"/>
  <c r="H410" i="10"/>
  <c r="K410" i="10" s="1"/>
  <c r="R410" i="10"/>
  <c r="U410" i="10" s="1"/>
  <c r="M410" i="10"/>
  <c r="P410" i="10" s="1"/>
  <c r="H467" i="10"/>
  <c r="K467" i="10" s="1"/>
  <c r="M467" i="10"/>
  <c r="P467" i="10" s="1"/>
  <c r="R467" i="10"/>
  <c r="U467" i="10" s="1"/>
  <c r="H594" i="10"/>
  <c r="K594" i="10" s="1"/>
  <c r="R594" i="10"/>
  <c r="U594" i="10" s="1"/>
  <c r="M594" i="10"/>
  <c r="P594" i="10" s="1"/>
  <c r="H583" i="10"/>
  <c r="K583" i="10" s="1"/>
  <c r="M583" i="10"/>
  <c r="P583" i="10" s="1"/>
  <c r="R583" i="10"/>
  <c r="U583" i="10" s="1"/>
  <c r="R527" i="10"/>
  <c r="U527" i="10" s="1"/>
  <c r="H527" i="10"/>
  <c r="K527" i="10" s="1"/>
  <c r="M527" i="10"/>
  <c r="P527" i="10" s="1"/>
  <c r="M690" i="10"/>
  <c r="P690" i="10" s="1"/>
  <c r="H690" i="10"/>
  <c r="K690" i="10" s="1"/>
  <c r="R690" i="10"/>
  <c r="U690" i="10" s="1"/>
  <c r="M544" i="10"/>
  <c r="P544" i="10" s="1"/>
  <c r="R544" i="10"/>
  <c r="U544" i="10" s="1"/>
  <c r="H544" i="10"/>
  <c r="K544" i="10" s="1"/>
  <c r="E731" i="10"/>
  <c r="F731" i="10" s="1"/>
  <c r="H556" i="10"/>
  <c r="K556" i="10" s="1"/>
  <c r="R556" i="10"/>
  <c r="U556" i="10" s="1"/>
  <c r="M556" i="10"/>
  <c r="P556" i="10" s="1"/>
  <c r="R706" i="10"/>
  <c r="U706" i="10" s="1"/>
  <c r="M706" i="10"/>
  <c r="P706" i="10" s="1"/>
  <c r="H706" i="10"/>
  <c r="K706" i="10" s="1"/>
  <c r="H593" i="10"/>
  <c r="K593" i="10" s="1"/>
  <c r="R593" i="10"/>
  <c r="U593" i="10" s="1"/>
  <c r="M593" i="10"/>
  <c r="P593" i="10" s="1"/>
  <c r="M671" i="10"/>
  <c r="P671" i="10" s="1"/>
  <c r="R671" i="10"/>
  <c r="U671" i="10" s="1"/>
  <c r="H671" i="10"/>
  <c r="K671" i="10" s="1"/>
  <c r="R485" i="10"/>
  <c r="U485" i="10" s="1"/>
  <c r="M485" i="10"/>
  <c r="P485" i="10" s="1"/>
  <c r="H485" i="10"/>
  <c r="K485" i="10" s="1"/>
  <c r="E350" i="10"/>
  <c r="F350" i="10" s="1"/>
  <c r="R346" i="10"/>
  <c r="U346" i="10" s="1"/>
  <c r="M346" i="10"/>
  <c r="P346" i="10" s="1"/>
  <c r="H346" i="10"/>
  <c r="K346" i="10" s="1"/>
  <c r="R768" i="10"/>
  <c r="U768" i="10" s="1"/>
  <c r="M768" i="10"/>
  <c r="P768" i="10" s="1"/>
  <c r="H768" i="10"/>
  <c r="K768" i="10" s="1"/>
  <c r="H378" i="10"/>
  <c r="K378" i="10" s="1"/>
  <c r="M378" i="10"/>
  <c r="P378" i="10" s="1"/>
  <c r="R378" i="10"/>
  <c r="U378" i="10" s="1"/>
  <c r="R206" i="10"/>
  <c r="U206" i="10" s="1"/>
  <c r="M206" i="10"/>
  <c r="P206" i="10" s="1"/>
  <c r="H206" i="10"/>
  <c r="K206" i="10" s="1"/>
  <c r="H137" i="10"/>
  <c r="K137" i="10" s="1"/>
  <c r="M137" i="10"/>
  <c r="P137" i="10" s="1"/>
  <c r="R137" i="10"/>
  <c r="U137" i="10" s="1"/>
  <c r="E699" i="10"/>
  <c r="F699" i="10" s="1"/>
  <c r="R679" i="10"/>
  <c r="U679" i="10" s="1"/>
  <c r="M679" i="10"/>
  <c r="P679" i="10" s="1"/>
  <c r="H679" i="10"/>
  <c r="K679" i="10" s="1"/>
  <c r="R658" i="10"/>
  <c r="U658" i="10" s="1"/>
  <c r="M658" i="10"/>
  <c r="P658" i="10" s="1"/>
  <c r="H658" i="10"/>
  <c r="K658" i="10" s="1"/>
  <c r="H525" i="10"/>
  <c r="K525" i="10" s="1"/>
  <c r="R525" i="10"/>
  <c r="U525" i="10" s="1"/>
  <c r="M525" i="10"/>
  <c r="P525" i="10" s="1"/>
  <c r="E718" i="10"/>
  <c r="F718" i="10" s="1"/>
  <c r="H233" i="10"/>
  <c r="K233" i="10" s="1"/>
  <c r="M233" i="10"/>
  <c r="P233" i="10" s="1"/>
  <c r="R233" i="10"/>
  <c r="U233" i="10" s="1"/>
  <c r="E702" i="10"/>
  <c r="F702" i="10" s="1"/>
  <c r="M176" i="10"/>
  <c r="P176" i="10" s="1"/>
  <c r="H176" i="10"/>
  <c r="K176" i="10" s="1"/>
  <c r="R176" i="10"/>
  <c r="U176" i="10" s="1"/>
  <c r="H720" i="10"/>
  <c r="K720" i="10" s="1"/>
  <c r="M720" i="10"/>
  <c r="P720" i="10" s="1"/>
  <c r="R720" i="10"/>
  <c r="U720" i="10" s="1"/>
  <c r="H739" i="10"/>
  <c r="K739" i="10" s="1"/>
  <c r="R739" i="10"/>
  <c r="U739" i="10" s="1"/>
  <c r="M739" i="10"/>
  <c r="P739" i="10" s="1"/>
  <c r="H305" i="10"/>
  <c r="K305" i="10" s="1"/>
  <c r="R305" i="10"/>
  <c r="U305" i="10" s="1"/>
  <c r="M305" i="10"/>
  <c r="P305" i="10" s="1"/>
  <c r="R359" i="10"/>
  <c r="U359" i="10" s="1"/>
  <c r="H359" i="10"/>
  <c r="K359" i="10" s="1"/>
  <c r="M359" i="10"/>
  <c r="P359" i="10" s="1"/>
  <c r="M660" i="10"/>
  <c r="P660" i="10" s="1"/>
  <c r="H660" i="10"/>
  <c r="K660" i="10" s="1"/>
  <c r="R660" i="10"/>
  <c r="U660" i="10" s="1"/>
  <c r="H564" i="10"/>
  <c r="K564" i="10" s="1"/>
  <c r="M564" i="10"/>
  <c r="P564" i="10" s="1"/>
  <c r="R564" i="10"/>
  <c r="U564" i="10" s="1"/>
  <c r="R385" i="10"/>
  <c r="U385" i="10" s="1"/>
  <c r="M385" i="10"/>
  <c r="P385" i="10" s="1"/>
  <c r="H385" i="10"/>
  <c r="K385" i="10" s="1"/>
  <c r="R442" i="10"/>
  <c r="U442" i="10" s="1"/>
  <c r="H442" i="10"/>
  <c r="K442" i="10" s="1"/>
  <c r="M442" i="10"/>
  <c r="P442" i="10" s="1"/>
  <c r="M592" i="10"/>
  <c r="P592" i="10" s="1"/>
  <c r="H592" i="10"/>
  <c r="K592" i="10" s="1"/>
  <c r="R592" i="10"/>
  <c r="U592" i="10" s="1"/>
  <c r="M128" i="10"/>
  <c r="P128" i="10" s="1"/>
  <c r="H128" i="10"/>
  <c r="K128" i="10" s="1"/>
  <c r="R128" i="10"/>
  <c r="U128" i="10" s="1"/>
  <c r="H435" i="10"/>
  <c r="K435" i="10" s="1"/>
  <c r="R435" i="10"/>
  <c r="U435" i="10" s="1"/>
  <c r="M435" i="10"/>
  <c r="P435" i="10" s="1"/>
  <c r="M523" i="10"/>
  <c r="P523" i="10" s="1"/>
  <c r="H523" i="10"/>
  <c r="K523" i="10" s="1"/>
  <c r="R523" i="10"/>
  <c r="U523" i="10" s="1"/>
  <c r="H136" i="10"/>
  <c r="K136" i="10" s="1"/>
  <c r="R136" i="10"/>
  <c r="U136" i="10" s="1"/>
  <c r="M136" i="10"/>
  <c r="P136" i="10" s="1"/>
  <c r="M610" i="10"/>
  <c r="P610" i="10" s="1"/>
  <c r="H610" i="10"/>
  <c r="K610" i="10" s="1"/>
  <c r="R610" i="10"/>
  <c r="U610" i="10" s="1"/>
  <c r="M29" i="10"/>
  <c r="P29" i="10" s="1"/>
  <c r="H29" i="10"/>
  <c r="K29" i="10" s="1"/>
  <c r="R29" i="10"/>
  <c r="U29" i="10" s="1"/>
  <c r="M586" i="10"/>
  <c r="P586" i="10" s="1"/>
  <c r="R586" i="10"/>
  <c r="U586" i="10" s="1"/>
  <c r="H586" i="10"/>
  <c r="K586" i="10" s="1"/>
  <c r="H575" i="10"/>
  <c r="K575" i="10" s="1"/>
  <c r="R575" i="10"/>
  <c r="U575" i="10" s="1"/>
  <c r="M575" i="10"/>
  <c r="P575" i="10" s="1"/>
  <c r="H444" i="10"/>
  <c r="K444" i="10" s="1"/>
  <c r="R444" i="10"/>
  <c r="U444" i="10" s="1"/>
  <c r="M444" i="10"/>
  <c r="P444" i="10" s="1"/>
  <c r="R443" i="10"/>
  <c r="U443" i="10" s="1"/>
  <c r="M443" i="10"/>
  <c r="P443" i="10" s="1"/>
  <c r="H443" i="10"/>
  <c r="K443" i="10" s="1"/>
  <c r="R549" i="10"/>
  <c r="U549" i="10" s="1"/>
  <c r="M549" i="10"/>
  <c r="P549" i="10" s="1"/>
  <c r="H549" i="10"/>
  <c r="K549" i="10" s="1"/>
  <c r="M408" i="10"/>
  <c r="P408" i="10" s="1"/>
  <c r="R408" i="10"/>
  <c r="U408" i="10" s="1"/>
  <c r="H408" i="10"/>
  <c r="K408" i="10" s="1"/>
  <c r="M493" i="10"/>
  <c r="P493" i="10" s="1"/>
  <c r="R493" i="10"/>
  <c r="U493" i="10" s="1"/>
  <c r="H493" i="10"/>
  <c r="K493" i="10" s="1"/>
  <c r="M40" i="10"/>
  <c r="P40" i="10" s="1"/>
  <c r="R40" i="10"/>
  <c r="U40" i="10" s="1"/>
  <c r="H40" i="10"/>
  <c r="K40" i="10" s="1"/>
  <c r="R131" i="10"/>
  <c r="U131" i="10" s="1"/>
  <c r="H131" i="10"/>
  <c r="K131" i="10" s="1"/>
  <c r="M131" i="10"/>
  <c r="P131" i="10" s="1"/>
  <c r="M423" i="10"/>
  <c r="P423" i="10" s="1"/>
  <c r="R423" i="10"/>
  <c r="U423" i="10" s="1"/>
  <c r="H423" i="10"/>
  <c r="K423" i="10" s="1"/>
  <c r="R289" i="10"/>
  <c r="U289" i="10" s="1"/>
  <c r="M289" i="10"/>
  <c r="P289" i="10" s="1"/>
  <c r="H289" i="10"/>
  <c r="K289" i="10" s="1"/>
  <c r="R172" i="10"/>
  <c r="U172" i="10" s="1"/>
  <c r="H172" i="10"/>
  <c r="K172" i="10" s="1"/>
  <c r="M172" i="10"/>
  <c r="P172" i="10" s="1"/>
  <c r="R79" i="10"/>
  <c r="U79" i="10" s="1"/>
  <c r="M79" i="10"/>
  <c r="P79" i="10" s="1"/>
  <c r="H79" i="10"/>
  <c r="K79" i="10" s="1"/>
  <c r="H31" i="10"/>
  <c r="K31" i="10" s="1"/>
  <c r="R31" i="10"/>
  <c r="U31" i="10" s="1"/>
  <c r="M31" i="10"/>
  <c r="P31" i="10" s="1"/>
  <c r="M389" i="10"/>
  <c r="P389" i="10" s="1"/>
  <c r="H389" i="10"/>
  <c r="K389" i="10" s="1"/>
  <c r="R389" i="10"/>
  <c r="U389" i="10" s="1"/>
  <c r="M4" i="10"/>
  <c r="P4" i="10" s="1"/>
  <c r="H4" i="10"/>
  <c r="K4" i="10" s="1"/>
  <c r="R4" i="10"/>
  <c r="U4" i="10" s="1"/>
  <c r="M8" i="10"/>
  <c r="P8" i="10" s="1"/>
  <c r="R8" i="10"/>
  <c r="U8" i="10" s="1"/>
  <c r="H8" i="10"/>
  <c r="K8" i="10" s="1"/>
  <c r="R184" i="10"/>
  <c r="U184" i="10" s="1"/>
  <c r="H184" i="10"/>
  <c r="K184" i="10" s="1"/>
  <c r="M184" i="10"/>
  <c r="P184" i="10" s="1"/>
  <c r="R301" i="10"/>
  <c r="U301" i="10" s="1"/>
  <c r="M301" i="10"/>
  <c r="P301" i="10" s="1"/>
  <c r="H301" i="10"/>
  <c r="K301" i="10" s="1"/>
  <c r="R313" i="10"/>
  <c r="U313" i="10" s="1"/>
  <c r="M313" i="10"/>
  <c r="P313" i="10" s="1"/>
  <c r="H313" i="10"/>
  <c r="K313" i="10" s="1"/>
  <c r="R401" i="10"/>
  <c r="U401" i="10" s="1"/>
  <c r="M401" i="10"/>
  <c r="P401" i="10" s="1"/>
  <c r="H401" i="10"/>
  <c r="K401" i="10" s="1"/>
  <c r="R579" i="10"/>
  <c r="U579" i="10" s="1"/>
  <c r="H579" i="10"/>
  <c r="K579" i="10" s="1"/>
  <c r="M579" i="10"/>
  <c r="P579" i="10" s="1"/>
  <c r="R98" i="10"/>
  <c r="U98" i="10" s="1"/>
  <c r="H98" i="10"/>
  <c r="K98" i="10" s="1"/>
  <c r="M98" i="10"/>
  <c r="P98" i="10" s="1"/>
  <c r="H275" i="10"/>
  <c r="K275" i="10" s="1"/>
  <c r="M275" i="10"/>
  <c r="P275" i="10" s="1"/>
  <c r="R275" i="10"/>
  <c r="U275" i="10" s="1"/>
  <c r="R63" i="10"/>
  <c r="U63" i="10" s="1"/>
  <c r="H63" i="10"/>
  <c r="K63" i="10" s="1"/>
  <c r="M63" i="10"/>
  <c r="P63" i="10" s="1"/>
  <c r="H281" i="10"/>
  <c r="K281" i="10" s="1"/>
  <c r="R281" i="10"/>
  <c r="U281" i="10" s="1"/>
  <c r="M281" i="10"/>
  <c r="P281" i="10" s="1"/>
  <c r="H492" i="10"/>
  <c r="K492" i="10" s="1"/>
  <c r="M492" i="10"/>
  <c r="P492" i="10" s="1"/>
  <c r="R492" i="10"/>
  <c r="U492" i="10" s="1"/>
  <c r="M365" i="10"/>
  <c r="P365" i="10" s="1"/>
  <c r="R365" i="10"/>
  <c r="U365" i="10" s="1"/>
  <c r="H365" i="10"/>
  <c r="K365" i="10" s="1"/>
  <c r="M751" i="10"/>
  <c r="P751" i="10" s="1"/>
  <c r="H751" i="10"/>
  <c r="K751" i="10" s="1"/>
  <c r="R751" i="10"/>
  <c r="U751" i="10" s="1"/>
  <c r="M217" i="10"/>
  <c r="P217" i="10" s="1"/>
  <c r="H217" i="10"/>
  <c r="K217" i="10" s="1"/>
  <c r="R217" i="10"/>
  <c r="U217" i="10" s="1"/>
  <c r="R752" i="10"/>
  <c r="U752" i="10" s="1"/>
  <c r="H752" i="10"/>
  <c r="K752" i="10" s="1"/>
  <c r="M752" i="10"/>
  <c r="P752" i="10" s="1"/>
  <c r="H769" i="10"/>
  <c r="K769" i="10" s="1"/>
  <c r="R769" i="10"/>
  <c r="U769" i="10" s="1"/>
  <c r="M769" i="10"/>
  <c r="P769" i="10" s="1"/>
  <c r="M729" i="10"/>
  <c r="P729" i="10" s="1"/>
  <c r="H729" i="10"/>
  <c r="K729" i="10" s="1"/>
  <c r="R729" i="10"/>
  <c r="U729" i="10" s="1"/>
  <c r="R749" i="10"/>
  <c r="U749" i="10" s="1"/>
  <c r="H749" i="10"/>
  <c r="K749" i="10" s="1"/>
  <c r="M749" i="10"/>
  <c r="P749" i="10" s="1"/>
  <c r="H677" i="10"/>
  <c r="K677" i="10" s="1"/>
  <c r="M677" i="10"/>
  <c r="P677" i="10" s="1"/>
  <c r="R677" i="10"/>
  <c r="U677" i="10" s="1"/>
  <c r="R691" i="10"/>
  <c r="U691" i="10" s="1"/>
  <c r="H691" i="10"/>
  <c r="K691" i="10" s="1"/>
  <c r="M691" i="10"/>
  <c r="P691" i="10" s="1"/>
  <c r="R682" i="10"/>
  <c r="U682" i="10" s="1"/>
  <c r="M682" i="10"/>
  <c r="P682" i="10" s="1"/>
  <c r="H682" i="10"/>
  <c r="K682" i="10" s="1"/>
  <c r="R709" i="10"/>
  <c r="U709" i="10" s="1"/>
  <c r="M709" i="10"/>
  <c r="P709" i="10" s="1"/>
  <c r="H709" i="10"/>
  <c r="K709" i="10" s="1"/>
  <c r="R336" i="10"/>
  <c r="U336" i="10" s="1"/>
  <c r="M336" i="10"/>
  <c r="P336" i="10" s="1"/>
  <c r="H336" i="10"/>
  <c r="K336" i="10" s="1"/>
  <c r="M721" i="10"/>
  <c r="P721" i="10" s="1"/>
  <c r="R721" i="10"/>
  <c r="U721" i="10" s="1"/>
  <c r="H721" i="10"/>
  <c r="K721" i="10" s="1"/>
  <c r="M731" i="10"/>
  <c r="P731" i="10" s="1"/>
  <c r="H731" i="10"/>
  <c r="K731" i="10" s="1"/>
  <c r="R731" i="10"/>
  <c r="U731" i="10" s="1"/>
  <c r="H704" i="10"/>
  <c r="K704" i="10" s="1"/>
  <c r="M704" i="10"/>
  <c r="P704" i="10" s="1"/>
  <c r="R704" i="10"/>
  <c r="U704" i="10" s="1"/>
  <c r="M648" i="10"/>
  <c r="P648" i="10" s="1"/>
  <c r="R648" i="10"/>
  <c r="U648" i="10" s="1"/>
  <c r="H648" i="10"/>
  <c r="K648" i="10" s="1"/>
  <c r="R456" i="10"/>
  <c r="U456" i="10" s="1"/>
  <c r="H456" i="10"/>
  <c r="K456" i="10" s="1"/>
  <c r="M456" i="10"/>
  <c r="P456" i="10" s="1"/>
  <c r="M224" i="10"/>
  <c r="P224" i="10" s="1"/>
  <c r="R224" i="10"/>
  <c r="U224" i="10" s="1"/>
  <c r="H224" i="10"/>
  <c r="K224" i="10" s="1"/>
  <c r="M646" i="10"/>
  <c r="P646" i="10" s="1"/>
  <c r="R646" i="10"/>
  <c r="U646" i="10" s="1"/>
  <c r="H646" i="10"/>
  <c r="K646" i="10" s="1"/>
  <c r="H588" i="10"/>
  <c r="K588" i="10" s="1"/>
  <c r="M588" i="10"/>
  <c r="P588" i="10" s="1"/>
  <c r="R588" i="10"/>
  <c r="U588" i="10" s="1"/>
  <c r="M88" i="10"/>
  <c r="P88" i="10" s="1"/>
  <c r="H88" i="10"/>
  <c r="K88" i="10" s="1"/>
  <c r="R88" i="10"/>
  <c r="U88" i="10" s="1"/>
  <c r="R437" i="10"/>
  <c r="U437" i="10" s="1"/>
  <c r="M437" i="10"/>
  <c r="P437" i="10" s="1"/>
  <c r="H437" i="10"/>
  <c r="K437" i="10" s="1"/>
  <c r="H565" i="10"/>
  <c r="K565" i="10" s="1"/>
  <c r="M565" i="10"/>
  <c r="P565" i="10" s="1"/>
  <c r="R565" i="10"/>
  <c r="U565" i="10" s="1"/>
  <c r="H438" i="10"/>
  <c r="K438" i="10" s="1"/>
  <c r="M438" i="10"/>
  <c r="P438" i="10" s="1"/>
  <c r="R438" i="10"/>
  <c r="U438" i="10" s="1"/>
  <c r="M371" i="10"/>
  <c r="P371" i="10" s="1"/>
  <c r="R371" i="10"/>
  <c r="U371" i="10" s="1"/>
  <c r="H371" i="10"/>
  <c r="K371" i="10" s="1"/>
  <c r="H601" i="10"/>
  <c r="K601" i="10" s="1"/>
  <c r="R601" i="10"/>
  <c r="U601" i="10" s="1"/>
  <c r="M601" i="10"/>
  <c r="P601" i="10" s="1"/>
  <c r="R265" i="10"/>
  <c r="U265" i="10" s="1"/>
  <c r="M265" i="10"/>
  <c r="P265" i="10" s="1"/>
  <c r="H265" i="10"/>
  <c r="K265" i="10" s="1"/>
  <c r="H212" i="10"/>
  <c r="K212" i="10" s="1"/>
  <c r="M212" i="10"/>
  <c r="P212" i="10" s="1"/>
  <c r="R212" i="10"/>
  <c r="U212" i="10" s="1"/>
  <c r="R69" i="10"/>
  <c r="U69" i="10" s="1"/>
  <c r="H69" i="10"/>
  <c r="K69" i="10" s="1"/>
  <c r="M69" i="10"/>
  <c r="P69" i="10" s="1"/>
  <c r="R234" i="10"/>
  <c r="U234" i="10" s="1"/>
  <c r="M234" i="10"/>
  <c r="P234" i="10" s="1"/>
  <c r="H234" i="10"/>
  <c r="K234" i="10" s="1"/>
  <c r="H598" i="10"/>
  <c r="K598" i="10" s="1"/>
  <c r="M598" i="10"/>
  <c r="P598" i="10" s="1"/>
  <c r="R598" i="10"/>
  <c r="U598" i="10" s="1"/>
  <c r="R427" i="10"/>
  <c r="U427" i="10" s="1"/>
  <c r="H427" i="10"/>
  <c r="K427" i="10" s="1"/>
  <c r="M427" i="10"/>
  <c r="P427" i="10" s="1"/>
  <c r="R256" i="10"/>
  <c r="U256" i="10" s="1"/>
  <c r="M256" i="10"/>
  <c r="P256" i="10" s="1"/>
  <c r="H256" i="10"/>
  <c r="K256" i="10" s="1"/>
  <c r="M147" i="10"/>
  <c r="P147" i="10" s="1"/>
  <c r="H147" i="10"/>
  <c r="K147" i="10" s="1"/>
  <c r="R147" i="10"/>
  <c r="U147" i="10" s="1"/>
  <c r="M68" i="10"/>
  <c r="P68" i="10" s="1"/>
  <c r="R68" i="10"/>
  <c r="U68" i="10" s="1"/>
  <c r="H68" i="10"/>
  <c r="K68" i="10" s="1"/>
  <c r="R55" i="10"/>
  <c r="U55" i="10" s="1"/>
  <c r="H55" i="10"/>
  <c r="K55" i="10" s="1"/>
  <c r="M55" i="10"/>
  <c r="P55" i="10" s="1"/>
  <c r="M37" i="10"/>
  <c r="P37" i="10" s="1"/>
  <c r="H37" i="10"/>
  <c r="K37" i="10" s="1"/>
  <c r="R37" i="10"/>
  <c r="U37" i="10" s="1"/>
  <c r="H269" i="10"/>
  <c r="K269" i="10" s="1"/>
  <c r="M269" i="10"/>
  <c r="P269" i="10" s="1"/>
  <c r="R269" i="10"/>
  <c r="U269" i="10" s="1"/>
  <c r="M202" i="10"/>
  <c r="P202" i="10" s="1"/>
  <c r="R202" i="10"/>
  <c r="U202" i="10" s="1"/>
  <c r="H202" i="10"/>
  <c r="K202" i="10" s="1"/>
  <c r="H83" i="10"/>
  <c r="K83" i="10" s="1"/>
  <c r="R83" i="10"/>
  <c r="U83" i="10" s="1"/>
  <c r="M83" i="10"/>
  <c r="P83" i="10" s="1"/>
  <c r="R479" i="10"/>
  <c r="U479" i="10" s="1"/>
  <c r="H479" i="10"/>
  <c r="K479" i="10" s="1"/>
  <c r="M479" i="10"/>
  <c r="P479" i="10" s="1"/>
  <c r="M464" i="10"/>
  <c r="P464" i="10" s="1"/>
  <c r="H464" i="10"/>
  <c r="K464" i="10" s="1"/>
  <c r="R464" i="10"/>
  <c r="U464" i="10" s="1"/>
  <c r="R526" i="10"/>
  <c r="U526" i="10" s="1"/>
  <c r="H526" i="10"/>
  <c r="K526" i="10" s="1"/>
  <c r="M526" i="10"/>
  <c r="P526" i="10" s="1"/>
  <c r="E742" i="10"/>
  <c r="F742" i="10" s="1"/>
  <c r="H426" i="10"/>
  <c r="K426" i="10" s="1"/>
  <c r="R426" i="10"/>
  <c r="U426" i="10" s="1"/>
  <c r="M426" i="10"/>
  <c r="P426" i="10" s="1"/>
  <c r="M602" i="10"/>
  <c r="P602" i="10" s="1"/>
  <c r="R602" i="10"/>
  <c r="U602" i="10" s="1"/>
  <c r="H602" i="10"/>
  <c r="K602" i="10" s="1"/>
  <c r="R713" i="10"/>
  <c r="U713" i="10" s="1"/>
  <c r="M713" i="10"/>
  <c r="P713" i="10" s="1"/>
  <c r="H713" i="10"/>
  <c r="K713" i="10" s="1"/>
  <c r="R744" i="10"/>
  <c r="U744" i="10" s="1"/>
  <c r="H744" i="10"/>
  <c r="K744" i="10" s="1"/>
  <c r="M744" i="10"/>
  <c r="P744" i="10" s="1"/>
  <c r="H757" i="10"/>
  <c r="K757" i="10" s="1"/>
  <c r="M757" i="10"/>
  <c r="P757" i="10" s="1"/>
  <c r="R757" i="10"/>
  <c r="U757" i="10" s="1"/>
  <c r="M712" i="10"/>
  <c r="P712" i="10" s="1"/>
  <c r="R712" i="10"/>
  <c r="U712" i="10" s="1"/>
  <c r="H712" i="10"/>
  <c r="K712" i="10" s="1"/>
  <c r="R297" i="10"/>
  <c r="U297" i="10" s="1"/>
  <c r="M297" i="10"/>
  <c r="P297" i="10" s="1"/>
  <c r="H297" i="10"/>
  <c r="K297" i="10" s="1"/>
  <c r="M392" i="10"/>
  <c r="P392" i="10" s="1"/>
  <c r="R392" i="10"/>
  <c r="U392" i="10" s="1"/>
  <c r="H392" i="10"/>
  <c r="K392" i="10" s="1"/>
  <c r="H696" i="10"/>
  <c r="K696" i="10" s="1"/>
  <c r="M696" i="10"/>
  <c r="P696" i="10" s="1"/>
  <c r="R696" i="10"/>
  <c r="U696" i="10" s="1"/>
  <c r="H361" i="10"/>
  <c r="K361" i="10" s="1"/>
  <c r="R361" i="10"/>
  <c r="U361" i="10" s="1"/>
  <c r="M361" i="10"/>
  <c r="P361" i="10" s="1"/>
  <c r="M687" i="10"/>
  <c r="P687" i="10" s="1"/>
  <c r="H687" i="10"/>
  <c r="K687" i="10" s="1"/>
  <c r="R687" i="10"/>
  <c r="U687" i="10" s="1"/>
  <c r="H309" i="10"/>
  <c r="K309" i="10" s="1"/>
  <c r="M309" i="10"/>
  <c r="P309" i="10" s="1"/>
  <c r="R309" i="10"/>
  <c r="U309" i="10" s="1"/>
  <c r="M191" i="10"/>
  <c r="P191" i="10" s="1"/>
  <c r="H191" i="10"/>
  <c r="K191" i="10" s="1"/>
  <c r="R191" i="10"/>
  <c r="U191" i="10" s="1"/>
  <c r="E729" i="10"/>
  <c r="F729" i="10" s="1"/>
  <c r="R695" i="10"/>
  <c r="U695" i="10" s="1"/>
  <c r="M695" i="10"/>
  <c r="P695" i="10" s="1"/>
  <c r="H695" i="10"/>
  <c r="K695" i="10" s="1"/>
  <c r="R53" i="10"/>
  <c r="U53" i="10" s="1"/>
  <c r="H53" i="10"/>
  <c r="K53" i="10" s="1"/>
  <c r="M53" i="10"/>
  <c r="P53" i="10" s="1"/>
  <c r="M462" i="10"/>
  <c r="P462" i="10" s="1"/>
  <c r="H462" i="10"/>
  <c r="K462" i="10" s="1"/>
  <c r="R462" i="10"/>
  <c r="U462" i="10" s="1"/>
  <c r="R263" i="10"/>
  <c r="U263" i="10" s="1"/>
  <c r="H263" i="10"/>
  <c r="K263" i="10" s="1"/>
  <c r="M263" i="10"/>
  <c r="P263" i="10" s="1"/>
  <c r="R651" i="10"/>
  <c r="U651" i="10" s="1"/>
  <c r="H651" i="10"/>
  <c r="K651" i="10" s="1"/>
  <c r="M651" i="10"/>
  <c r="P651" i="10" s="1"/>
  <c r="R130" i="10"/>
  <c r="U130" i="10" s="1"/>
  <c r="M130" i="10"/>
  <c r="P130" i="10" s="1"/>
  <c r="H130" i="10"/>
  <c r="K130" i="10" s="1"/>
  <c r="M77" i="10"/>
  <c r="P77" i="10" s="1"/>
  <c r="H77" i="10"/>
  <c r="K77" i="10" s="1"/>
  <c r="R77" i="10"/>
  <c r="U77" i="10" s="1"/>
  <c r="H483" i="10"/>
  <c r="K483" i="10" s="1"/>
  <c r="R483" i="10"/>
  <c r="U483" i="10" s="1"/>
  <c r="M483" i="10"/>
  <c r="P483" i="10" s="1"/>
  <c r="H478" i="10"/>
  <c r="K478" i="10" s="1"/>
  <c r="M478" i="10"/>
  <c r="P478" i="10" s="1"/>
  <c r="R478" i="10"/>
  <c r="U478" i="10" s="1"/>
  <c r="M240" i="10"/>
  <c r="P240" i="10" s="1"/>
  <c r="R240" i="10"/>
  <c r="U240" i="10" s="1"/>
  <c r="H240" i="10"/>
  <c r="K240" i="10" s="1"/>
  <c r="M461" i="10"/>
  <c r="P461" i="10" s="1"/>
  <c r="R461" i="10"/>
  <c r="U461" i="10" s="1"/>
  <c r="H461" i="10"/>
  <c r="K461" i="10" s="1"/>
  <c r="H548" i="10"/>
  <c r="K548" i="10" s="1"/>
  <c r="M548" i="10"/>
  <c r="P548" i="10" s="1"/>
  <c r="R548" i="10"/>
  <c r="U548" i="10" s="1"/>
  <c r="M144" i="10"/>
  <c r="P144" i="10" s="1"/>
  <c r="R144" i="10"/>
  <c r="U144" i="10" s="1"/>
  <c r="H144" i="10"/>
  <c r="K144" i="10" s="1"/>
  <c r="R599" i="10"/>
  <c r="U599" i="10" s="1"/>
  <c r="M599" i="10"/>
  <c r="P599" i="10" s="1"/>
  <c r="H599" i="10"/>
  <c r="K599" i="10" s="1"/>
  <c r="M481" i="10"/>
  <c r="P481" i="10" s="1"/>
  <c r="R481" i="10"/>
  <c r="U481" i="10" s="1"/>
  <c r="H481" i="10"/>
  <c r="K481" i="10" s="1"/>
  <c r="H316" i="10"/>
  <c r="K316" i="10" s="1"/>
  <c r="R316" i="10"/>
  <c r="U316" i="10" s="1"/>
  <c r="M316" i="10"/>
  <c r="P316" i="10" s="1"/>
  <c r="R614" i="10"/>
  <c r="U614" i="10" s="1"/>
  <c r="H614" i="10"/>
  <c r="K614" i="10" s="1"/>
  <c r="M614" i="10"/>
  <c r="P614" i="10" s="1"/>
  <c r="R528" i="10"/>
  <c r="U528" i="10" s="1"/>
  <c r="M528" i="10"/>
  <c r="P528" i="10" s="1"/>
  <c r="H528" i="10"/>
  <c r="K528" i="10" s="1"/>
  <c r="R11" i="10"/>
  <c r="U11" i="10" s="1"/>
  <c r="H11" i="10"/>
  <c r="K11" i="10" s="1"/>
  <c r="M11" i="10"/>
  <c r="P11" i="10" s="1"/>
  <c r="H328" i="10"/>
  <c r="K328" i="10" s="1"/>
  <c r="M328" i="10"/>
  <c r="P328" i="10" s="1"/>
  <c r="R328" i="10"/>
  <c r="U328" i="10" s="1"/>
  <c r="H36" i="10"/>
  <c r="K36" i="10" s="1"/>
  <c r="R36" i="10"/>
  <c r="U36" i="10" s="1"/>
  <c r="M36" i="10"/>
  <c r="P36" i="10" s="1"/>
  <c r="H302" i="10"/>
  <c r="K302" i="10" s="1"/>
  <c r="R302" i="10"/>
  <c r="U302" i="10" s="1"/>
  <c r="M302" i="10"/>
  <c r="P302" i="10" s="1"/>
  <c r="R92" i="10"/>
  <c r="U92" i="10" s="1"/>
  <c r="M92" i="10"/>
  <c r="P92" i="10" s="1"/>
  <c r="H92" i="10"/>
  <c r="K92" i="10" s="1"/>
  <c r="R280" i="10"/>
  <c r="U280" i="10" s="1"/>
  <c r="M280" i="10"/>
  <c r="P280" i="10" s="1"/>
  <c r="H280" i="10"/>
  <c r="K280" i="10" s="1"/>
  <c r="M15" i="10"/>
  <c r="P15" i="10" s="1"/>
  <c r="R15" i="10"/>
  <c r="U15" i="10" s="1"/>
  <c r="H15" i="10"/>
  <c r="K15" i="10" s="1"/>
  <c r="H35" i="10"/>
  <c r="K35" i="10" s="1"/>
  <c r="M35" i="10"/>
  <c r="P35" i="10" s="1"/>
  <c r="R35" i="10"/>
  <c r="U35" i="10" s="1"/>
  <c r="H294" i="10"/>
  <c r="K294" i="10" s="1"/>
  <c r="M294" i="10"/>
  <c r="P294" i="10" s="1"/>
  <c r="R294" i="10"/>
  <c r="U294" i="10" s="1"/>
  <c r="H237" i="10"/>
  <c r="K237" i="10" s="1"/>
  <c r="R237" i="10"/>
  <c r="U237" i="10" s="1"/>
  <c r="M237" i="10"/>
  <c r="P237" i="10" s="1"/>
  <c r="H174" i="10"/>
  <c r="K174" i="10" s="1"/>
  <c r="R174" i="10"/>
  <c r="U174" i="10" s="1"/>
  <c r="M174" i="10"/>
  <c r="P174" i="10" s="1"/>
  <c r="H161" i="10"/>
  <c r="K161" i="10" s="1"/>
  <c r="M161" i="10"/>
  <c r="P161" i="10" s="1"/>
  <c r="R161" i="10"/>
  <c r="U161" i="10" s="1"/>
  <c r="R358" i="10"/>
  <c r="U358" i="10" s="1"/>
  <c r="H358" i="10"/>
  <c r="K358" i="10" s="1"/>
  <c r="M358" i="10"/>
  <c r="P358" i="10" s="1"/>
  <c r="M64" i="10"/>
  <c r="P64" i="10" s="1"/>
  <c r="R64" i="10"/>
  <c r="U64" i="10" s="1"/>
  <c r="H64" i="10"/>
  <c r="K64" i="10" s="1"/>
  <c r="M168" i="10"/>
  <c r="P168" i="10" s="1"/>
  <c r="R168" i="10"/>
  <c r="U168" i="10" s="1"/>
  <c r="H168" i="10"/>
  <c r="K168" i="10" s="1"/>
  <c r="M609" i="10"/>
  <c r="P609" i="10" s="1"/>
  <c r="R609" i="10"/>
  <c r="U609" i="10" s="1"/>
  <c r="H609" i="10"/>
  <c r="K609" i="10" s="1"/>
  <c r="H39" i="10"/>
  <c r="K39" i="10" s="1"/>
  <c r="R39" i="10"/>
  <c r="U39" i="10" s="1"/>
  <c r="M39" i="10"/>
  <c r="P39" i="10" s="1"/>
  <c r="M261" i="10"/>
  <c r="P261" i="10" s="1"/>
  <c r="R261" i="10"/>
  <c r="U261" i="10" s="1"/>
  <c r="H261" i="10"/>
  <c r="K261" i="10" s="1"/>
  <c r="H432" i="10"/>
  <c r="K432" i="10" s="1"/>
  <c r="R432" i="10"/>
  <c r="U432" i="10" s="1"/>
  <c r="M432" i="10"/>
  <c r="P432" i="10" s="1"/>
  <c r="H603" i="10"/>
  <c r="K603" i="10" s="1"/>
  <c r="M603" i="10"/>
  <c r="P603" i="10" s="1"/>
  <c r="R603" i="10"/>
  <c r="U603" i="10" s="1"/>
  <c r="M711" i="10"/>
  <c r="P711" i="10" s="1"/>
  <c r="R711" i="10"/>
  <c r="U711" i="10" s="1"/>
  <c r="H711" i="10"/>
  <c r="K711" i="10" s="1"/>
  <c r="E705" i="10"/>
  <c r="F705" i="10" s="1"/>
  <c r="M38" i="10"/>
  <c r="P38" i="10" s="1"/>
  <c r="H38" i="10"/>
  <c r="K38" i="10" s="1"/>
  <c r="R38" i="10"/>
  <c r="U38" i="10" s="1"/>
  <c r="R656" i="10"/>
  <c r="U656" i="10" s="1"/>
  <c r="M656" i="10"/>
  <c r="P656" i="10" s="1"/>
  <c r="H656" i="10"/>
  <c r="K656" i="10" s="1"/>
  <c r="H697" i="10"/>
  <c r="K697" i="10" s="1"/>
  <c r="R697" i="10"/>
  <c r="U697" i="10" s="1"/>
  <c r="M697" i="10"/>
  <c r="P697" i="10" s="1"/>
  <c r="H257" i="10"/>
  <c r="K257" i="10" s="1"/>
  <c r="R257" i="10"/>
  <c r="U257" i="10" s="1"/>
  <c r="M257" i="10"/>
  <c r="P257" i="10" s="1"/>
  <c r="R412" i="10"/>
  <c r="U412" i="10" s="1"/>
  <c r="H412" i="10"/>
  <c r="K412" i="10" s="1"/>
  <c r="M412" i="10"/>
  <c r="P412" i="10" s="1"/>
  <c r="E727" i="10"/>
  <c r="F727" i="10" s="1"/>
  <c r="R693" i="10"/>
  <c r="U693" i="10" s="1"/>
  <c r="H693" i="10"/>
  <c r="K693" i="10" s="1"/>
  <c r="M693" i="10"/>
  <c r="P693" i="10" s="1"/>
  <c r="E712" i="10"/>
  <c r="F712" i="10" s="1"/>
  <c r="H738" i="10"/>
  <c r="K738" i="10" s="1"/>
  <c r="R738" i="10"/>
  <c r="U738" i="10" s="1"/>
  <c r="M738" i="10"/>
  <c r="P738" i="10" s="1"/>
  <c r="R715" i="10"/>
  <c r="U715" i="10" s="1"/>
  <c r="M715" i="10"/>
  <c r="P715" i="10" s="1"/>
  <c r="H715" i="10"/>
  <c r="K715" i="10" s="1"/>
  <c r="M330" i="10"/>
  <c r="P330" i="10" s="1"/>
  <c r="H330" i="10"/>
  <c r="K330" i="10" s="1"/>
  <c r="R330" i="10"/>
  <c r="U330" i="10" s="1"/>
  <c r="R439" i="10"/>
  <c r="U439" i="10" s="1"/>
  <c r="M439" i="10"/>
  <c r="P439" i="10" s="1"/>
  <c r="H439" i="10"/>
  <c r="K439" i="10" s="1"/>
  <c r="M654" i="10"/>
  <c r="P654" i="10" s="1"/>
  <c r="H654" i="10"/>
  <c r="K654" i="10" s="1"/>
  <c r="R654" i="10"/>
  <c r="U654" i="10" s="1"/>
  <c r="R457" i="10"/>
  <c r="U457" i="10" s="1"/>
  <c r="H457" i="10"/>
  <c r="K457" i="10" s="1"/>
  <c r="M457" i="10"/>
  <c r="P457" i="10" s="1"/>
  <c r="R440" i="10"/>
  <c r="U440" i="10" s="1"/>
  <c r="H440" i="10"/>
  <c r="K440" i="10" s="1"/>
  <c r="M440" i="10"/>
  <c r="P440" i="10" s="1"/>
  <c r="R370" i="10"/>
  <c r="U370" i="10" s="1"/>
  <c r="H370" i="10"/>
  <c r="K370" i="10" s="1"/>
  <c r="M370" i="10"/>
  <c r="P370" i="10" s="1"/>
  <c r="M466" i="10"/>
  <c r="P466" i="10" s="1"/>
  <c r="R466" i="10"/>
  <c r="U466" i="10" s="1"/>
  <c r="H466" i="10"/>
  <c r="K466" i="10" s="1"/>
  <c r="H446" i="10"/>
  <c r="K446" i="10" s="1"/>
  <c r="R446" i="10"/>
  <c r="U446" i="10" s="1"/>
  <c r="M446" i="10"/>
  <c r="P446" i="10" s="1"/>
  <c r="H222" i="10"/>
  <c r="K222" i="10" s="1"/>
  <c r="M222" i="10"/>
  <c r="P222" i="10" s="1"/>
  <c r="R222" i="10"/>
  <c r="U222" i="10" s="1"/>
  <c r="M411" i="10"/>
  <c r="P411" i="10" s="1"/>
  <c r="R411" i="10"/>
  <c r="U411" i="10" s="1"/>
  <c r="H411" i="10"/>
  <c r="K411" i="10" s="1"/>
  <c r="R354" i="10"/>
  <c r="U354" i="10" s="1"/>
  <c r="M354" i="10"/>
  <c r="P354" i="10" s="1"/>
  <c r="H354" i="10"/>
  <c r="K354" i="10" s="1"/>
  <c r="R613" i="10"/>
  <c r="U613" i="10" s="1"/>
  <c r="M613" i="10"/>
  <c r="P613" i="10" s="1"/>
  <c r="H613" i="10"/>
  <c r="K613" i="10" s="1"/>
  <c r="R329" i="10"/>
  <c r="U329" i="10" s="1"/>
  <c r="H329" i="10"/>
  <c r="K329" i="10" s="1"/>
  <c r="M329" i="10"/>
  <c r="P329" i="10" s="1"/>
  <c r="H253" i="10"/>
  <c r="K253" i="10" s="1"/>
  <c r="R253" i="10"/>
  <c r="U253" i="10" s="1"/>
  <c r="M253" i="10"/>
  <c r="P253" i="10" s="1"/>
  <c r="H18" i="10"/>
  <c r="K18" i="10" s="1"/>
  <c r="R18" i="10"/>
  <c r="U18" i="10" s="1"/>
  <c r="M18" i="10"/>
  <c r="P18" i="10" s="1"/>
  <c r="H542" i="10"/>
  <c r="K542" i="10" s="1"/>
  <c r="R542" i="10"/>
  <c r="U542" i="10" s="1"/>
  <c r="M542" i="10"/>
  <c r="P542" i="10" s="1"/>
  <c r="H50" i="10"/>
  <c r="K50" i="10" s="1"/>
  <c r="R50" i="10"/>
  <c r="U50" i="10" s="1"/>
  <c r="M50" i="10"/>
  <c r="P50" i="10" s="1"/>
  <c r="M107" i="10"/>
  <c r="P107" i="10" s="1"/>
  <c r="H107" i="10"/>
  <c r="K107" i="10" s="1"/>
  <c r="R107" i="10"/>
  <c r="U107" i="10" s="1"/>
  <c r="M394" i="10"/>
  <c r="P394" i="10" s="1"/>
  <c r="H394" i="10"/>
  <c r="K394" i="10" s="1"/>
  <c r="R394" i="10"/>
  <c r="U394" i="10" s="1"/>
  <c r="M205" i="10"/>
  <c r="P205" i="10" s="1"/>
  <c r="H205" i="10"/>
  <c r="K205" i="10" s="1"/>
  <c r="R205" i="10"/>
  <c r="U205" i="10" s="1"/>
  <c r="R57" i="10"/>
  <c r="U57" i="10" s="1"/>
  <c r="M57" i="10"/>
  <c r="P57" i="10" s="1"/>
  <c r="H57" i="10"/>
  <c r="K57" i="10" s="1"/>
  <c r="R122" i="10"/>
  <c r="U122" i="10" s="1"/>
  <c r="H122" i="10"/>
  <c r="K122" i="10" s="1"/>
  <c r="M122" i="10"/>
  <c r="P122" i="10" s="1"/>
  <c r="H74" i="10"/>
  <c r="K74" i="10" s="1"/>
  <c r="R74" i="10"/>
  <c r="U74" i="10" s="1"/>
  <c r="M74" i="10"/>
  <c r="P74" i="10" s="1"/>
  <c r="R766" i="10"/>
  <c r="U766" i="10" s="1"/>
  <c r="M766" i="10"/>
  <c r="P766" i="10" s="1"/>
  <c r="H766" i="10"/>
  <c r="K766" i="10" s="1"/>
  <c r="R543" i="10"/>
  <c r="U543" i="10" s="1"/>
  <c r="M543" i="10"/>
  <c r="P543" i="10" s="1"/>
  <c r="H543" i="10"/>
  <c r="K543" i="10" s="1"/>
  <c r="R692" i="10"/>
  <c r="U692" i="10" s="1"/>
  <c r="H692" i="10"/>
  <c r="K692" i="10" s="1"/>
  <c r="M692" i="10"/>
  <c r="P692" i="10" s="1"/>
  <c r="H662" i="10"/>
  <c r="K662" i="10" s="1"/>
  <c r="M662" i="10"/>
  <c r="P662" i="10" s="1"/>
  <c r="R662" i="10"/>
  <c r="U662" i="10" s="1"/>
  <c r="R547" i="10"/>
  <c r="U547" i="10" s="1"/>
  <c r="M547" i="10"/>
  <c r="P547" i="10" s="1"/>
  <c r="H547" i="10"/>
  <c r="K547" i="10" s="1"/>
  <c r="R109" i="10"/>
  <c r="U109" i="10" s="1"/>
  <c r="H109" i="10"/>
  <c r="K109" i="10" s="1"/>
  <c r="M109" i="10"/>
  <c r="P109" i="10" s="1"/>
  <c r="R218" i="10"/>
  <c r="U218" i="10" s="1"/>
  <c r="M218" i="10"/>
  <c r="P218" i="10" s="1"/>
  <c r="H218" i="10"/>
  <c r="K218" i="10" s="1"/>
  <c r="R334" i="10"/>
  <c r="U334" i="10" s="1"/>
  <c r="H334" i="10"/>
  <c r="K334" i="10" s="1"/>
  <c r="M334" i="10"/>
  <c r="P334" i="10" s="1"/>
  <c r="H30" i="10"/>
  <c r="K30" i="10" s="1"/>
  <c r="R30" i="10"/>
  <c r="U30" i="10" s="1"/>
  <c r="M30" i="10"/>
  <c r="P30" i="10" s="1"/>
  <c r="M597" i="10"/>
  <c r="P597" i="10" s="1"/>
  <c r="R597" i="10"/>
  <c r="U597" i="10" s="1"/>
  <c r="H597" i="10"/>
  <c r="K597" i="10" s="1"/>
  <c r="R471" i="10"/>
  <c r="U471" i="10" s="1"/>
  <c r="M471" i="10"/>
  <c r="P471" i="10" s="1"/>
  <c r="H471" i="10"/>
  <c r="K471" i="10" s="1"/>
  <c r="R433" i="10"/>
  <c r="U433" i="10" s="1"/>
  <c r="M433" i="10"/>
  <c r="P433" i="10" s="1"/>
  <c r="H433" i="10"/>
  <c r="K433" i="10" s="1"/>
  <c r="H590" i="10"/>
  <c r="K590" i="10" s="1"/>
  <c r="R590" i="10"/>
  <c r="U590" i="10" s="1"/>
  <c r="M590" i="10"/>
  <c r="P590" i="10" s="1"/>
  <c r="M747" i="10"/>
  <c r="P747" i="10" s="1"/>
  <c r="R747" i="10"/>
  <c r="U747" i="10" s="1"/>
  <c r="H747" i="10"/>
  <c r="K747" i="10" s="1"/>
  <c r="R767" i="10"/>
  <c r="U767" i="10" s="1"/>
  <c r="M767" i="10"/>
  <c r="P767" i="10" s="1"/>
  <c r="H767" i="10"/>
  <c r="K767" i="10" s="1"/>
  <c r="M745" i="10"/>
  <c r="P745" i="10" s="1"/>
  <c r="H745" i="10"/>
  <c r="K745" i="10" s="1"/>
  <c r="R745" i="10"/>
  <c r="U745" i="10" s="1"/>
  <c r="R555" i="10"/>
  <c r="U555" i="10" s="1"/>
  <c r="H555" i="10"/>
  <c r="K555" i="10" s="1"/>
  <c r="M555" i="10"/>
  <c r="P555" i="10" s="1"/>
  <c r="E741" i="10"/>
  <c r="F741" i="10" s="1"/>
  <c r="R674" i="10"/>
  <c r="U674" i="10" s="1"/>
  <c r="H674" i="10"/>
  <c r="K674" i="10" s="1"/>
  <c r="M674" i="10"/>
  <c r="P674" i="10" s="1"/>
  <c r="H763" i="10"/>
  <c r="K763" i="10" s="1"/>
  <c r="M763" i="10"/>
  <c r="P763" i="10" s="1"/>
  <c r="R763" i="10"/>
  <c r="U763" i="10" s="1"/>
  <c r="H772" i="10"/>
  <c r="K772" i="10" s="1"/>
  <c r="M772" i="10"/>
  <c r="P772" i="10" s="1"/>
  <c r="R772" i="10"/>
  <c r="U772" i="10" s="1"/>
  <c r="R773" i="10"/>
  <c r="U773" i="10" s="1"/>
  <c r="H773" i="10"/>
  <c r="K773" i="10" s="1"/>
  <c r="M773" i="10"/>
  <c r="P773" i="10" s="1"/>
  <c r="H717" i="10"/>
  <c r="K717" i="10" s="1"/>
  <c r="M717" i="10"/>
  <c r="P717" i="10" s="1"/>
  <c r="R717" i="10"/>
  <c r="U717" i="10" s="1"/>
  <c r="M326" i="10"/>
  <c r="P326" i="10" s="1"/>
  <c r="R326" i="10"/>
  <c r="U326" i="10" s="1"/>
  <c r="H326" i="10"/>
  <c r="K326" i="10" s="1"/>
  <c r="H642" i="10"/>
  <c r="K642" i="10" s="1"/>
  <c r="R642" i="10"/>
  <c r="U642" i="10" s="1"/>
  <c r="M642" i="10"/>
  <c r="P642" i="10" s="1"/>
  <c r="R688" i="10"/>
  <c r="U688" i="10" s="1"/>
  <c r="H688" i="10"/>
  <c r="K688" i="10" s="1"/>
  <c r="M688" i="10"/>
  <c r="P688" i="10" s="1"/>
  <c r="M666" i="10"/>
  <c r="P666" i="10" s="1"/>
  <c r="H666" i="10"/>
  <c r="K666" i="10" s="1"/>
  <c r="R666" i="10"/>
  <c r="U666" i="10" s="1"/>
  <c r="M85" i="10"/>
  <c r="P85" i="10" s="1"/>
  <c r="H85" i="10"/>
  <c r="K85" i="10" s="1"/>
  <c r="R85" i="10"/>
  <c r="U85" i="10" s="1"/>
  <c r="R203" i="10"/>
  <c r="U203" i="10" s="1"/>
  <c r="M203" i="10"/>
  <c r="P203" i="10" s="1"/>
  <c r="H203" i="10"/>
  <c r="K203" i="10" s="1"/>
  <c r="M369" i="10"/>
  <c r="P369" i="10" s="1"/>
  <c r="H369" i="10"/>
  <c r="K369" i="10" s="1"/>
  <c r="R369" i="10"/>
  <c r="U369" i="10" s="1"/>
  <c r="M397" i="10"/>
  <c r="P397" i="10" s="1"/>
  <c r="H397" i="10"/>
  <c r="K397" i="10" s="1"/>
  <c r="R397" i="10"/>
  <c r="U397" i="10" s="1"/>
  <c r="R321" i="10"/>
  <c r="U321" i="10" s="1"/>
  <c r="H321" i="10"/>
  <c r="K321" i="10" s="1"/>
  <c r="M321" i="10"/>
  <c r="P321" i="10" s="1"/>
  <c r="R657" i="10"/>
  <c r="U657" i="10" s="1"/>
  <c r="M657" i="10"/>
  <c r="P657" i="10" s="1"/>
  <c r="H657" i="10"/>
  <c r="K657" i="10" s="1"/>
  <c r="H482" i="10"/>
  <c r="K482" i="10" s="1"/>
  <c r="M482" i="10"/>
  <c r="P482" i="10" s="1"/>
  <c r="R482" i="10"/>
  <c r="U482" i="10" s="1"/>
  <c r="H468" i="10"/>
  <c r="K468" i="10" s="1"/>
  <c r="R468" i="10"/>
  <c r="U468" i="10" s="1"/>
  <c r="M468" i="10"/>
  <c r="P468" i="10" s="1"/>
  <c r="H273" i="10"/>
  <c r="K273" i="10" s="1"/>
  <c r="M273" i="10"/>
  <c r="P273" i="10" s="1"/>
  <c r="R273" i="10"/>
  <c r="U273" i="10" s="1"/>
  <c r="M606" i="10"/>
  <c r="P606" i="10" s="1"/>
  <c r="R606" i="10"/>
  <c r="U606" i="10" s="1"/>
  <c r="H606" i="10"/>
  <c r="K606" i="10" s="1"/>
  <c r="R434" i="10"/>
  <c r="U434" i="10" s="1"/>
  <c r="H434" i="10"/>
  <c r="K434" i="10" s="1"/>
  <c r="M434" i="10"/>
  <c r="P434" i="10" s="1"/>
  <c r="R54" i="10"/>
  <c r="U54" i="10" s="1"/>
  <c r="H54" i="10"/>
  <c r="K54" i="10" s="1"/>
  <c r="M54" i="10"/>
  <c r="P54" i="10" s="1"/>
  <c r="R270" i="10"/>
  <c r="U270" i="10" s="1"/>
  <c r="H270" i="10"/>
  <c r="K270" i="10" s="1"/>
  <c r="M270" i="10"/>
  <c r="P270" i="10" s="1"/>
  <c r="H173" i="10"/>
  <c r="K173" i="10" s="1"/>
  <c r="M173" i="10"/>
  <c r="P173" i="10" s="1"/>
  <c r="R173" i="10"/>
  <c r="U173" i="10" s="1"/>
  <c r="M26" i="10"/>
  <c r="P26" i="10" s="1"/>
  <c r="R26" i="10"/>
  <c r="U26" i="10" s="1"/>
  <c r="H26" i="10"/>
  <c r="K26" i="10" s="1"/>
  <c r="H115" i="10"/>
  <c r="K115" i="10" s="1"/>
  <c r="R115" i="10"/>
  <c r="U115" i="10" s="1"/>
  <c r="M115" i="10"/>
  <c r="P115" i="10" s="1"/>
  <c r="H418" i="10"/>
  <c r="K418" i="10" s="1"/>
  <c r="M418" i="10"/>
  <c r="P418" i="10" s="1"/>
  <c r="R418" i="10"/>
  <c r="U418" i="10" s="1"/>
  <c r="M285" i="10"/>
  <c r="P285" i="10" s="1"/>
  <c r="H285" i="10"/>
  <c r="K285" i="10" s="1"/>
  <c r="R285" i="10"/>
  <c r="U285" i="10" s="1"/>
  <c r="M101" i="10"/>
  <c r="P101" i="10" s="1"/>
  <c r="R101" i="10"/>
  <c r="U101" i="10" s="1"/>
  <c r="H101" i="10"/>
  <c r="K101" i="10" s="1"/>
  <c r="M215" i="10"/>
  <c r="P215" i="10" s="1"/>
  <c r="R215" i="10"/>
  <c r="U215" i="10" s="1"/>
  <c r="H215" i="10"/>
  <c r="K215" i="10" s="1"/>
  <c r="M207" i="10"/>
  <c r="P207" i="10" s="1"/>
  <c r="R207" i="10"/>
  <c r="U207" i="10" s="1"/>
  <c r="H207" i="10"/>
  <c r="K207" i="10" s="1"/>
  <c r="R84" i="10"/>
  <c r="U84" i="10" s="1"/>
  <c r="M84" i="10"/>
  <c r="P84" i="10" s="1"/>
  <c r="H84" i="10"/>
  <c r="K84" i="10" s="1"/>
  <c r="M197" i="10"/>
  <c r="P197" i="10" s="1"/>
  <c r="R197" i="10"/>
  <c r="U197" i="10" s="1"/>
  <c r="H197" i="10"/>
  <c r="K197" i="10" s="1"/>
  <c r="H236" i="10"/>
  <c r="K236" i="10" s="1"/>
  <c r="R236" i="10"/>
  <c r="U236" i="10" s="1"/>
  <c r="M236" i="10"/>
  <c r="P236" i="10" s="1"/>
  <c r="R110" i="10"/>
  <c r="U110" i="10" s="1"/>
  <c r="H110" i="10"/>
  <c r="K110" i="10" s="1"/>
  <c r="M110" i="10"/>
  <c r="P110" i="10" s="1"/>
  <c r="R188" i="10"/>
  <c r="U188" i="10" s="1"/>
  <c r="M188" i="10"/>
  <c r="P188" i="10" s="1"/>
  <c r="H188" i="10"/>
  <c r="K188" i="10" s="1"/>
  <c r="M231" i="10"/>
  <c r="P231" i="10" s="1"/>
  <c r="R231" i="10"/>
  <c r="U231" i="10" s="1"/>
  <c r="H231" i="10"/>
  <c r="K231" i="10" s="1"/>
  <c r="R104" i="10"/>
  <c r="U104" i="10" s="1"/>
  <c r="M104" i="10"/>
  <c r="P104" i="10" s="1"/>
  <c r="H104" i="10"/>
  <c r="K104" i="10" s="1"/>
  <c r="R451" i="10"/>
  <c r="U451" i="10" s="1"/>
  <c r="H451" i="10"/>
  <c r="K451" i="10" s="1"/>
  <c r="M451" i="10"/>
  <c r="P451" i="10" s="1"/>
  <c r="M308" i="10"/>
  <c r="P308" i="10" s="1"/>
  <c r="R308" i="10"/>
  <c r="U308" i="10" s="1"/>
  <c r="H308" i="10"/>
  <c r="K308" i="10" s="1"/>
  <c r="M703" i="10"/>
  <c r="P703" i="10" s="1"/>
  <c r="R703" i="10"/>
  <c r="U703" i="10" s="1"/>
  <c r="H703" i="10"/>
  <c r="K703" i="10" s="1"/>
  <c r="M407" i="10"/>
  <c r="P407" i="10" s="1"/>
  <c r="R407" i="10"/>
  <c r="U407" i="10" s="1"/>
  <c r="H407" i="10"/>
  <c r="K407" i="10" s="1"/>
  <c r="H347" i="10"/>
  <c r="K347" i="10" s="1"/>
  <c r="R347" i="10"/>
  <c r="U347" i="10" s="1"/>
  <c r="M347" i="10"/>
  <c r="P347" i="10" s="1"/>
  <c r="H23" i="10"/>
  <c r="K23" i="10" s="1"/>
  <c r="M23" i="10"/>
  <c r="P23" i="10" s="1"/>
  <c r="R23" i="10"/>
  <c r="U23" i="10" s="1"/>
  <c r="H228" i="10"/>
  <c r="K228" i="10" s="1"/>
  <c r="R228" i="10"/>
  <c r="U228" i="10" s="1"/>
  <c r="M228" i="10"/>
  <c r="P228" i="10" s="1"/>
  <c r="H383" i="10"/>
  <c r="K383" i="10" s="1"/>
  <c r="M383" i="10"/>
  <c r="P383" i="10" s="1"/>
  <c r="R383" i="10"/>
  <c r="U383" i="10" s="1"/>
  <c r="H97" i="10"/>
  <c r="K97" i="10" s="1"/>
  <c r="M97" i="10"/>
  <c r="P97" i="10" s="1"/>
  <c r="R97" i="10"/>
  <c r="U97" i="10" s="1"/>
  <c r="H490" i="10"/>
  <c r="K490" i="10" s="1"/>
  <c r="M490" i="10"/>
  <c r="P490" i="10" s="1"/>
  <c r="R490" i="10"/>
  <c r="U490" i="10" s="1"/>
  <c r="H578" i="10"/>
  <c r="K578" i="10" s="1"/>
  <c r="M578" i="10"/>
  <c r="P578" i="10" s="1"/>
  <c r="R578" i="10"/>
  <c r="U578" i="10" s="1"/>
  <c r="M496" i="10"/>
  <c r="P496" i="10" s="1"/>
  <c r="R496" i="10"/>
  <c r="U496" i="10" s="1"/>
  <c r="H496" i="10"/>
  <c r="K496" i="10" s="1"/>
  <c r="E709" i="10"/>
  <c r="F709" i="10" s="1"/>
  <c r="H612" i="10"/>
  <c r="K612" i="10" s="1"/>
  <c r="R612" i="10"/>
  <c r="U612" i="10" s="1"/>
  <c r="M612" i="10"/>
  <c r="P612" i="10" s="1"/>
  <c r="M728" i="10"/>
  <c r="P728" i="10" s="1"/>
  <c r="H728" i="10"/>
  <c r="K728" i="10" s="1"/>
  <c r="R728" i="10"/>
  <c r="U728" i="10" s="1"/>
  <c r="E706" i="10"/>
  <c r="F706" i="10" s="1"/>
  <c r="M694" i="10"/>
  <c r="P694" i="10" s="1"/>
  <c r="R694" i="10"/>
  <c r="U694" i="10" s="1"/>
  <c r="H694" i="10"/>
  <c r="K694" i="10" s="1"/>
  <c r="R722" i="10"/>
  <c r="U722" i="10" s="1"/>
  <c r="H722" i="10"/>
  <c r="K722" i="10" s="1"/>
  <c r="M722" i="10"/>
  <c r="P722" i="10" s="1"/>
  <c r="H705" i="10"/>
  <c r="K705" i="10" s="1"/>
  <c r="M705" i="10"/>
  <c r="P705" i="10" s="1"/>
  <c r="R705" i="10"/>
  <c r="U705" i="10" s="1"/>
  <c r="M180" i="10"/>
  <c r="P180" i="10" s="1"/>
  <c r="H180" i="10"/>
  <c r="K180" i="10" s="1"/>
  <c r="R180" i="10"/>
  <c r="U180" i="10" s="1"/>
  <c r="H312" i="10"/>
  <c r="K312" i="10" s="1"/>
  <c r="R312" i="10"/>
  <c r="U312" i="10" s="1"/>
  <c r="M312" i="10"/>
  <c r="P312" i="10" s="1"/>
  <c r="H669" i="10"/>
  <c r="K669" i="10" s="1"/>
  <c r="M669" i="10"/>
  <c r="P669" i="10" s="1"/>
  <c r="R669" i="10"/>
  <c r="U669" i="10" s="1"/>
  <c r="R641" i="10"/>
  <c r="U641" i="10" s="1"/>
  <c r="H641" i="10"/>
  <c r="K641" i="10" s="1"/>
  <c r="M641" i="10"/>
  <c r="P641" i="10" s="1"/>
  <c r="R557" i="10"/>
  <c r="U557" i="10" s="1"/>
  <c r="H557" i="10"/>
  <c r="K557" i="10" s="1"/>
  <c r="M557" i="10"/>
  <c r="P557" i="10" s="1"/>
  <c r="R239" i="10"/>
  <c r="U239" i="10" s="1"/>
  <c r="H239" i="10"/>
  <c r="K239" i="10" s="1"/>
  <c r="M239" i="10"/>
  <c r="P239" i="10" s="1"/>
  <c r="M340" i="10"/>
  <c r="P340" i="10" s="1"/>
  <c r="R340" i="10"/>
  <c r="U340" i="10" s="1"/>
  <c r="H340" i="10"/>
  <c r="K340" i="10" s="1"/>
  <c r="M558" i="10"/>
  <c r="P558" i="10" s="1"/>
  <c r="R558" i="10"/>
  <c r="U558" i="10" s="1"/>
  <c r="H558" i="10"/>
  <c r="K558" i="10" s="1"/>
  <c r="M477" i="10"/>
  <c r="P477" i="10" s="1"/>
  <c r="H477" i="10"/>
  <c r="K477" i="10" s="1"/>
  <c r="R477" i="10"/>
  <c r="U477" i="10" s="1"/>
  <c r="M409" i="10"/>
  <c r="P409" i="10" s="1"/>
  <c r="H409" i="10"/>
  <c r="K409" i="10" s="1"/>
  <c r="R409" i="10"/>
  <c r="U409" i="10" s="1"/>
  <c r="M449" i="10"/>
  <c r="P449" i="10" s="1"/>
  <c r="R449" i="10"/>
  <c r="U449" i="10" s="1"/>
  <c r="H449" i="10"/>
  <c r="K449" i="10" s="1"/>
  <c r="H545" i="10"/>
  <c r="K545" i="10" s="1"/>
  <c r="M545" i="10"/>
  <c r="P545" i="10" s="1"/>
  <c r="R545" i="10"/>
  <c r="U545" i="10" s="1"/>
  <c r="M450" i="10"/>
  <c r="P450" i="10" s="1"/>
  <c r="R450" i="10"/>
  <c r="U450" i="10" s="1"/>
  <c r="H450" i="10"/>
  <c r="K450" i="10" s="1"/>
  <c r="H469" i="10"/>
  <c r="K469" i="10" s="1"/>
  <c r="M469" i="10"/>
  <c r="P469" i="10" s="1"/>
  <c r="R469" i="10"/>
  <c r="U469" i="10" s="1"/>
  <c r="H164" i="10"/>
  <c r="K164" i="10" s="1"/>
  <c r="M164" i="10"/>
  <c r="P164" i="10" s="1"/>
  <c r="R164" i="10"/>
  <c r="U164" i="10" s="1"/>
  <c r="R391" i="10"/>
  <c r="U391" i="10" s="1"/>
  <c r="H391" i="10"/>
  <c r="K391" i="10" s="1"/>
  <c r="M391" i="10"/>
  <c r="P391" i="10" s="1"/>
  <c r="M404" i="10"/>
  <c r="P404" i="10" s="1"/>
  <c r="R404" i="10"/>
  <c r="U404" i="10" s="1"/>
  <c r="H404" i="10"/>
  <c r="K404" i="10" s="1"/>
  <c r="R33" i="10"/>
  <c r="U33" i="10" s="1"/>
  <c r="M33" i="10"/>
  <c r="P33" i="10" s="1"/>
  <c r="H33" i="10"/>
  <c r="K33" i="10" s="1"/>
  <c r="M355" i="10"/>
  <c r="P355" i="10" s="1"/>
  <c r="R355" i="10"/>
  <c r="U355" i="10" s="1"/>
  <c r="H355" i="10"/>
  <c r="K355" i="10" s="1"/>
  <c r="M536" i="10"/>
  <c r="P536" i="10" s="1"/>
  <c r="R536" i="10"/>
  <c r="U536" i="10" s="1"/>
  <c r="H536" i="10"/>
  <c r="K536" i="10" s="1"/>
  <c r="H274" i="10"/>
  <c r="K274" i="10" s="1"/>
  <c r="M274" i="10"/>
  <c r="P274" i="10" s="1"/>
  <c r="R274" i="10"/>
  <c r="U274" i="10" s="1"/>
  <c r="H723" i="10"/>
  <c r="K723" i="10" s="1"/>
  <c r="M723" i="10"/>
  <c r="P723" i="10" s="1"/>
  <c r="R723" i="10"/>
  <c r="U723" i="10" s="1"/>
  <c r="M740" i="10"/>
  <c r="P740" i="10" s="1"/>
  <c r="H740" i="10"/>
  <c r="K740" i="10" s="1"/>
  <c r="R740" i="10"/>
  <c r="U740" i="10" s="1"/>
  <c r="H430" i="10"/>
  <c r="K430" i="10" s="1"/>
  <c r="R430" i="10"/>
  <c r="U430" i="10" s="1"/>
  <c r="M430" i="10"/>
  <c r="P430" i="10" s="1"/>
  <c r="H163" i="10"/>
  <c r="K163" i="10" s="1"/>
  <c r="R163" i="10"/>
  <c r="U163" i="10" s="1"/>
  <c r="M163" i="10"/>
  <c r="P163" i="10" s="1"/>
  <c r="M283" i="10"/>
  <c r="P283" i="10" s="1"/>
  <c r="R283" i="10"/>
  <c r="U283" i="10" s="1"/>
  <c r="H283" i="10"/>
  <c r="K283" i="10" s="1"/>
  <c r="M159" i="10"/>
  <c r="P159" i="10" s="1"/>
  <c r="R159" i="10"/>
  <c r="U159" i="10" s="1"/>
  <c r="H159" i="10"/>
  <c r="K159" i="10" s="1"/>
  <c r="R187" i="10"/>
  <c r="U187" i="10" s="1"/>
  <c r="M187" i="10"/>
  <c r="P187" i="10" s="1"/>
  <c r="H187" i="10"/>
  <c r="K187" i="10" s="1"/>
  <c r="M24" i="10"/>
  <c r="P24" i="10" s="1"/>
  <c r="H24" i="10"/>
  <c r="K24" i="10" s="1"/>
  <c r="R24" i="10"/>
  <c r="U24" i="10" s="1"/>
  <c r="R431" i="10"/>
  <c r="U431" i="10" s="1"/>
  <c r="H431" i="10"/>
  <c r="K431" i="10" s="1"/>
  <c r="M431" i="10"/>
  <c r="P431" i="10" s="1"/>
  <c r="M495" i="10"/>
  <c r="P495" i="10" s="1"/>
  <c r="R495" i="10"/>
  <c r="U495" i="10" s="1"/>
  <c r="H495" i="10"/>
  <c r="K495" i="10" s="1"/>
  <c r="E739" i="10"/>
  <c r="F739" i="10" s="1"/>
  <c r="M676" i="10"/>
  <c r="P676" i="10" s="1"/>
  <c r="H676" i="10"/>
  <c r="K676" i="10" s="1"/>
  <c r="R676" i="10"/>
  <c r="U676" i="10" s="1"/>
  <c r="H779" i="10"/>
  <c r="K779" i="10" s="1"/>
  <c r="M779" i="10"/>
  <c r="P779" i="10" s="1"/>
  <c r="R779" i="10"/>
  <c r="U779" i="10" s="1"/>
  <c r="R209" i="10"/>
  <c r="U209" i="10" s="1"/>
  <c r="M209" i="10"/>
  <c r="P209" i="10" s="1"/>
  <c r="H209" i="10"/>
  <c r="K209" i="10" s="1"/>
  <c r="M303" i="10"/>
  <c r="P303" i="10" s="1"/>
  <c r="H303" i="10"/>
  <c r="K303" i="10" s="1"/>
  <c r="R303" i="10"/>
  <c r="U303" i="10" s="1"/>
  <c r="R589" i="10"/>
  <c r="U589" i="10" s="1"/>
  <c r="M589" i="10"/>
  <c r="P589" i="10" s="1"/>
  <c r="H589" i="10"/>
  <c r="K589" i="10" s="1"/>
  <c r="H750" i="10"/>
  <c r="K750" i="10" s="1"/>
  <c r="R750" i="10"/>
  <c r="U750" i="10" s="1"/>
  <c r="M750" i="10"/>
  <c r="P750" i="10" s="1"/>
  <c r="H725" i="10"/>
  <c r="K725" i="10" s="1"/>
  <c r="R725" i="10"/>
  <c r="U725" i="10" s="1"/>
  <c r="M725" i="10"/>
  <c r="P725" i="10" s="1"/>
  <c r="R675" i="10"/>
  <c r="U675" i="10" s="1"/>
  <c r="M675" i="10"/>
  <c r="P675" i="10" s="1"/>
  <c r="H675" i="10"/>
  <c r="K675" i="10" s="1"/>
  <c r="M200" i="10"/>
  <c r="P200" i="10" s="1"/>
  <c r="H200" i="10"/>
  <c r="K200" i="10" s="1"/>
  <c r="R200" i="10"/>
  <c r="U200" i="10" s="1"/>
  <c r="H157" i="10"/>
  <c r="K157" i="10" s="1"/>
  <c r="R157" i="10"/>
  <c r="U157" i="10" s="1"/>
  <c r="M157" i="10"/>
  <c r="P157" i="10" s="1"/>
  <c r="M667" i="10"/>
  <c r="P667" i="10" s="1"/>
  <c r="R667" i="10"/>
  <c r="U667" i="10" s="1"/>
  <c r="H667" i="10"/>
  <c r="K667" i="10" s="1"/>
  <c r="R615" i="10"/>
  <c r="U615" i="10" s="1"/>
  <c r="M615" i="10"/>
  <c r="P615" i="10" s="1"/>
  <c r="H615" i="10"/>
  <c r="K615" i="10" s="1"/>
  <c r="M366" i="10"/>
  <c r="P366" i="10" s="1"/>
  <c r="H366" i="10"/>
  <c r="K366" i="10" s="1"/>
  <c r="R366" i="10"/>
  <c r="U366" i="10" s="1"/>
  <c r="M663" i="10"/>
  <c r="P663" i="10" s="1"/>
  <c r="R663" i="10"/>
  <c r="U663" i="10" s="1"/>
  <c r="H663" i="10"/>
  <c r="K663" i="10" s="1"/>
  <c r="M232" i="10"/>
  <c r="P232" i="10" s="1"/>
  <c r="R232" i="10"/>
  <c r="U232" i="10" s="1"/>
  <c r="H232" i="10"/>
  <c r="K232" i="10" s="1"/>
  <c r="R310" i="10"/>
  <c r="U310" i="10" s="1"/>
  <c r="M310" i="10"/>
  <c r="P310" i="10" s="1"/>
  <c r="H310" i="10"/>
  <c r="K310" i="10" s="1"/>
  <c r="H672" i="10"/>
  <c r="K672" i="10" s="1"/>
  <c r="R672" i="10"/>
  <c r="U672" i="10" s="1"/>
  <c r="M672" i="10"/>
  <c r="P672" i="10" s="1"/>
  <c r="H454" i="10"/>
  <c r="K454" i="10" s="1"/>
  <c r="R454" i="10"/>
  <c r="U454" i="10" s="1"/>
  <c r="M454" i="10"/>
  <c r="P454" i="10" s="1"/>
  <c r="M559" i="10"/>
  <c r="P559" i="10" s="1"/>
  <c r="H559" i="10"/>
  <c r="K559" i="10" s="1"/>
  <c r="R559" i="10"/>
  <c r="U559" i="10" s="1"/>
  <c r="H568" i="10"/>
  <c r="K568" i="10" s="1"/>
  <c r="R568" i="10"/>
  <c r="U568" i="10" s="1"/>
  <c r="M568" i="10"/>
  <c r="P568" i="10" s="1"/>
  <c r="M402" i="10"/>
  <c r="P402" i="10" s="1"/>
  <c r="H402" i="10"/>
  <c r="K402" i="10" s="1"/>
  <c r="R402" i="10"/>
  <c r="U402" i="10" s="1"/>
  <c r="H607" i="10"/>
  <c r="K607" i="10" s="1"/>
  <c r="M607" i="10"/>
  <c r="P607" i="10" s="1"/>
  <c r="R607" i="10"/>
  <c r="U607" i="10" s="1"/>
  <c r="R414" i="10"/>
  <c r="U414" i="10" s="1"/>
  <c r="M414" i="10"/>
  <c r="P414" i="10" s="1"/>
  <c r="H414" i="10"/>
  <c r="K414" i="10" s="1"/>
  <c r="R420" i="10"/>
  <c r="U420" i="10" s="1"/>
  <c r="H420" i="10"/>
  <c r="K420" i="10" s="1"/>
  <c r="M420" i="10"/>
  <c r="P420" i="10" s="1"/>
  <c r="M193" i="10"/>
  <c r="P193" i="10" s="1"/>
  <c r="H193" i="10"/>
  <c r="K193" i="10" s="1"/>
  <c r="R193" i="10"/>
  <c r="U193" i="10" s="1"/>
  <c r="M124" i="10"/>
  <c r="P124" i="10" s="1"/>
  <c r="R124" i="10"/>
  <c r="U124" i="10" s="1"/>
  <c r="H124" i="10"/>
  <c r="K124" i="10" s="1"/>
  <c r="M348" i="10"/>
  <c r="P348" i="10" s="1"/>
  <c r="H348" i="10"/>
  <c r="K348" i="10" s="1"/>
  <c r="R348" i="10"/>
  <c r="U348" i="10" s="1"/>
  <c r="M148" i="10"/>
  <c r="P148" i="10" s="1"/>
  <c r="H148" i="10"/>
  <c r="K148" i="10" s="1"/>
  <c r="R148" i="10"/>
  <c r="U148" i="10" s="1"/>
  <c r="H16" i="10"/>
  <c r="K16" i="10" s="1"/>
  <c r="R16" i="10"/>
  <c r="U16" i="10" s="1"/>
  <c r="M16" i="10"/>
  <c r="P16" i="10" s="1"/>
  <c r="M567" i="10"/>
  <c r="P567" i="10" s="1"/>
  <c r="H567" i="10"/>
  <c r="K567" i="10" s="1"/>
  <c r="R567" i="10"/>
  <c r="U567" i="10" s="1"/>
  <c r="R292" i="10"/>
  <c r="U292" i="10" s="1"/>
  <c r="M292" i="10"/>
  <c r="P292" i="10" s="1"/>
  <c r="H292" i="10"/>
  <c r="K292" i="10" s="1"/>
  <c r="M106" i="10"/>
  <c r="P106" i="10" s="1"/>
  <c r="H106" i="10"/>
  <c r="K106" i="10" s="1"/>
  <c r="R106" i="10"/>
  <c r="U106" i="10" s="1"/>
  <c r="H465" i="10"/>
  <c r="K465" i="10" s="1"/>
  <c r="M465" i="10"/>
  <c r="P465" i="10" s="1"/>
  <c r="R465" i="10"/>
  <c r="U465" i="10" s="1"/>
  <c r="H475" i="10"/>
  <c r="K475" i="10" s="1"/>
  <c r="R475" i="10"/>
  <c r="U475" i="10" s="1"/>
  <c r="M475" i="10"/>
  <c r="P475" i="10" s="1"/>
  <c r="R487" i="10"/>
  <c r="U487" i="10" s="1"/>
  <c r="M487" i="10"/>
  <c r="P487" i="10" s="1"/>
  <c r="H487" i="10"/>
  <c r="K487" i="10" s="1"/>
  <c r="M735" i="10"/>
  <c r="P735" i="10" s="1"/>
  <c r="H735" i="10"/>
  <c r="K735" i="10" s="1"/>
  <c r="R735" i="10"/>
  <c r="U735" i="10" s="1"/>
  <c r="E734" i="10"/>
  <c r="F734" i="10" s="1"/>
  <c r="H221" i="10"/>
  <c r="K221" i="10" s="1"/>
  <c r="R221" i="10"/>
  <c r="U221" i="10" s="1"/>
  <c r="M221" i="10"/>
  <c r="P221" i="10" s="1"/>
  <c r="H320" i="10"/>
  <c r="K320" i="10" s="1"/>
  <c r="M320" i="10"/>
  <c r="P320" i="10" s="1"/>
  <c r="R320" i="10"/>
  <c r="U320" i="10" s="1"/>
  <c r="M736" i="10"/>
  <c r="P736" i="10" s="1"/>
  <c r="H736" i="10"/>
  <c r="K736" i="10" s="1"/>
  <c r="R736" i="10"/>
  <c r="U736" i="10" s="1"/>
  <c r="E695" i="10"/>
  <c r="F695" i="10" s="1"/>
  <c r="E717" i="10"/>
  <c r="F717" i="10" s="1"/>
  <c r="E696" i="10"/>
  <c r="F696" i="10" s="1"/>
  <c r="R211" i="10"/>
  <c r="U211" i="10" s="1"/>
  <c r="H211" i="10"/>
  <c r="K211" i="10" s="1"/>
  <c r="M211" i="10"/>
  <c r="P211" i="10" s="1"/>
  <c r="R716" i="10"/>
  <c r="U716" i="10" s="1"/>
  <c r="M716" i="10"/>
  <c r="P716" i="10" s="1"/>
  <c r="H716" i="10"/>
  <c r="K716" i="10" s="1"/>
  <c r="M734" i="10"/>
  <c r="P734" i="10" s="1"/>
  <c r="R734" i="10"/>
  <c r="U734" i="10" s="1"/>
  <c r="H734" i="10"/>
  <c r="K734" i="10" s="1"/>
  <c r="M683" i="10"/>
  <c r="P683" i="10" s="1"/>
  <c r="H683" i="10"/>
  <c r="K683" i="10" s="1"/>
  <c r="R683" i="10"/>
  <c r="U683" i="10" s="1"/>
  <c r="H458" i="10"/>
  <c r="K458" i="10" s="1"/>
  <c r="R458" i="10"/>
  <c r="U458" i="10" s="1"/>
  <c r="M458" i="10"/>
  <c r="P458" i="10" s="1"/>
  <c r="H360" i="10"/>
  <c r="K360" i="10" s="1"/>
  <c r="M360" i="10"/>
  <c r="P360" i="10" s="1"/>
  <c r="R360" i="10"/>
  <c r="U360" i="10" s="1"/>
  <c r="H494" i="10"/>
  <c r="K494" i="10" s="1"/>
  <c r="R494" i="10"/>
  <c r="U494" i="10" s="1"/>
  <c r="M494" i="10"/>
  <c r="P494" i="10" s="1"/>
  <c r="H260" i="10"/>
  <c r="K260" i="10" s="1"/>
  <c r="R260" i="10"/>
  <c r="U260" i="10" s="1"/>
  <c r="M260" i="10"/>
  <c r="P260" i="10" s="1"/>
  <c r="H585" i="10"/>
  <c r="K585" i="10" s="1"/>
  <c r="R585" i="10"/>
  <c r="U585" i="10" s="1"/>
  <c r="M585" i="10"/>
  <c r="P585" i="10" s="1"/>
  <c r="M486" i="10"/>
  <c r="P486" i="10" s="1"/>
  <c r="H486" i="10"/>
  <c r="K486" i="10" s="1"/>
  <c r="R486" i="10"/>
  <c r="U486" i="10" s="1"/>
  <c r="R584" i="10"/>
  <c r="U584" i="10" s="1"/>
  <c r="H584" i="10"/>
  <c r="K584" i="10" s="1"/>
  <c r="M584" i="10"/>
  <c r="P584" i="10" s="1"/>
  <c r="R460" i="10"/>
  <c r="U460" i="10" s="1"/>
  <c r="M460" i="10"/>
  <c r="P460" i="10" s="1"/>
  <c r="H460" i="10"/>
  <c r="K460" i="10" s="1"/>
  <c r="H574" i="10"/>
  <c r="K574" i="10" s="1"/>
  <c r="R574" i="10"/>
  <c r="U574" i="10" s="1"/>
  <c r="M574" i="10"/>
  <c r="P574" i="10" s="1"/>
  <c r="M539" i="10"/>
  <c r="P539" i="10" s="1"/>
  <c r="R539" i="10"/>
  <c r="U539" i="10" s="1"/>
  <c r="H539" i="10"/>
  <c r="K539" i="10" s="1"/>
  <c r="M248" i="10"/>
  <c r="P248" i="10" s="1"/>
  <c r="H248" i="10"/>
  <c r="K248" i="10" s="1"/>
  <c r="R248" i="10"/>
  <c r="U248" i="10" s="1"/>
  <c r="H315" i="10"/>
  <c r="K315" i="10" s="1"/>
  <c r="R315" i="10"/>
  <c r="U315" i="10" s="1"/>
  <c r="M315" i="10"/>
  <c r="P315" i="10" s="1"/>
  <c r="H441" i="10"/>
  <c r="K441" i="10" s="1"/>
  <c r="M441" i="10"/>
  <c r="P441" i="10" s="1"/>
  <c r="R441" i="10"/>
  <c r="U441" i="10" s="1"/>
  <c r="R429" i="10"/>
  <c r="U429" i="10" s="1"/>
  <c r="H429" i="10"/>
  <c r="K429" i="10" s="1"/>
  <c r="M429" i="10"/>
  <c r="P429" i="10" s="1"/>
  <c r="R272" i="10"/>
  <c r="U272" i="10" s="1"/>
  <c r="M272" i="10"/>
  <c r="P272" i="10" s="1"/>
  <c r="H272" i="10"/>
  <c r="K272" i="10" s="1"/>
  <c r="R126" i="10"/>
  <c r="U126" i="10" s="1"/>
  <c r="H126" i="10"/>
  <c r="K126" i="10" s="1"/>
  <c r="M126" i="10"/>
  <c r="P126" i="10" s="1"/>
  <c r="H143" i="10"/>
  <c r="K143" i="10" s="1"/>
  <c r="M143" i="10"/>
  <c r="P143" i="10" s="1"/>
  <c r="R143" i="10"/>
  <c r="U143" i="10" s="1"/>
  <c r="M267" i="10"/>
  <c r="P267" i="10" s="1"/>
  <c r="H267" i="10"/>
  <c r="K267" i="10" s="1"/>
  <c r="R267" i="10"/>
  <c r="U267" i="10" s="1"/>
  <c r="M287" i="10"/>
  <c r="P287" i="10" s="1"/>
  <c r="H287" i="10"/>
  <c r="K287" i="10" s="1"/>
  <c r="R287" i="10"/>
  <c r="U287" i="10" s="1"/>
  <c r="R245" i="10"/>
  <c r="U245" i="10" s="1"/>
  <c r="M245" i="10"/>
  <c r="P245" i="10" s="1"/>
  <c r="H245" i="10"/>
  <c r="K245" i="10" s="1"/>
  <c r="R45" i="10"/>
  <c r="U45" i="10" s="1"/>
  <c r="H45" i="10"/>
  <c r="K45" i="10" s="1"/>
  <c r="M45" i="10"/>
  <c r="P45" i="10" s="1"/>
  <c r="E716" i="10"/>
  <c r="F716" i="10" s="1"/>
  <c r="R5" i="10"/>
  <c r="U5" i="10" s="1"/>
  <c r="H5" i="10"/>
  <c r="K5" i="10" s="1"/>
  <c r="M5" i="10"/>
  <c r="P5" i="10" s="1"/>
  <c r="R17" i="10"/>
  <c r="U17" i="10" s="1"/>
  <c r="H17" i="10"/>
  <c r="K17" i="10" s="1"/>
  <c r="M17" i="10"/>
  <c r="P17" i="10" s="1"/>
  <c r="H160" i="10"/>
  <c r="K160" i="10" s="1"/>
  <c r="R160" i="10"/>
  <c r="U160" i="10" s="1"/>
  <c r="M160" i="10"/>
  <c r="P160" i="10" s="1"/>
  <c r="H196" i="10"/>
  <c r="K196" i="10" s="1"/>
  <c r="M196" i="10"/>
  <c r="P196" i="10" s="1"/>
  <c r="R196" i="10"/>
  <c r="U196" i="10" s="1"/>
  <c r="H279" i="10"/>
  <c r="K279" i="10" s="1"/>
  <c r="R279" i="10"/>
  <c r="U279" i="10" s="1"/>
  <c r="M279" i="10"/>
  <c r="P279" i="10" s="1"/>
  <c r="H367" i="10"/>
  <c r="K367" i="10" s="1"/>
  <c r="M367" i="10"/>
  <c r="P367" i="10" s="1"/>
  <c r="R367" i="10"/>
  <c r="U367" i="10" s="1"/>
  <c r="R474" i="10"/>
  <c r="U474" i="10" s="1"/>
  <c r="M474" i="10"/>
  <c r="P474" i="10" s="1"/>
  <c r="H474" i="10"/>
  <c r="K474" i="10" s="1"/>
  <c r="R770" i="10"/>
  <c r="U770" i="10" s="1"/>
  <c r="H770" i="10"/>
  <c r="K770" i="10" s="1"/>
  <c r="M770" i="10"/>
  <c r="P770" i="10" s="1"/>
  <c r="R774" i="10"/>
  <c r="U774" i="10" s="1"/>
  <c r="H774" i="10"/>
  <c r="K774" i="10" s="1"/>
  <c r="M774" i="10"/>
  <c r="P774" i="10" s="1"/>
  <c r="M761" i="10"/>
  <c r="P761" i="10" s="1"/>
  <c r="H761" i="10"/>
  <c r="K761" i="10" s="1"/>
  <c r="R761" i="10"/>
  <c r="U761" i="10" s="1"/>
  <c r="R737" i="10"/>
  <c r="U737" i="10" s="1"/>
  <c r="M737" i="10"/>
  <c r="P737" i="10" s="1"/>
  <c r="H737" i="10"/>
  <c r="K737" i="10" s="1"/>
  <c r="H753" i="10"/>
  <c r="K753" i="10" s="1"/>
  <c r="R753" i="10"/>
  <c r="U753" i="10" s="1"/>
  <c r="M753" i="10"/>
  <c r="P753" i="10" s="1"/>
  <c r="M149" i="10"/>
  <c r="P149" i="10" s="1"/>
  <c r="H149" i="10"/>
  <c r="K149" i="10" s="1"/>
  <c r="R149" i="10"/>
  <c r="U149" i="10" s="1"/>
  <c r="H121" i="10"/>
  <c r="K121" i="10" s="1"/>
  <c r="M121" i="10"/>
  <c r="P121" i="10" s="1"/>
  <c r="R121" i="10"/>
  <c r="U121" i="10" s="1"/>
  <c r="H103" i="10"/>
  <c r="K103" i="10" s="1"/>
  <c r="R103" i="10"/>
  <c r="U103" i="10" s="1"/>
  <c r="M103" i="10"/>
  <c r="P103" i="10" s="1"/>
  <c r="M132" i="10"/>
  <c r="P132" i="10" s="1"/>
  <c r="R132" i="10"/>
  <c r="U132" i="10" s="1"/>
  <c r="H132" i="10"/>
  <c r="K132" i="10" s="1"/>
  <c r="M284" i="10"/>
  <c r="P284" i="10" s="1"/>
  <c r="H284" i="10"/>
  <c r="K284" i="10" s="1"/>
  <c r="R284" i="10"/>
  <c r="U284" i="10" s="1"/>
  <c r="R271" i="10"/>
  <c r="U271" i="10" s="1"/>
  <c r="H271" i="10"/>
  <c r="K271" i="10" s="1"/>
  <c r="M271" i="10"/>
  <c r="P271" i="10" s="1"/>
  <c r="R34" i="10"/>
  <c r="U34" i="10" s="1"/>
  <c r="H34" i="10"/>
  <c r="K34" i="10" s="1"/>
  <c r="M34" i="10"/>
  <c r="P34" i="10" s="1"/>
  <c r="R372" i="10"/>
  <c r="U372" i="10" s="1"/>
  <c r="H372" i="10"/>
  <c r="K372" i="10" s="1"/>
  <c r="M372" i="10"/>
  <c r="P372" i="10" s="1"/>
  <c r="M393" i="10"/>
  <c r="P393" i="10" s="1"/>
  <c r="H393" i="10"/>
  <c r="K393" i="10" s="1"/>
  <c r="R393" i="10"/>
  <c r="U393" i="10" s="1"/>
  <c r="E703" i="10"/>
  <c r="F703" i="10" s="1"/>
  <c r="H424" i="10"/>
  <c r="K424" i="10" s="1"/>
  <c r="R424" i="10"/>
  <c r="U424" i="10" s="1"/>
  <c r="M424" i="10"/>
  <c r="P424" i="10" s="1"/>
  <c r="M259" i="10"/>
  <c r="P259" i="10" s="1"/>
  <c r="H259" i="10"/>
  <c r="K259" i="10" s="1"/>
  <c r="R259" i="10"/>
  <c r="U259" i="10" s="1"/>
  <c r="H318" i="10"/>
  <c r="K318" i="10" s="1"/>
  <c r="R318" i="10"/>
  <c r="U318" i="10" s="1"/>
  <c r="M318" i="10"/>
  <c r="P318" i="10" s="1"/>
  <c r="R387" i="10"/>
  <c r="U387" i="10" s="1"/>
  <c r="H387" i="10"/>
  <c r="K387" i="10" s="1"/>
  <c r="M387" i="10"/>
  <c r="P387" i="10" s="1"/>
  <c r="H519" i="10"/>
  <c r="K519" i="10" s="1"/>
  <c r="M519" i="10"/>
  <c r="P519" i="10" s="1"/>
  <c r="R519" i="10"/>
  <c r="U519" i="10" s="1"/>
  <c r="H470" i="10"/>
  <c r="K470" i="10" s="1"/>
  <c r="R470" i="10"/>
  <c r="U470" i="10" s="1"/>
  <c r="M470" i="10"/>
  <c r="P470" i="10" s="1"/>
  <c r="H570" i="10"/>
  <c r="K570" i="10" s="1"/>
  <c r="R570" i="10"/>
  <c r="U570" i="10" s="1"/>
  <c r="M570" i="10"/>
  <c r="P570" i="10" s="1"/>
  <c r="R235" i="10"/>
  <c r="U235" i="10" s="1"/>
  <c r="M235" i="10"/>
  <c r="P235" i="10" s="1"/>
  <c r="H235" i="10"/>
  <c r="K235" i="10" s="1"/>
  <c r="R129" i="10"/>
  <c r="U129" i="10" s="1"/>
  <c r="M129" i="10"/>
  <c r="P129" i="10" s="1"/>
  <c r="H129" i="10"/>
  <c r="K129" i="10" s="1"/>
  <c r="M685" i="10"/>
  <c r="P685" i="10" s="1"/>
  <c r="H685" i="10"/>
  <c r="K685" i="10" s="1"/>
  <c r="R685" i="10"/>
  <c r="U685" i="10" s="1"/>
  <c r="R571" i="10"/>
  <c r="U571" i="10" s="1"/>
  <c r="M571" i="10"/>
  <c r="P571" i="10" s="1"/>
  <c r="H571" i="10"/>
  <c r="K571" i="10" s="1"/>
  <c r="M374" i="10"/>
  <c r="P374" i="10" s="1"/>
  <c r="R374" i="10"/>
  <c r="U374" i="10" s="1"/>
  <c r="H374" i="10"/>
  <c r="K374" i="10" s="1"/>
  <c r="R759" i="10"/>
  <c r="U759" i="10" s="1"/>
  <c r="H759" i="10"/>
  <c r="K759" i="10" s="1"/>
  <c r="M759" i="10"/>
  <c r="P759" i="10" s="1"/>
  <c r="R230" i="10"/>
  <c r="U230" i="10" s="1"/>
  <c r="M230" i="10"/>
  <c r="P230" i="10" s="1"/>
  <c r="H230" i="10"/>
  <c r="K230" i="10" s="1"/>
  <c r="H445" i="10"/>
  <c r="K445" i="10" s="1"/>
  <c r="R445" i="10"/>
  <c r="U445" i="10" s="1"/>
  <c r="M445" i="10"/>
  <c r="P445" i="10" s="1"/>
  <c r="H488" i="10"/>
  <c r="K488" i="10" s="1"/>
  <c r="M488" i="10"/>
  <c r="P488" i="10" s="1"/>
  <c r="R488" i="10"/>
  <c r="U488" i="10" s="1"/>
  <c r="M776" i="10"/>
  <c r="P776" i="10" s="1"/>
  <c r="R776" i="10"/>
  <c r="U776" i="10" s="1"/>
  <c r="H776" i="10"/>
  <c r="K776" i="10" s="1"/>
  <c r="E284" i="10"/>
  <c r="F284" i="10" s="1"/>
  <c r="M344" i="10"/>
  <c r="P344" i="10" s="1"/>
  <c r="H344" i="10"/>
  <c r="K344" i="10" s="1"/>
  <c r="R344" i="10"/>
  <c r="U344" i="10" s="1"/>
  <c r="H684" i="10"/>
  <c r="K684" i="10" s="1"/>
  <c r="R684" i="10"/>
  <c r="U684" i="10" s="1"/>
  <c r="M684" i="10"/>
  <c r="P684" i="10" s="1"/>
  <c r="H707" i="10"/>
  <c r="K707" i="10" s="1"/>
  <c r="R707" i="10"/>
  <c r="U707" i="10" s="1"/>
  <c r="M707" i="10"/>
  <c r="P707" i="10" s="1"/>
  <c r="R254" i="10"/>
  <c r="U254" i="10" s="1"/>
  <c r="M254" i="10"/>
  <c r="P254" i="10" s="1"/>
  <c r="H254" i="10"/>
  <c r="K254" i="10" s="1"/>
  <c r="M718" i="10"/>
  <c r="P718" i="10" s="1"/>
  <c r="R718" i="10"/>
  <c r="U718" i="10" s="1"/>
  <c r="H718" i="10"/>
  <c r="K718" i="10" s="1"/>
  <c r="M746" i="10"/>
  <c r="P746" i="10" s="1"/>
  <c r="H746" i="10"/>
  <c r="K746" i="10" s="1"/>
  <c r="R746" i="10"/>
  <c r="U746" i="10" s="1"/>
  <c r="E726" i="10"/>
  <c r="F726" i="10" s="1"/>
  <c r="E723" i="10"/>
  <c r="F723" i="10" s="1"/>
  <c r="R741" i="10"/>
  <c r="U741" i="10" s="1"/>
  <c r="H741" i="10"/>
  <c r="K741" i="10" s="1"/>
  <c r="M741" i="10"/>
  <c r="P741" i="10" s="1"/>
  <c r="E700" i="10"/>
  <c r="F700" i="10" s="1"/>
  <c r="R390" i="10"/>
  <c r="U390" i="10" s="1"/>
  <c r="M390" i="10"/>
  <c r="P390" i="10" s="1"/>
  <c r="H390" i="10"/>
  <c r="K390" i="10" s="1"/>
  <c r="M668" i="10"/>
  <c r="P668" i="10" s="1"/>
  <c r="H668" i="10"/>
  <c r="K668" i="10" s="1"/>
  <c r="R668" i="10"/>
  <c r="U668" i="10" s="1"/>
  <c r="H314" i="10"/>
  <c r="K314" i="10" s="1"/>
  <c r="R314" i="10"/>
  <c r="U314" i="10" s="1"/>
  <c r="M314" i="10"/>
  <c r="P314" i="10" s="1"/>
  <c r="M419" i="10"/>
  <c r="P419" i="10" s="1"/>
  <c r="R419" i="10"/>
  <c r="U419" i="10" s="1"/>
  <c r="H419" i="10"/>
  <c r="K419" i="10" s="1"/>
  <c r="H689" i="10"/>
  <c r="K689" i="10" s="1"/>
  <c r="R689" i="10"/>
  <c r="U689" i="10" s="1"/>
  <c r="M689" i="10"/>
  <c r="P689" i="10" s="1"/>
  <c r="R350" i="10"/>
  <c r="U350" i="10" s="1"/>
  <c r="H350" i="10"/>
  <c r="K350" i="10" s="1"/>
  <c r="M350" i="10"/>
  <c r="P350" i="10" s="1"/>
  <c r="R743" i="10"/>
  <c r="U743" i="10" s="1"/>
  <c r="M743" i="10"/>
  <c r="P743" i="10" s="1"/>
  <c r="H743" i="10"/>
  <c r="K743" i="10" s="1"/>
  <c r="E724" i="10"/>
  <c r="F724" i="10" s="1"/>
  <c r="H165" i="10"/>
  <c r="K165" i="10" s="1"/>
  <c r="R165" i="10"/>
  <c r="U165" i="10" s="1"/>
  <c r="M165" i="10"/>
  <c r="P165" i="10" s="1"/>
  <c r="M375" i="10"/>
  <c r="P375" i="10" s="1"/>
  <c r="H375" i="10"/>
  <c r="K375" i="10" s="1"/>
  <c r="R375" i="10"/>
  <c r="U375" i="10" s="1"/>
  <c r="M553" i="10"/>
  <c r="P553" i="10" s="1"/>
  <c r="R553" i="10"/>
  <c r="U553" i="10" s="1"/>
  <c r="H553" i="10"/>
  <c r="K553" i="10" s="1"/>
  <c r="R120" i="10"/>
  <c r="U120" i="10" s="1"/>
  <c r="M120" i="10"/>
  <c r="P120" i="10" s="1"/>
  <c r="H120" i="10"/>
  <c r="K120" i="10" s="1"/>
  <c r="H647" i="10"/>
  <c r="K647" i="10" s="1"/>
  <c r="R647" i="10"/>
  <c r="U647" i="10" s="1"/>
  <c r="M647" i="10"/>
  <c r="P647" i="10" s="1"/>
  <c r="H521" i="10"/>
  <c r="K521" i="10" s="1"/>
  <c r="M521" i="10"/>
  <c r="P521" i="10" s="1"/>
  <c r="R521" i="10"/>
  <c r="U521" i="10" s="1"/>
  <c r="M351" i="10"/>
  <c r="P351" i="10" s="1"/>
  <c r="R351" i="10"/>
  <c r="U351" i="10" s="1"/>
  <c r="H351" i="10"/>
  <c r="K351" i="10" s="1"/>
  <c r="M582" i="10"/>
  <c r="P582" i="10" s="1"/>
  <c r="R582" i="10"/>
  <c r="U582" i="10" s="1"/>
  <c r="H582" i="10"/>
  <c r="K582" i="10" s="1"/>
  <c r="R46" i="10"/>
  <c r="U46" i="10" s="1"/>
  <c r="M46" i="10"/>
  <c r="P46" i="10" s="1"/>
  <c r="H46" i="10"/>
  <c r="K46" i="10" s="1"/>
  <c r="M251" i="10"/>
  <c r="P251" i="10" s="1"/>
  <c r="H251" i="10"/>
  <c r="K251" i="10" s="1"/>
  <c r="R251" i="10"/>
  <c r="U251" i="10" s="1"/>
  <c r="M322" i="10"/>
  <c r="P322" i="10" s="1"/>
  <c r="R322" i="10"/>
  <c r="U322" i="10" s="1"/>
  <c r="H322" i="10"/>
  <c r="K322" i="10" s="1"/>
  <c r="H581" i="10"/>
  <c r="K581" i="10" s="1"/>
  <c r="M581" i="10"/>
  <c r="P581" i="10" s="1"/>
  <c r="R581" i="10"/>
  <c r="U581" i="10" s="1"/>
  <c r="H327" i="10"/>
  <c r="K327" i="10" s="1"/>
  <c r="M327" i="10"/>
  <c r="P327" i="10" s="1"/>
  <c r="R327" i="10"/>
  <c r="U327" i="10" s="1"/>
  <c r="R448" i="10"/>
  <c r="U448" i="10" s="1"/>
  <c r="M448" i="10"/>
  <c r="P448" i="10" s="1"/>
  <c r="H448" i="10"/>
  <c r="K448" i="10" s="1"/>
  <c r="M533" i="10"/>
  <c r="P533" i="10" s="1"/>
  <c r="H533" i="10"/>
  <c r="K533" i="10" s="1"/>
  <c r="R533" i="10"/>
  <c r="U533" i="10" s="1"/>
  <c r="R413" i="10"/>
  <c r="U413" i="10" s="1"/>
  <c r="M413" i="10"/>
  <c r="P413" i="10" s="1"/>
  <c r="H413" i="10"/>
  <c r="K413" i="10" s="1"/>
  <c r="H476" i="10"/>
  <c r="K476" i="10" s="1"/>
  <c r="M476" i="10"/>
  <c r="P476" i="10" s="1"/>
  <c r="R476" i="10"/>
  <c r="U476" i="10" s="1"/>
  <c r="M400" i="10"/>
  <c r="P400" i="10" s="1"/>
  <c r="R400" i="10"/>
  <c r="U400" i="10" s="1"/>
  <c r="H400" i="10"/>
  <c r="K400" i="10" s="1"/>
  <c r="M376" i="10"/>
  <c r="P376" i="10" s="1"/>
  <c r="R376" i="10"/>
  <c r="U376" i="10" s="1"/>
  <c r="H376" i="10"/>
  <c r="K376" i="10" s="1"/>
  <c r="R534" i="10"/>
  <c r="U534" i="10" s="1"/>
  <c r="M534" i="10"/>
  <c r="P534" i="10" s="1"/>
  <c r="H534" i="10"/>
  <c r="K534" i="10" s="1"/>
  <c r="R335" i="10"/>
  <c r="U335" i="10" s="1"/>
  <c r="H335" i="10"/>
  <c r="K335" i="10" s="1"/>
  <c r="M335" i="10"/>
  <c r="P335" i="10" s="1"/>
  <c r="M518" i="10"/>
  <c r="P518" i="10" s="1"/>
  <c r="H518" i="10"/>
  <c r="K518" i="10" s="1"/>
  <c r="R518" i="10"/>
  <c r="U518" i="10" s="1"/>
  <c r="H145" i="10"/>
  <c r="K145" i="10" s="1"/>
  <c r="M145" i="10"/>
  <c r="P145" i="10" s="1"/>
  <c r="R145" i="10"/>
  <c r="U145" i="10" s="1"/>
  <c r="H32" i="10"/>
  <c r="K32" i="10" s="1"/>
  <c r="R32" i="10"/>
  <c r="U32" i="10" s="1"/>
  <c r="M32" i="10"/>
  <c r="P32" i="10" s="1"/>
  <c r="M194" i="10"/>
  <c r="P194" i="10" s="1"/>
  <c r="R194" i="10"/>
  <c r="U194" i="10" s="1"/>
  <c r="H194" i="10"/>
  <c r="K194" i="10" s="1"/>
  <c r="M67" i="10"/>
  <c r="P67" i="10" s="1"/>
  <c r="H67" i="10"/>
  <c r="K67" i="10" s="1"/>
  <c r="R67" i="10"/>
  <c r="U67" i="10" s="1"/>
  <c r="R86" i="10"/>
  <c r="U86" i="10" s="1"/>
  <c r="H86" i="10"/>
  <c r="K86" i="10" s="1"/>
  <c r="M86" i="10"/>
  <c r="P86" i="10" s="1"/>
  <c r="R608" i="10"/>
  <c r="U608" i="10" s="1"/>
  <c r="H608" i="10"/>
  <c r="K608" i="10" s="1"/>
  <c r="M608" i="10"/>
  <c r="P608" i="10" s="1"/>
  <c r="R171" i="10"/>
  <c r="U171" i="10" s="1"/>
  <c r="M171" i="10"/>
  <c r="P171" i="10" s="1"/>
  <c r="H171" i="10"/>
  <c r="K171" i="10" s="1"/>
  <c r="R226" i="10"/>
  <c r="U226" i="10" s="1"/>
  <c r="M226" i="10"/>
  <c r="P226" i="10" s="1"/>
  <c r="H226" i="10"/>
  <c r="K226" i="10" s="1"/>
  <c r="M223" i="10"/>
  <c r="P223" i="10" s="1"/>
  <c r="R223" i="10"/>
  <c r="U223" i="10" s="1"/>
  <c r="H223" i="10"/>
  <c r="K223" i="10" s="1"/>
  <c r="H535" i="10"/>
  <c r="K535" i="10" s="1"/>
  <c r="R535" i="10"/>
  <c r="U535" i="10" s="1"/>
  <c r="M535" i="10"/>
  <c r="P535" i="10" s="1"/>
  <c r="H472" i="10"/>
  <c r="K472" i="10" s="1"/>
  <c r="R472" i="10"/>
  <c r="U472" i="10" s="1"/>
  <c r="M472" i="10"/>
  <c r="P472" i="10" s="1"/>
  <c r="H111" i="10"/>
  <c r="K111" i="10" s="1"/>
  <c r="R111" i="10"/>
  <c r="U111" i="10" s="1"/>
  <c r="M111" i="10"/>
  <c r="P111" i="10" s="1"/>
  <c r="R778" i="10"/>
  <c r="U778" i="10" s="1"/>
  <c r="H778" i="10"/>
  <c r="K778" i="10" s="1"/>
  <c r="M778" i="10"/>
  <c r="P778" i="10" s="1"/>
  <c r="H760" i="10"/>
  <c r="K760" i="10" s="1"/>
  <c r="M760" i="10"/>
  <c r="P760" i="10" s="1"/>
  <c r="R760" i="10"/>
  <c r="U760" i="10" s="1"/>
  <c r="H777" i="10"/>
  <c r="K777" i="10" s="1"/>
  <c r="R777" i="10"/>
  <c r="U777" i="10" s="1"/>
  <c r="M777" i="10"/>
  <c r="P777" i="10" s="1"/>
  <c r="R708" i="10"/>
  <c r="U708" i="10" s="1"/>
  <c r="M708" i="10"/>
  <c r="P708" i="10" s="1"/>
  <c r="H708" i="10"/>
  <c r="K708" i="10" s="1"/>
  <c r="M756" i="10"/>
  <c r="P756" i="10" s="1"/>
  <c r="R756" i="10"/>
  <c r="U756" i="10" s="1"/>
  <c r="H756" i="10"/>
  <c r="K756" i="10" s="1"/>
  <c r="M686" i="10"/>
  <c r="P686" i="10" s="1"/>
  <c r="R686" i="10"/>
  <c r="U686" i="10" s="1"/>
  <c r="H686" i="10"/>
  <c r="K686" i="10" s="1"/>
  <c r="R307" i="10"/>
  <c r="U307" i="10" s="1"/>
  <c r="H307" i="10"/>
  <c r="K307" i="10" s="1"/>
  <c r="M307" i="10"/>
  <c r="P307" i="10" s="1"/>
  <c r="R664" i="10"/>
  <c r="U664" i="10" s="1"/>
  <c r="H664" i="10"/>
  <c r="K664" i="10" s="1"/>
  <c r="M664" i="10"/>
  <c r="P664" i="10" s="1"/>
  <c r="E707" i="10"/>
  <c r="F707" i="10" s="1"/>
  <c r="M14" i="10"/>
  <c r="P14" i="10" s="1"/>
  <c r="H14" i="10"/>
  <c r="K14" i="10" s="1"/>
  <c r="R14" i="10"/>
  <c r="U14" i="10" s="1"/>
  <c r="M710" i="10"/>
  <c r="P710" i="10" s="1"/>
  <c r="R710" i="10"/>
  <c r="U710" i="10" s="1"/>
  <c r="H710" i="10"/>
  <c r="K710" i="10" s="1"/>
  <c r="E728" i="10"/>
  <c r="F728" i="10" s="1"/>
  <c r="M61" i="10"/>
  <c r="P61" i="10" s="1"/>
  <c r="H61" i="10"/>
  <c r="K61" i="10" s="1"/>
  <c r="R61" i="10"/>
  <c r="U61" i="10" s="1"/>
  <c r="R572" i="10"/>
  <c r="U572" i="10" s="1"/>
  <c r="H572" i="10"/>
  <c r="K572" i="10" s="1"/>
  <c r="M572" i="10"/>
  <c r="P572" i="10" s="1"/>
  <c r="R319" i="10"/>
  <c r="U319" i="10" s="1"/>
  <c r="M319" i="10"/>
  <c r="P319" i="10" s="1"/>
  <c r="H319" i="10"/>
  <c r="K319" i="10" s="1"/>
  <c r="H459" i="10"/>
  <c r="K459" i="10" s="1"/>
  <c r="R459" i="10"/>
  <c r="U459" i="10" s="1"/>
  <c r="M459" i="10"/>
  <c r="P459" i="10" s="1"/>
  <c r="R653" i="10"/>
  <c r="U653" i="10" s="1"/>
  <c r="H653" i="10"/>
  <c r="K653" i="10" s="1"/>
  <c r="M653" i="10"/>
  <c r="P653" i="10" s="1"/>
  <c r="M650" i="10"/>
  <c r="P650" i="10" s="1"/>
  <c r="H650" i="10"/>
  <c r="K650" i="10" s="1"/>
  <c r="R650" i="10"/>
  <c r="U650" i="10" s="1"/>
  <c r="M563" i="10"/>
  <c r="P563" i="10" s="1"/>
  <c r="R563" i="10"/>
  <c r="U563" i="10" s="1"/>
  <c r="H563" i="10"/>
  <c r="K563" i="10" s="1"/>
  <c r="R560" i="10"/>
  <c r="U560" i="10" s="1"/>
  <c r="H560" i="10"/>
  <c r="K560" i="10" s="1"/>
  <c r="M560" i="10"/>
  <c r="P560" i="10" s="1"/>
  <c r="M406" i="10"/>
  <c r="P406" i="10" s="1"/>
  <c r="R406" i="10"/>
  <c r="U406" i="10" s="1"/>
  <c r="H406" i="10"/>
  <c r="K406" i="10" s="1"/>
  <c r="H552" i="10"/>
  <c r="K552" i="10" s="1"/>
  <c r="M552" i="10"/>
  <c r="P552" i="10" s="1"/>
  <c r="R552" i="10"/>
  <c r="U552" i="10" s="1"/>
  <c r="R325" i="10"/>
  <c r="U325" i="10" s="1"/>
  <c r="M325" i="10"/>
  <c r="P325" i="10" s="1"/>
  <c r="H325" i="10"/>
  <c r="K325" i="10" s="1"/>
  <c r="R382" i="10"/>
  <c r="U382" i="10" s="1"/>
  <c r="H382" i="10"/>
  <c r="K382" i="10" s="1"/>
  <c r="M382" i="10"/>
  <c r="P382" i="10" s="1"/>
  <c r="M262" i="10"/>
  <c r="P262" i="10" s="1"/>
  <c r="H262" i="10"/>
  <c r="K262" i="10" s="1"/>
  <c r="R262" i="10"/>
  <c r="U262" i="10" s="1"/>
  <c r="H541" i="10"/>
  <c r="K541" i="10" s="1"/>
  <c r="R541" i="10"/>
  <c r="U541" i="10" s="1"/>
  <c r="M541" i="10"/>
  <c r="P541" i="10" s="1"/>
  <c r="M49" i="10"/>
  <c r="P49" i="10" s="1"/>
  <c r="H49" i="10"/>
  <c r="K49" i="10" s="1"/>
  <c r="R49" i="10"/>
  <c r="U49" i="10" s="1"/>
  <c r="M210" i="10"/>
  <c r="P210" i="10" s="1"/>
  <c r="R210" i="10"/>
  <c r="U210" i="10" s="1"/>
  <c r="H210" i="10"/>
  <c r="K210" i="10" s="1"/>
  <c r="M100" i="10"/>
  <c r="P100" i="10" s="1"/>
  <c r="R100" i="10"/>
  <c r="U100" i="10" s="1"/>
  <c r="H100" i="10"/>
  <c r="K100" i="10" s="1"/>
  <c r="M447" i="10"/>
  <c r="P447" i="10" s="1"/>
  <c r="R447" i="10"/>
  <c r="U447" i="10" s="1"/>
  <c r="H447" i="10"/>
  <c r="K447" i="10" s="1"/>
  <c r="R276" i="10"/>
  <c r="U276" i="10" s="1"/>
  <c r="M276" i="10"/>
  <c r="P276" i="10" s="1"/>
  <c r="H276" i="10"/>
  <c r="K276" i="10" s="1"/>
  <c r="H155" i="10"/>
  <c r="K155" i="10" s="1"/>
  <c r="R155" i="10"/>
  <c r="U155" i="10" s="1"/>
  <c r="M155" i="10"/>
  <c r="P155" i="10" s="1"/>
  <c r="M151" i="10"/>
  <c r="P151" i="10" s="1"/>
  <c r="R151" i="10"/>
  <c r="U151" i="10" s="1"/>
  <c r="H151" i="10"/>
  <c r="K151" i="10" s="1"/>
  <c r="R127" i="10"/>
  <c r="U127" i="10" s="1"/>
  <c r="H127" i="10"/>
  <c r="K127" i="10" s="1"/>
  <c r="M127" i="10"/>
  <c r="P127" i="10" s="1"/>
  <c r="M386" i="10"/>
  <c r="P386" i="10" s="1"/>
  <c r="H386" i="10"/>
  <c r="K386" i="10" s="1"/>
  <c r="R386" i="10"/>
  <c r="U386" i="10" s="1"/>
  <c r="H189" i="10"/>
  <c r="K189" i="10" s="1"/>
  <c r="M189" i="10"/>
  <c r="P189" i="10" s="1"/>
  <c r="R189" i="10"/>
  <c r="U189" i="10" s="1"/>
  <c r="H268" i="10"/>
  <c r="K268" i="10" s="1"/>
  <c r="M268" i="10"/>
  <c r="P268" i="10" s="1"/>
  <c r="R268" i="10"/>
  <c r="U268" i="10" s="1"/>
  <c r="H384" i="10"/>
  <c r="K384" i="10" s="1"/>
  <c r="M384" i="10"/>
  <c r="P384" i="10" s="1"/>
  <c r="R384" i="10"/>
  <c r="U384" i="10" s="1"/>
  <c r="R66" i="10"/>
  <c r="U66" i="10" s="1"/>
  <c r="M66" i="10"/>
  <c r="P66" i="10" s="1"/>
  <c r="H66" i="10"/>
  <c r="K66" i="10" s="1"/>
  <c r="H90" i="10"/>
  <c r="K90" i="10" s="1"/>
  <c r="M90" i="10"/>
  <c r="P90" i="10" s="1"/>
  <c r="R90" i="10"/>
  <c r="U90" i="10" s="1"/>
  <c r="M140" i="10"/>
  <c r="P140" i="10" s="1"/>
  <c r="R140" i="10"/>
  <c r="U140" i="10" s="1"/>
  <c r="H140" i="10"/>
  <c r="K140" i="10" s="1"/>
  <c r="M19" i="10"/>
  <c r="P19" i="10" s="1"/>
  <c r="R19" i="10"/>
  <c r="U19" i="10" s="1"/>
  <c r="H19" i="10"/>
  <c r="K19" i="10" s="1"/>
  <c r="H286" i="10"/>
  <c r="K286" i="10" s="1"/>
  <c r="R286" i="10"/>
  <c r="U286" i="10" s="1"/>
  <c r="M286" i="10"/>
  <c r="P286" i="10" s="1"/>
  <c r="M158" i="10"/>
  <c r="P158" i="10" s="1"/>
  <c r="H158" i="10"/>
  <c r="K158" i="10" s="1"/>
  <c r="R158" i="10"/>
  <c r="U158" i="10" s="1"/>
  <c r="R345" i="10"/>
  <c r="U345" i="10" s="1"/>
  <c r="H345" i="10"/>
  <c r="K345" i="10" s="1"/>
  <c r="M345" i="10"/>
  <c r="P345" i="10" s="1"/>
  <c r="H587" i="10"/>
  <c r="K587" i="10" s="1"/>
  <c r="R587" i="10"/>
  <c r="U587" i="10" s="1"/>
  <c r="M587" i="10"/>
  <c r="P587" i="10" s="1"/>
  <c r="H113" i="10"/>
  <c r="K113" i="10" s="1"/>
  <c r="M113" i="10"/>
  <c r="P113" i="10" s="1"/>
  <c r="R113" i="10"/>
  <c r="U113" i="10" s="1"/>
  <c r="M213" i="10"/>
  <c r="P213" i="10" s="1"/>
  <c r="H213" i="10"/>
  <c r="K213" i="10" s="1"/>
  <c r="R213" i="10"/>
  <c r="U213" i="10" s="1"/>
  <c r="R10" i="10"/>
  <c r="U10" i="10" s="1"/>
  <c r="M10" i="10"/>
  <c r="P10" i="10" s="1"/>
  <c r="H10" i="10"/>
  <c r="K10" i="10" s="1"/>
  <c r="M491" i="10"/>
  <c r="P491" i="10" s="1"/>
  <c r="R491" i="10"/>
  <c r="U491" i="10" s="1"/>
  <c r="H491" i="10"/>
  <c r="K491" i="10" s="1"/>
  <c r="M238" i="10"/>
  <c r="P238" i="10" s="1"/>
  <c r="H238" i="10"/>
  <c r="K238" i="10" s="1"/>
  <c r="R238" i="10"/>
  <c r="U238" i="10" s="1"/>
  <c r="H56" i="10"/>
  <c r="K56" i="10" s="1"/>
  <c r="M56" i="10"/>
  <c r="P56" i="10" s="1"/>
  <c r="R56" i="10"/>
  <c r="U56" i="10" s="1"/>
  <c r="H44" i="10"/>
  <c r="K44" i="10" s="1"/>
  <c r="R44" i="10"/>
  <c r="U44" i="10" s="1"/>
  <c r="M44" i="10"/>
  <c r="P44" i="10" s="1"/>
  <c r="R21" i="10"/>
  <c r="U21" i="10" s="1"/>
  <c r="M21" i="10"/>
  <c r="P21" i="10" s="1"/>
  <c r="H21" i="10"/>
  <c r="K21" i="10" s="1"/>
  <c r="H473" i="10"/>
  <c r="K473" i="10" s="1"/>
  <c r="R473" i="10"/>
  <c r="U473" i="10" s="1"/>
  <c r="M473" i="10"/>
  <c r="P473" i="10" s="1"/>
  <c r="M182" i="10"/>
  <c r="P182" i="10" s="1"/>
  <c r="H182" i="10"/>
  <c r="K182" i="10" s="1"/>
  <c r="R182" i="10"/>
  <c r="U182" i="10" s="1"/>
  <c r="R758" i="10"/>
  <c r="U758" i="10" s="1"/>
  <c r="M758" i="10"/>
  <c r="P758" i="10" s="1"/>
  <c r="H758" i="10"/>
  <c r="K758" i="10" s="1"/>
  <c r="R577" i="10"/>
  <c r="U577" i="10" s="1"/>
  <c r="M577" i="10"/>
  <c r="P577" i="10" s="1"/>
  <c r="H577" i="10"/>
  <c r="K577" i="10" s="1"/>
  <c r="H680" i="10"/>
  <c r="K680" i="10" s="1"/>
  <c r="M680" i="10"/>
  <c r="P680" i="10" s="1"/>
  <c r="R680" i="10"/>
  <c r="U680" i="10" s="1"/>
  <c r="H754" i="10"/>
  <c r="K754" i="10" s="1"/>
  <c r="R754" i="10"/>
  <c r="U754" i="10" s="1"/>
  <c r="M754" i="10"/>
  <c r="P754" i="10" s="1"/>
  <c r="M764" i="10"/>
  <c r="P764" i="10" s="1"/>
  <c r="H764" i="10"/>
  <c r="K764" i="10" s="1"/>
  <c r="R764" i="10"/>
  <c r="U764" i="10" s="1"/>
  <c r="M765" i="10"/>
  <c r="P765" i="10" s="1"/>
  <c r="H765" i="10"/>
  <c r="K765" i="10" s="1"/>
  <c r="R765" i="10"/>
  <c r="U765" i="10" s="1"/>
  <c r="R166" i="10"/>
  <c r="U166" i="10" s="1"/>
  <c r="M166" i="10"/>
  <c r="P166" i="10" s="1"/>
  <c r="H166" i="10"/>
  <c r="K166" i="10" s="1"/>
  <c r="R255" i="10"/>
  <c r="U255" i="10" s="1"/>
  <c r="M255" i="10"/>
  <c r="P255" i="10" s="1"/>
  <c r="H255" i="10"/>
  <c r="K255" i="10" s="1"/>
  <c r="H396" i="10"/>
  <c r="K396" i="10" s="1"/>
  <c r="R396" i="10"/>
  <c r="U396" i="10" s="1"/>
  <c r="M396" i="10"/>
  <c r="P396" i="10" s="1"/>
  <c r="M702" i="10"/>
  <c r="P702" i="10" s="1"/>
  <c r="R702" i="10"/>
  <c r="U702" i="10" s="1"/>
  <c r="H702" i="10"/>
  <c r="K702" i="10" s="1"/>
  <c r="M342" i="10"/>
  <c r="P342" i="10" s="1"/>
  <c r="H342" i="10"/>
  <c r="K342" i="10" s="1"/>
  <c r="R342" i="10"/>
  <c r="U342" i="10" s="1"/>
  <c r="H742" i="10"/>
  <c r="K742" i="10" s="1"/>
  <c r="M742" i="10"/>
  <c r="P742" i="10" s="1"/>
  <c r="R742" i="10"/>
  <c r="U742" i="10" s="1"/>
  <c r="E701" i="10"/>
  <c r="F701" i="10" s="1"/>
  <c r="R395" i="10"/>
  <c r="U395" i="10" s="1"/>
  <c r="M395" i="10"/>
  <c r="P395" i="10" s="1"/>
  <c r="H395" i="10"/>
  <c r="K395" i="10" s="1"/>
  <c r="H644" i="10"/>
  <c r="K644" i="10" s="1"/>
  <c r="M644" i="10"/>
  <c r="P644" i="10" s="1"/>
  <c r="R644" i="10"/>
  <c r="U644" i="10" s="1"/>
  <c r="E713" i="10"/>
  <c r="F713" i="10" s="1"/>
  <c r="E733" i="10"/>
  <c r="F733" i="10" s="1"/>
  <c r="R699" i="10"/>
  <c r="U699" i="10" s="1"/>
  <c r="H699" i="10"/>
  <c r="K699" i="10" s="1"/>
  <c r="M699" i="10"/>
  <c r="P699" i="10" s="1"/>
  <c r="H89" i="10"/>
  <c r="K89" i="10" s="1"/>
  <c r="R89" i="10"/>
  <c r="U89" i="10" s="1"/>
  <c r="M89" i="10"/>
  <c r="P89" i="10" s="1"/>
  <c r="M643" i="10"/>
  <c r="P643" i="10" s="1"/>
  <c r="R643" i="10"/>
  <c r="U643" i="10" s="1"/>
  <c r="H643" i="10"/>
  <c r="K643" i="10" s="1"/>
  <c r="H220" i="10"/>
  <c r="K220" i="10" s="1"/>
  <c r="R220" i="10"/>
  <c r="U220" i="10" s="1"/>
  <c r="M220" i="10"/>
  <c r="P220" i="10" s="1"/>
  <c r="M652" i="10"/>
  <c r="P652" i="10" s="1"/>
  <c r="H652" i="10"/>
  <c r="K652" i="10" s="1"/>
  <c r="R652" i="10"/>
  <c r="U652" i="10" s="1"/>
  <c r="M258" i="10"/>
  <c r="P258" i="10" s="1"/>
  <c r="R258" i="10"/>
  <c r="U258" i="10" s="1"/>
  <c r="H258" i="10"/>
  <c r="K258" i="10" s="1"/>
  <c r="M146" i="10"/>
  <c r="P146" i="10" s="1"/>
  <c r="R146" i="10"/>
  <c r="U146" i="10" s="1"/>
  <c r="H146" i="10"/>
  <c r="K146" i="10" s="1"/>
  <c r="M455" i="10"/>
  <c r="P455" i="10" s="1"/>
  <c r="R455" i="10"/>
  <c r="U455" i="10" s="1"/>
  <c r="H455" i="10"/>
  <c r="K455" i="10" s="1"/>
  <c r="H538" i="10"/>
  <c r="K538" i="10" s="1"/>
  <c r="R538" i="10"/>
  <c r="U538" i="10" s="1"/>
  <c r="M538" i="10"/>
  <c r="P538" i="10" s="1"/>
  <c r="M399" i="10"/>
  <c r="P399" i="10" s="1"/>
  <c r="R399" i="10"/>
  <c r="U399" i="10" s="1"/>
  <c r="H399" i="10"/>
  <c r="K399" i="10" s="1"/>
  <c r="M554" i="10"/>
  <c r="P554" i="10" s="1"/>
  <c r="H554" i="10"/>
  <c r="K554" i="10" s="1"/>
  <c r="R554" i="10"/>
  <c r="U554" i="10" s="1"/>
  <c r="M540" i="10"/>
  <c r="P540" i="10" s="1"/>
  <c r="H540" i="10"/>
  <c r="K540" i="10" s="1"/>
  <c r="R540" i="10"/>
  <c r="U540" i="10" s="1"/>
  <c r="R573" i="10"/>
  <c r="U573" i="10" s="1"/>
  <c r="M573" i="10"/>
  <c r="P573" i="10" s="1"/>
  <c r="H573" i="10"/>
  <c r="K573" i="10" s="1"/>
  <c r="M133" i="10"/>
  <c r="P133" i="10" s="1"/>
  <c r="R133" i="10"/>
  <c r="U133" i="10" s="1"/>
  <c r="H133" i="10"/>
  <c r="K133" i="10" s="1"/>
  <c r="R532" i="10"/>
  <c r="U532" i="10" s="1"/>
  <c r="H532" i="10"/>
  <c r="K532" i="10" s="1"/>
  <c r="M532" i="10"/>
  <c r="P532" i="10" s="1"/>
  <c r="H108" i="10"/>
  <c r="K108" i="10" s="1"/>
  <c r="M108" i="10"/>
  <c r="P108" i="10" s="1"/>
  <c r="R108" i="10"/>
  <c r="U108" i="10" s="1"/>
  <c r="R195" i="10"/>
  <c r="U195" i="10" s="1"/>
  <c r="M195" i="10"/>
  <c r="P195" i="10" s="1"/>
  <c r="H195" i="10"/>
  <c r="K195" i="10" s="1"/>
  <c r="H95" i="10"/>
  <c r="K95" i="10" s="1"/>
  <c r="R95" i="10"/>
  <c r="U95" i="10" s="1"/>
  <c r="M95" i="10"/>
  <c r="P95" i="10" s="1"/>
  <c r="M363" i="10"/>
  <c r="P363" i="10" s="1"/>
  <c r="H363" i="10"/>
  <c r="K363" i="10" s="1"/>
  <c r="R363" i="10"/>
  <c r="U363" i="10" s="1"/>
  <c r="H186" i="10"/>
  <c r="K186" i="10" s="1"/>
  <c r="R186" i="10"/>
  <c r="U186" i="10" s="1"/>
  <c r="M186" i="10"/>
  <c r="P186" i="10" s="1"/>
  <c r="B225" i="10"/>
  <c r="B2" i="10"/>
  <c r="B65" i="10"/>
  <c r="B99" i="10"/>
  <c r="B3" i="10"/>
  <c r="B52" i="10"/>
  <c r="B631" i="10"/>
  <c r="B204" i="10"/>
  <c r="B373" i="10"/>
  <c r="B9" i="10"/>
  <c r="B190" i="10"/>
  <c r="B93" i="10"/>
  <c r="B71" i="10"/>
  <c r="B156" i="10"/>
  <c r="B87" i="10"/>
  <c r="B81" i="10"/>
  <c r="B82" i="10"/>
  <c r="B633" i="10"/>
  <c r="B73" i="10"/>
  <c r="B247" i="10"/>
  <c r="B339" i="10"/>
  <c r="B628" i="10"/>
  <c r="B25" i="10"/>
  <c r="B298" i="10"/>
  <c r="B616" i="10"/>
  <c r="B625" i="10"/>
  <c r="B332" i="10"/>
  <c r="B621" i="10"/>
  <c r="B627" i="10"/>
  <c r="B619" i="10"/>
  <c r="B403" i="10"/>
  <c r="B118" i="10"/>
  <c r="B333" i="10"/>
  <c r="B199" i="10"/>
  <c r="B620" i="10"/>
  <c r="B626" i="10"/>
  <c r="B422" i="10"/>
  <c r="B415" i="10"/>
  <c r="B632" i="10"/>
  <c r="B622" i="10"/>
  <c r="B618" i="10"/>
  <c r="B379" i="10"/>
  <c r="B185" i="10"/>
  <c r="B167" i="10"/>
  <c r="B629" i="10"/>
  <c r="B153" i="10"/>
  <c r="B278" i="10"/>
  <c r="B617" i="10"/>
  <c r="B94" i="10"/>
  <c r="B277" i="10"/>
  <c r="B623" i="10"/>
  <c r="B13" i="10"/>
  <c r="B250" i="10"/>
  <c r="B630" i="10"/>
  <c r="B183" i="10"/>
  <c r="B150" i="10"/>
  <c r="B249" i="10"/>
  <c r="B624" i="10"/>
  <c r="B20" i="10"/>
  <c r="R20" i="10" l="1"/>
  <c r="U20" i="10" s="1"/>
  <c r="H20" i="10"/>
  <c r="K20" i="10" s="1"/>
  <c r="M20" i="10"/>
  <c r="P20" i="10" s="1"/>
  <c r="H622" i="10"/>
  <c r="K622" i="10" s="1"/>
  <c r="M622" i="10"/>
  <c r="P622" i="10" s="1"/>
  <c r="R622" i="10"/>
  <c r="U622" i="10" s="1"/>
  <c r="M623" i="10"/>
  <c r="P623" i="10" s="1"/>
  <c r="H623" i="10"/>
  <c r="K623" i="10" s="1"/>
  <c r="R623" i="10"/>
  <c r="U623" i="10" s="1"/>
  <c r="R626" i="10"/>
  <c r="U626" i="10" s="1"/>
  <c r="H626" i="10"/>
  <c r="K626" i="10" s="1"/>
  <c r="M626" i="10"/>
  <c r="P626" i="10" s="1"/>
  <c r="R628" i="10"/>
  <c r="U628" i="10" s="1"/>
  <c r="M628" i="10"/>
  <c r="P628" i="10" s="1"/>
  <c r="H628" i="10"/>
  <c r="K628" i="10" s="1"/>
  <c r="H190" i="10"/>
  <c r="K190" i="10" s="1"/>
  <c r="R190" i="10"/>
  <c r="U190" i="10" s="1"/>
  <c r="M190" i="10"/>
  <c r="P190" i="10" s="1"/>
  <c r="R99" i="10"/>
  <c r="U99" i="10" s="1"/>
  <c r="H99" i="10"/>
  <c r="K99" i="10" s="1"/>
  <c r="M99" i="10"/>
  <c r="P99" i="10" s="1"/>
  <c r="H94" i="10"/>
  <c r="K94" i="10" s="1"/>
  <c r="R94" i="10"/>
  <c r="U94" i="10" s="1"/>
  <c r="M94" i="10"/>
  <c r="P94" i="10" s="1"/>
  <c r="M199" i="10"/>
  <c r="P199" i="10" s="1"/>
  <c r="H199" i="10"/>
  <c r="K199" i="10" s="1"/>
  <c r="R199" i="10"/>
  <c r="U199" i="10" s="1"/>
  <c r="H339" i="10"/>
  <c r="K339" i="10" s="1"/>
  <c r="R339" i="10"/>
  <c r="U339" i="10" s="1"/>
  <c r="M339" i="10"/>
  <c r="P339" i="10" s="1"/>
  <c r="R65" i="10"/>
  <c r="U65" i="10" s="1"/>
  <c r="H65" i="10"/>
  <c r="K65" i="10" s="1"/>
  <c r="M65" i="10"/>
  <c r="P65" i="10" s="1"/>
  <c r="H617" i="10"/>
  <c r="K617" i="10" s="1"/>
  <c r="M617" i="10"/>
  <c r="P617" i="10" s="1"/>
  <c r="R617" i="10"/>
  <c r="U617" i="10" s="1"/>
  <c r="H247" i="10"/>
  <c r="K247" i="10" s="1"/>
  <c r="M247" i="10"/>
  <c r="P247" i="10" s="1"/>
  <c r="R247" i="10"/>
  <c r="U247" i="10" s="1"/>
  <c r="R2" i="10"/>
  <c r="U2" i="10" s="1"/>
  <c r="M2" i="10"/>
  <c r="P2" i="10" s="1"/>
  <c r="H2" i="10"/>
  <c r="K2" i="10" s="1"/>
  <c r="R333" i="10"/>
  <c r="U333" i="10" s="1"/>
  <c r="M333" i="10"/>
  <c r="P333" i="10" s="1"/>
  <c r="H333" i="10"/>
  <c r="K333" i="10" s="1"/>
  <c r="R373" i="10"/>
  <c r="U373" i="10" s="1"/>
  <c r="M373" i="10"/>
  <c r="P373" i="10" s="1"/>
  <c r="H373" i="10"/>
  <c r="K373" i="10" s="1"/>
  <c r="M278" i="10"/>
  <c r="P278" i="10" s="1"/>
  <c r="R278" i="10"/>
  <c r="U278" i="10" s="1"/>
  <c r="H278" i="10"/>
  <c r="K278" i="10" s="1"/>
  <c r="R118" i="10"/>
  <c r="U118" i="10" s="1"/>
  <c r="H118" i="10"/>
  <c r="K118" i="10" s="1"/>
  <c r="M118" i="10"/>
  <c r="P118" i="10" s="1"/>
  <c r="R73" i="10"/>
  <c r="U73" i="10" s="1"/>
  <c r="H73" i="10"/>
  <c r="K73" i="10" s="1"/>
  <c r="M73" i="10"/>
  <c r="P73" i="10" s="1"/>
  <c r="R204" i="10"/>
  <c r="U204" i="10" s="1"/>
  <c r="M204" i="10"/>
  <c r="P204" i="10" s="1"/>
  <c r="H204" i="10"/>
  <c r="K204" i="10" s="1"/>
  <c r="B242" i="10"/>
  <c r="R153" i="10"/>
  <c r="U153" i="10" s="1"/>
  <c r="M153" i="10"/>
  <c r="P153" i="10" s="1"/>
  <c r="H153" i="10"/>
  <c r="K153" i="10" s="1"/>
  <c r="M403" i="10"/>
  <c r="P403" i="10" s="1"/>
  <c r="H403" i="10"/>
  <c r="K403" i="10" s="1"/>
  <c r="R403" i="10"/>
  <c r="U403" i="10" s="1"/>
  <c r="M633" i="10"/>
  <c r="P633" i="10" s="1"/>
  <c r="H633" i="10"/>
  <c r="K633" i="10" s="1"/>
  <c r="R633" i="10"/>
  <c r="U633" i="10" s="1"/>
  <c r="H631" i="10"/>
  <c r="K631" i="10" s="1"/>
  <c r="M631" i="10"/>
  <c r="P631" i="10" s="1"/>
  <c r="R631" i="10"/>
  <c r="U631" i="10" s="1"/>
  <c r="R225" i="10"/>
  <c r="U225" i="10" s="1"/>
  <c r="M225" i="10"/>
  <c r="P225" i="10" s="1"/>
  <c r="H225" i="10"/>
  <c r="K225" i="10" s="1"/>
  <c r="M624" i="10"/>
  <c r="P624" i="10" s="1"/>
  <c r="R624" i="10"/>
  <c r="U624" i="10" s="1"/>
  <c r="H624" i="10"/>
  <c r="K624" i="10" s="1"/>
  <c r="M185" i="10"/>
  <c r="P185" i="10" s="1"/>
  <c r="H185" i="10"/>
  <c r="K185" i="10" s="1"/>
  <c r="R185" i="10"/>
  <c r="U185" i="10" s="1"/>
  <c r="M619" i="10"/>
  <c r="P619" i="10" s="1"/>
  <c r="H619" i="10"/>
  <c r="K619" i="10" s="1"/>
  <c r="R619" i="10"/>
  <c r="U619" i="10" s="1"/>
  <c r="R82" i="10"/>
  <c r="U82" i="10" s="1"/>
  <c r="H82" i="10"/>
  <c r="K82" i="10" s="1"/>
  <c r="M82" i="10"/>
  <c r="P82" i="10" s="1"/>
  <c r="H379" i="10"/>
  <c r="K379" i="10" s="1"/>
  <c r="R379" i="10"/>
  <c r="U379" i="10" s="1"/>
  <c r="M379" i="10"/>
  <c r="P379" i="10" s="1"/>
  <c r="R81" i="10"/>
  <c r="U81" i="10" s="1"/>
  <c r="M81" i="10"/>
  <c r="P81" i="10" s="1"/>
  <c r="H81" i="10"/>
  <c r="K81" i="10" s="1"/>
  <c r="M629" i="10"/>
  <c r="P629" i="10" s="1"/>
  <c r="R629" i="10"/>
  <c r="U629" i="10" s="1"/>
  <c r="H629" i="10"/>
  <c r="K629" i="10" s="1"/>
  <c r="H150" i="10"/>
  <c r="K150" i="10" s="1"/>
  <c r="R150" i="10"/>
  <c r="U150" i="10" s="1"/>
  <c r="M150" i="10"/>
  <c r="P150" i="10" s="1"/>
  <c r="R618" i="10"/>
  <c r="U618" i="10" s="1"/>
  <c r="H618" i="10"/>
  <c r="K618" i="10" s="1"/>
  <c r="M618" i="10"/>
  <c r="P618" i="10" s="1"/>
  <c r="H621" i="10"/>
  <c r="K621" i="10" s="1"/>
  <c r="R621" i="10"/>
  <c r="U621" i="10" s="1"/>
  <c r="M621" i="10"/>
  <c r="P621" i="10" s="1"/>
  <c r="R87" i="10"/>
  <c r="U87" i="10" s="1"/>
  <c r="M87" i="10"/>
  <c r="P87" i="10" s="1"/>
  <c r="H87" i="10"/>
  <c r="K87" i="10" s="1"/>
  <c r="H620" i="10"/>
  <c r="K620" i="10" s="1"/>
  <c r="M620" i="10"/>
  <c r="P620" i="10" s="1"/>
  <c r="R620" i="10"/>
  <c r="U620" i="10" s="1"/>
  <c r="H167" i="10"/>
  <c r="K167" i="10" s="1"/>
  <c r="R167" i="10"/>
  <c r="U167" i="10" s="1"/>
  <c r="M167" i="10"/>
  <c r="P167" i="10" s="1"/>
  <c r="M630" i="10"/>
  <c r="P630" i="10" s="1"/>
  <c r="R630" i="10"/>
  <c r="U630" i="10" s="1"/>
  <c r="H630" i="10"/>
  <c r="K630" i="10" s="1"/>
  <c r="H625" i="10"/>
  <c r="K625" i="10" s="1"/>
  <c r="M625" i="10"/>
  <c r="P625" i="10" s="1"/>
  <c r="R625" i="10"/>
  <c r="U625" i="10" s="1"/>
  <c r="H156" i="10"/>
  <c r="K156" i="10" s="1"/>
  <c r="M156" i="10"/>
  <c r="P156" i="10" s="1"/>
  <c r="R156" i="10"/>
  <c r="U156" i="10" s="1"/>
  <c r="M183" i="10"/>
  <c r="P183" i="10" s="1"/>
  <c r="R183" i="10"/>
  <c r="U183" i="10" s="1"/>
  <c r="H183" i="10"/>
  <c r="K183" i="10" s="1"/>
  <c r="M277" i="10"/>
  <c r="P277" i="10" s="1"/>
  <c r="H277" i="10"/>
  <c r="K277" i="10" s="1"/>
  <c r="R277" i="10"/>
  <c r="U277" i="10" s="1"/>
  <c r="R9" i="10"/>
  <c r="U9" i="10" s="1"/>
  <c r="H9" i="10"/>
  <c r="K9" i="10" s="1"/>
  <c r="M9" i="10"/>
  <c r="P9" i="10" s="1"/>
  <c r="B96" i="10"/>
  <c r="H249" i="10"/>
  <c r="K249" i="10" s="1"/>
  <c r="M249" i="10"/>
  <c r="P249" i="10" s="1"/>
  <c r="R249" i="10"/>
  <c r="U249" i="10" s="1"/>
  <c r="M627" i="10"/>
  <c r="P627" i="10" s="1"/>
  <c r="H627" i="10"/>
  <c r="K627" i="10" s="1"/>
  <c r="R627" i="10"/>
  <c r="U627" i="10" s="1"/>
  <c r="R250" i="10"/>
  <c r="U250" i="10" s="1"/>
  <c r="M250" i="10"/>
  <c r="P250" i="10" s="1"/>
  <c r="H250" i="10"/>
  <c r="K250" i="10" s="1"/>
  <c r="R632" i="10"/>
  <c r="U632" i="10" s="1"/>
  <c r="M632" i="10"/>
  <c r="P632" i="10" s="1"/>
  <c r="H632" i="10"/>
  <c r="K632" i="10" s="1"/>
  <c r="R616" i="10"/>
  <c r="U616" i="10" s="1"/>
  <c r="H616" i="10"/>
  <c r="K616" i="10" s="1"/>
  <c r="M616" i="10"/>
  <c r="P616" i="10" s="1"/>
  <c r="M71" i="10"/>
  <c r="P71" i="10" s="1"/>
  <c r="R71" i="10"/>
  <c r="U71" i="10" s="1"/>
  <c r="H71" i="10"/>
  <c r="K71" i="10" s="1"/>
  <c r="R13" i="10"/>
  <c r="U13" i="10" s="1"/>
  <c r="H13" i="10"/>
  <c r="K13" i="10" s="1"/>
  <c r="M13" i="10"/>
  <c r="P13" i="10" s="1"/>
  <c r="M415" i="10"/>
  <c r="P415" i="10" s="1"/>
  <c r="R415" i="10"/>
  <c r="U415" i="10" s="1"/>
  <c r="H415" i="10"/>
  <c r="K415" i="10" s="1"/>
  <c r="H298" i="10"/>
  <c r="K298" i="10" s="1"/>
  <c r="R298" i="10"/>
  <c r="U298" i="10" s="1"/>
  <c r="M298" i="10"/>
  <c r="P298" i="10" s="1"/>
  <c r="H93" i="10"/>
  <c r="K93" i="10" s="1"/>
  <c r="R93" i="10"/>
  <c r="U93" i="10" s="1"/>
  <c r="M93" i="10"/>
  <c r="P93" i="10" s="1"/>
  <c r="M52" i="10"/>
  <c r="P52" i="10" s="1"/>
  <c r="R52" i="10"/>
  <c r="U52" i="10" s="1"/>
  <c r="H52" i="10"/>
  <c r="K52" i="10" s="1"/>
  <c r="M332" i="10"/>
  <c r="P332" i="10" s="1"/>
  <c r="H332" i="10"/>
  <c r="K332" i="10" s="1"/>
  <c r="R332" i="10"/>
  <c r="U332" i="10" s="1"/>
  <c r="H422" i="10"/>
  <c r="K422" i="10" s="1"/>
  <c r="R422" i="10"/>
  <c r="U422" i="10" s="1"/>
  <c r="M422" i="10"/>
  <c r="P422" i="10" s="1"/>
  <c r="M25" i="10"/>
  <c r="P25" i="10" s="1"/>
  <c r="R25" i="10"/>
  <c r="U25" i="10" s="1"/>
  <c r="H25" i="10"/>
  <c r="K25" i="10" s="1"/>
  <c r="M3" i="10"/>
  <c r="P3" i="10" s="1"/>
  <c r="H3" i="10"/>
  <c r="K3" i="10" s="1"/>
  <c r="R3" i="10"/>
  <c r="U3" i="10" s="1"/>
  <c r="M242" i="10" l="1"/>
  <c r="P242" i="10" s="1"/>
  <c r="R242" i="10"/>
  <c r="U242" i="10" s="1"/>
  <c r="H242" i="10"/>
  <c r="K242" i="10" s="1"/>
  <c r="R96" i="10"/>
  <c r="U96" i="10" s="1"/>
  <c r="H96" i="10"/>
  <c r="K96" i="10" s="1"/>
  <c r="M96" i="10"/>
  <c r="P96" i="10" s="1"/>
  <c r="B368" i="10" l="1"/>
  <c r="B299" i="10"/>
  <c r="B338" i="10"/>
  <c r="B510" i="10"/>
  <c r="B282" i="10"/>
  <c r="B515" i="10"/>
  <c r="B91" i="10"/>
  <c r="B512" i="10"/>
  <c r="B117" i="10"/>
  <c r="B300" i="10"/>
  <c r="B509" i="10"/>
  <c r="B506" i="10"/>
  <c r="B192" i="10"/>
  <c r="B513" i="10"/>
  <c r="B508" i="10"/>
  <c r="B500" i="10"/>
  <c r="B511" i="10"/>
  <c r="B507" i="10"/>
  <c r="B499" i="10"/>
  <c r="B311" i="10"/>
  <c r="B504" i="10"/>
  <c r="B501" i="10"/>
  <c r="B514" i="10"/>
  <c r="B288" i="10"/>
  <c r="B377" i="10"/>
  <c r="B123" i="10"/>
  <c r="B306" i="10"/>
  <c r="B516" i="10"/>
  <c r="B246" i="10"/>
  <c r="B503" i="10"/>
  <c r="B502" i="10"/>
  <c r="M500" i="10" l="1"/>
  <c r="P500" i="10" s="1"/>
  <c r="R500" i="10"/>
  <c r="U500" i="10" s="1"/>
  <c r="H500" i="10"/>
  <c r="K500" i="10" s="1"/>
  <c r="R192" i="10"/>
  <c r="U192" i="10" s="1"/>
  <c r="H192" i="10"/>
  <c r="K192" i="10" s="1"/>
  <c r="M192" i="10"/>
  <c r="P192" i="10" s="1"/>
  <c r="H516" i="10"/>
  <c r="K516" i="10" s="1"/>
  <c r="R516" i="10"/>
  <c r="U516" i="10" s="1"/>
  <c r="M516" i="10"/>
  <c r="P516" i="10" s="1"/>
  <c r="M506" i="10"/>
  <c r="P506" i="10" s="1"/>
  <c r="H506" i="10"/>
  <c r="K506" i="10" s="1"/>
  <c r="R506" i="10"/>
  <c r="U506" i="10" s="1"/>
  <c r="M509" i="10"/>
  <c r="P509" i="10" s="1"/>
  <c r="H509" i="10"/>
  <c r="K509" i="10" s="1"/>
  <c r="R509" i="10"/>
  <c r="U509" i="10" s="1"/>
  <c r="R300" i="10"/>
  <c r="U300" i="10" s="1"/>
  <c r="H300" i="10"/>
  <c r="K300" i="10" s="1"/>
  <c r="M300" i="10"/>
  <c r="P300" i="10" s="1"/>
  <c r="H117" i="10"/>
  <c r="K117" i="10" s="1"/>
  <c r="R117" i="10"/>
  <c r="U117" i="10" s="1"/>
  <c r="M117" i="10"/>
  <c r="P117" i="10" s="1"/>
  <c r="R123" i="10"/>
  <c r="U123" i="10" s="1"/>
  <c r="M123" i="10"/>
  <c r="P123" i="10" s="1"/>
  <c r="H123" i="10"/>
  <c r="K123" i="10" s="1"/>
  <c r="H288" i="10"/>
  <c r="K288" i="10" s="1"/>
  <c r="R288" i="10"/>
  <c r="U288" i="10" s="1"/>
  <c r="M288" i="10"/>
  <c r="P288" i="10" s="1"/>
  <c r="R512" i="10"/>
  <c r="U512" i="10" s="1"/>
  <c r="M512" i="10"/>
  <c r="P512" i="10" s="1"/>
  <c r="H512" i="10"/>
  <c r="K512" i="10" s="1"/>
  <c r="M377" i="10"/>
  <c r="P377" i="10" s="1"/>
  <c r="R377" i="10"/>
  <c r="U377" i="10" s="1"/>
  <c r="H377" i="10"/>
  <c r="K377" i="10" s="1"/>
  <c r="M514" i="10"/>
  <c r="P514" i="10" s="1"/>
  <c r="R514" i="10"/>
  <c r="U514" i="10" s="1"/>
  <c r="H514" i="10"/>
  <c r="K514" i="10" s="1"/>
  <c r="M91" i="10"/>
  <c r="P91" i="10" s="1"/>
  <c r="R91" i="10"/>
  <c r="U91" i="10" s="1"/>
  <c r="H91" i="10"/>
  <c r="K91" i="10" s="1"/>
  <c r="H513" i="10"/>
  <c r="K513" i="10" s="1"/>
  <c r="M513" i="10"/>
  <c r="P513" i="10" s="1"/>
  <c r="R513" i="10"/>
  <c r="U513" i="10" s="1"/>
  <c r="R501" i="10"/>
  <c r="U501" i="10" s="1"/>
  <c r="M501" i="10"/>
  <c r="P501" i="10" s="1"/>
  <c r="H501" i="10"/>
  <c r="K501" i="10" s="1"/>
  <c r="H515" i="10"/>
  <c r="K515" i="10" s="1"/>
  <c r="R515" i="10"/>
  <c r="U515" i="10" s="1"/>
  <c r="M515" i="10"/>
  <c r="P515" i="10" s="1"/>
  <c r="M306" i="10"/>
  <c r="P306" i="10" s="1"/>
  <c r="H306" i="10"/>
  <c r="K306" i="10" s="1"/>
  <c r="R306" i="10"/>
  <c r="U306" i="10" s="1"/>
  <c r="R504" i="10"/>
  <c r="U504" i="10" s="1"/>
  <c r="H504" i="10"/>
  <c r="K504" i="10" s="1"/>
  <c r="M504" i="10"/>
  <c r="P504" i="10" s="1"/>
  <c r="M282" i="10"/>
  <c r="P282" i="10" s="1"/>
  <c r="R282" i="10"/>
  <c r="U282" i="10" s="1"/>
  <c r="H282" i="10"/>
  <c r="K282" i="10" s="1"/>
  <c r="H508" i="10"/>
  <c r="K508" i="10" s="1"/>
  <c r="R508" i="10"/>
  <c r="U508" i="10" s="1"/>
  <c r="M508" i="10"/>
  <c r="P508" i="10" s="1"/>
  <c r="R311" i="10"/>
  <c r="U311" i="10" s="1"/>
  <c r="H311" i="10"/>
  <c r="K311" i="10" s="1"/>
  <c r="M311" i="10"/>
  <c r="P311" i="10" s="1"/>
  <c r="R510" i="10"/>
  <c r="U510" i="10" s="1"/>
  <c r="H510" i="10"/>
  <c r="K510" i="10" s="1"/>
  <c r="M510" i="10"/>
  <c r="P510" i="10" s="1"/>
  <c r="H246" i="10"/>
  <c r="K246" i="10" s="1"/>
  <c r="R246" i="10"/>
  <c r="U246" i="10" s="1"/>
  <c r="M246" i="10"/>
  <c r="P246" i="10" s="1"/>
  <c r="M499" i="10"/>
  <c r="P499" i="10" s="1"/>
  <c r="R499" i="10"/>
  <c r="U499" i="10" s="1"/>
  <c r="H499" i="10"/>
  <c r="K499" i="10" s="1"/>
  <c r="H338" i="10"/>
  <c r="K338" i="10" s="1"/>
  <c r="M338" i="10"/>
  <c r="P338" i="10" s="1"/>
  <c r="R338" i="10"/>
  <c r="U338" i="10" s="1"/>
  <c r="R503" i="10"/>
  <c r="U503" i="10" s="1"/>
  <c r="H503" i="10"/>
  <c r="K503" i="10" s="1"/>
  <c r="M503" i="10"/>
  <c r="P503" i="10" s="1"/>
  <c r="M507" i="10"/>
  <c r="P507" i="10" s="1"/>
  <c r="H507" i="10"/>
  <c r="K507" i="10" s="1"/>
  <c r="R507" i="10"/>
  <c r="U507" i="10" s="1"/>
  <c r="R299" i="10"/>
  <c r="U299" i="10" s="1"/>
  <c r="M299" i="10"/>
  <c r="P299" i="10" s="1"/>
  <c r="H299" i="10"/>
  <c r="K299" i="10" s="1"/>
  <c r="M502" i="10"/>
  <c r="P502" i="10" s="1"/>
  <c r="H502" i="10"/>
  <c r="K502" i="10" s="1"/>
  <c r="R502" i="10"/>
  <c r="U502" i="10" s="1"/>
  <c r="H511" i="10"/>
  <c r="K511" i="10" s="1"/>
  <c r="R511" i="10"/>
  <c r="U511" i="10" s="1"/>
  <c r="M511" i="10"/>
  <c r="P511" i="10" s="1"/>
  <c r="R368" i="10"/>
  <c r="U368" i="10" s="1"/>
  <c r="H368" i="10"/>
  <c r="K368" i="10" s="1"/>
  <c r="M368" i="10"/>
  <c r="P368" i="10" s="1"/>
  <c r="B505" i="10"/>
  <c r="R505" i="10" l="1"/>
  <c r="U505" i="10" s="1"/>
  <c r="H505" i="10"/>
  <c r="K505" i="10" s="1"/>
  <c r="M505" i="10"/>
  <c r="P505" i="10" s="1"/>
  <c r="I5" i="7" l="1"/>
  <c r="I14" i="7"/>
  <c r="I16" i="7"/>
  <c r="I15" i="7"/>
  <c r="I9" i="7"/>
  <c r="I17" i="7"/>
  <c r="I6" i="7" l="1"/>
  <c r="I11" i="7"/>
  <c r="I3" i="7"/>
  <c r="I19" i="7"/>
  <c r="I2" i="7"/>
  <c r="I21" i="7"/>
  <c r="I7" i="7"/>
  <c r="I20" i="7"/>
  <c r="I12" i="7"/>
  <c r="I4" i="7"/>
  <c r="I8" i="7"/>
  <c r="I10" i="7"/>
  <c r="G19" i="7"/>
  <c r="G21" i="7"/>
  <c r="G5" i="7"/>
  <c r="G17" i="7"/>
  <c r="G10" i="7"/>
  <c r="G9" i="7"/>
  <c r="G15" i="7"/>
  <c r="G7" i="7"/>
  <c r="G12" i="7"/>
  <c r="G4" i="7"/>
  <c r="G6" i="7"/>
  <c r="G3" i="7"/>
  <c r="G8" i="7"/>
  <c r="G16" i="7"/>
  <c r="G20" i="7"/>
  <c r="G14" i="7"/>
  <c r="G2" i="7"/>
  <c r="E139" i="10" l="1"/>
  <c r="F139" i="10" s="1"/>
  <c r="B139" i="10"/>
  <c r="M139" i="10" l="1"/>
  <c r="P139" i="10" s="1"/>
  <c r="H139" i="10"/>
  <c r="K139" i="10" s="1"/>
  <c r="R139" i="10"/>
  <c r="U139" i="10" s="1"/>
  <c r="G13" i="7" l="1"/>
  <c r="I13" i="7"/>
  <c r="G18" i="7"/>
  <c r="G11" i="7"/>
  <c r="G22" i="7" l="1"/>
  <c r="K7" i="7" l="1"/>
  <c r="L7" i="7" s="1"/>
  <c r="M7" i="7" s="1"/>
  <c r="N7" i="7" s="1"/>
  <c r="K21" i="7"/>
  <c r="L21" i="7" s="1"/>
  <c r="M21" i="7" s="1"/>
  <c r="N21" i="7" s="1"/>
  <c r="K18" i="7"/>
  <c r="L18" i="7" s="1"/>
  <c r="M18" i="7" s="1"/>
  <c r="N18" i="7" s="1"/>
  <c r="K9" i="7"/>
  <c r="L9" i="7" s="1"/>
  <c r="M9" i="7" s="1"/>
  <c r="N9" i="7" s="1"/>
  <c r="K11" i="7"/>
  <c r="L11" i="7" s="1"/>
  <c r="M11" i="7" s="1"/>
  <c r="N11" i="7" s="1"/>
  <c r="K17" i="7"/>
  <c r="L17" i="7" s="1"/>
  <c r="M17" i="7" s="1"/>
  <c r="N17" i="7" s="1"/>
  <c r="K20" i="7"/>
  <c r="L20" i="7" s="1"/>
  <c r="M20" i="7" s="1"/>
  <c r="N20" i="7" s="1"/>
  <c r="K8" i="7"/>
  <c r="L8" i="7" s="1"/>
  <c r="M8" i="7" s="1"/>
  <c r="N8" i="7" s="1"/>
  <c r="K19" i="7"/>
  <c r="L19" i="7" s="1"/>
  <c r="M19" i="7" s="1"/>
  <c r="N19" i="7" s="1"/>
  <c r="K12" i="7"/>
  <c r="L12" i="7" s="1"/>
  <c r="M12" i="7" s="1"/>
  <c r="N12" i="7" s="1"/>
  <c r="K2" i="7"/>
  <c r="L2" i="7" s="1"/>
  <c r="M2" i="7" s="1"/>
  <c r="N2" i="7" s="1"/>
  <c r="K13" i="7"/>
  <c r="L13" i="7" s="1"/>
  <c r="M13" i="7" s="1"/>
  <c r="N13" i="7" s="1"/>
  <c r="K6" i="7"/>
  <c r="L6" i="7" s="1"/>
  <c r="M6" i="7" s="1"/>
  <c r="N6" i="7" s="1"/>
  <c r="K14" i="7"/>
  <c r="L14" i="7" s="1"/>
  <c r="M14" i="7" s="1"/>
  <c r="N14" i="7" s="1"/>
  <c r="K4" i="7"/>
  <c r="L4" i="7" s="1"/>
  <c r="M4" i="7" s="1"/>
  <c r="N4" i="7" s="1"/>
  <c r="K5" i="7"/>
  <c r="L5" i="7" s="1"/>
  <c r="M5" i="7" s="1"/>
  <c r="N5" i="7" s="1"/>
  <c r="K16" i="7"/>
  <c r="L16" i="7" s="1"/>
  <c r="M16" i="7" s="1"/>
  <c r="N16" i="7" s="1"/>
  <c r="K10" i="7"/>
  <c r="L10" i="7" s="1"/>
  <c r="M10" i="7" s="1"/>
  <c r="N10" i="7" s="1"/>
  <c r="K3" i="7"/>
  <c r="L3" i="7" s="1"/>
  <c r="M3" i="7" s="1"/>
  <c r="N3" i="7" s="1"/>
  <c r="K15" i="7"/>
  <c r="L15" i="7" s="1"/>
  <c r="M15" i="7" s="1"/>
  <c r="N15" i="7" s="1"/>
  <c r="I18" i="7"/>
  <c r="I22" i="7" s="1"/>
  <c r="O3" i="7" l="1"/>
  <c r="P3" i="7" s="1"/>
  <c r="Q3" i="7" s="1"/>
  <c r="R3" i="7" s="1"/>
  <c r="O20" i="7"/>
  <c r="P20" i="7" s="1"/>
  <c r="Q20" i="7" s="1"/>
  <c r="R20" i="7" s="1"/>
  <c r="O6" i="7"/>
  <c r="P6" i="7" s="1"/>
  <c r="Q6" i="7" s="1"/>
  <c r="R6" i="7" s="1"/>
  <c r="O7" i="7"/>
  <c r="P7" i="7" s="1"/>
  <c r="Q7" i="7" s="1"/>
  <c r="R7" i="7" s="1"/>
  <c r="O12" i="7"/>
  <c r="P12" i="7" s="1"/>
  <c r="Q12" i="7" s="1"/>
  <c r="R12" i="7" s="1"/>
  <c r="O8" i="7"/>
  <c r="P8" i="7" s="1"/>
  <c r="Q8" i="7" s="1"/>
  <c r="R8" i="7" s="1"/>
  <c r="O14" i="7"/>
  <c r="P14" i="7" s="1"/>
  <c r="Q14" i="7" s="1"/>
  <c r="R14" i="7" s="1"/>
  <c r="O13" i="7"/>
  <c r="P13" i="7" s="1"/>
  <c r="Q13" i="7" s="1"/>
  <c r="R13" i="7" s="1"/>
  <c r="O9" i="7"/>
  <c r="P9" i="7" s="1"/>
  <c r="Q9" i="7" s="1"/>
  <c r="R9" i="7" s="1"/>
  <c r="O4" i="7"/>
  <c r="P4" i="7" s="1"/>
  <c r="Q4" i="7" s="1"/>
  <c r="R4" i="7" s="1"/>
  <c r="O5" i="7"/>
  <c r="P5" i="7" s="1"/>
  <c r="Q5" i="7" s="1"/>
  <c r="R5" i="7" s="1"/>
  <c r="O21" i="7"/>
  <c r="P21" i="7" s="1"/>
  <c r="Q21" i="7" s="1"/>
  <c r="R21" i="7" s="1"/>
  <c r="O15" i="7"/>
  <c r="P15" i="7" s="1"/>
  <c r="Q15" i="7" s="1"/>
  <c r="R15" i="7" s="1"/>
  <c r="O18" i="7"/>
  <c r="P18" i="7" s="1"/>
  <c r="Q18" i="7" s="1"/>
  <c r="R18" i="7" s="1"/>
  <c r="O16" i="7"/>
  <c r="P16" i="7" s="1"/>
  <c r="Q16" i="7" s="1"/>
  <c r="R16" i="7" s="1"/>
  <c r="O11" i="7"/>
  <c r="P11" i="7" s="1"/>
  <c r="Q11" i="7" s="1"/>
  <c r="R11" i="7" s="1"/>
  <c r="O19" i="7"/>
  <c r="P19" i="7" s="1"/>
  <c r="Q19" i="7" s="1"/>
  <c r="R19" i="7" s="1"/>
  <c r="O10" i="7"/>
  <c r="P10" i="7" s="1"/>
  <c r="Q10" i="7" s="1"/>
  <c r="R10" i="7" s="1"/>
  <c r="O17" i="7"/>
  <c r="P17" i="7" s="1"/>
  <c r="Q17" i="7" s="1"/>
  <c r="R17" i="7" s="1"/>
  <c r="O2" i="7"/>
  <c r="P2" i="7" s="1"/>
  <c r="Q2" i="7" s="1"/>
  <c r="R2" i="7" s="1"/>
</calcChain>
</file>

<file path=xl/sharedStrings.xml><?xml version="1.0" encoding="utf-8"?>
<sst xmlns="http://schemas.openxmlformats.org/spreadsheetml/2006/main" count="12108" uniqueCount="4424">
  <si>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</si>
  <si>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</si>
  <si>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</si>
  <si>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</si>
  <si>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</si>
  <si>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</si>
  <si>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</si>
  <si>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</si>
  <si>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</si>
  <si>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</si>
  <si>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</si>
  <si>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</si>
  <si>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</si>
  <si>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</si>
  <si>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</si>
  <si>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</si>
  <si>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</si>
  <si>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</si>
  <si>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</si>
  <si>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</si>
  <si>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</si>
  <si>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</si>
  <si>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</si>
  <si>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</si>
  <si>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</si>
  <si>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</si>
  <si>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</si>
  <si>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</si>
  <si>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</si>
  <si>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</si>
  <si>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</si>
  <si>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</si>
  <si>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</si>
  <si>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</si>
  <si>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</si>
  <si>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</si>
  <si>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</si>
  <si>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</si>
  <si>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</si>
  <si>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</si>
  <si>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</si>
  <si>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</si>
  <si>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</si>
  <si>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</si>
  <si>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</si>
  <si>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</si>
  <si>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</si>
  <si>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</si>
  <si>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</si>
  <si>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</si>
  <si>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</si>
  <si>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</si>
  <si>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</si>
  <si>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</si>
  <si>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</si>
  <si>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</si>
  <si>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</si>
  <si>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</si>
  <si>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</si>
  <si>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</si>
  <si>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</si>
  <si>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</si>
  <si>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</si>
  <si>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</si>
  <si>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</si>
  <si>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</si>
  <si>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</si>
  <si>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</si>
  <si>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</si>
  <si>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</si>
  <si>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</si>
  <si>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</si>
  <si>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</si>
  <si>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</si>
  <si>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</si>
  <si>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</si>
  <si>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</si>
  <si>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</si>
  <si>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</si>
  <si>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</si>
  <si>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</si>
  <si>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</si>
  <si>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</si>
  <si>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</si>
  <si>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</si>
  <si>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</si>
  <si>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</si>
  <si>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</si>
  <si>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</si>
  <si>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</si>
  <si>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</si>
  <si>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</si>
  <si>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</si>
  <si>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</si>
  <si>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</si>
  <si>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</si>
  <si>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</si>
  <si>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</si>
  <si>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</si>
  <si>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</si>
  <si>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</si>
  <si>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</si>
  <si>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</si>
  <si>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</si>
  <si>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</si>
  <si>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</si>
  <si>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</si>
  <si>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</si>
  <si>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</si>
  <si>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</si>
  <si>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</si>
  <si>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</si>
  <si>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</si>
  <si>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</si>
  <si>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</si>
  <si>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</si>
  <si>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</si>
  <si>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</si>
  <si>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</si>
  <si>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</si>
  <si>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</si>
  <si>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</si>
  <si>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</si>
  <si>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</si>
  <si>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</si>
  <si>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</si>
  <si>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</si>
  <si>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</si>
  <si>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</si>
  <si>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</si>
  <si>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</si>
  <si>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</si>
  <si>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</si>
  <si>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</si>
  <si>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</si>
  <si>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</si>
  <si>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</si>
  <si>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</si>
  <si>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</si>
  <si>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</si>
  <si>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</si>
  <si>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</si>
  <si>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</si>
  <si>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</si>
  <si>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</si>
  <si>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</si>
  <si>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</si>
  <si>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</si>
  <si>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</si>
  <si>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</si>
  <si>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</si>
  <si>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</si>
  <si>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</si>
  <si>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</si>
  <si>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</si>
  <si>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</si>
  <si>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</si>
  <si>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</si>
  <si>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</si>
  <si>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</si>
  <si>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</si>
  <si>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</si>
  <si>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</si>
  <si>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</si>
  <si>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</si>
  <si>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</si>
  <si>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</si>
  <si>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</si>
  <si>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</si>
  <si>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</si>
  <si>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</si>
  <si>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</si>
  <si>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</si>
  <si>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</si>
  <si>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</si>
  <si>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</si>
  <si>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</si>
  <si>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</si>
  <si>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</si>
  <si>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</si>
  <si>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</si>
  <si>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</si>
  <si>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</si>
  <si>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</si>
  <si>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</si>
  <si>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</si>
  <si>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</si>
  <si>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</si>
  <si>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</si>
  <si>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</si>
  <si>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</si>
  <si>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</si>
  <si>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</si>
  <si>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</si>
  <si>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</si>
  <si>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</si>
  <si>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</si>
  <si>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</si>
  <si>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</si>
  <si>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</si>
  <si>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</si>
  <si>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</si>
  <si>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</si>
  <si>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</si>
  <si>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</si>
  <si>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</si>
  <si>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</si>
  <si>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</si>
  <si>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</si>
  <si>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</si>
  <si>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</si>
  <si>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</si>
  <si>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</si>
  <si>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</si>
  <si>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</si>
  <si>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</si>
  <si>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</si>
  <si>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</si>
  <si>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</si>
  <si>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</si>
  <si>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</si>
  <si>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</si>
  <si>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</si>
  <si>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</si>
  <si>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</si>
  <si>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</si>
  <si>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</si>
  <si>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</si>
  <si>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</si>
  <si>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</si>
  <si>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</si>
  <si>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</si>
  <si>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</si>
  <si>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</si>
  <si>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</si>
  <si>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</si>
  <si>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</si>
  <si>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</si>
  <si>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</si>
  <si>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</si>
  <si>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</si>
  <si>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</si>
  <si>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</si>
  <si>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</si>
  <si>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</si>
  <si>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</si>
  <si>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</si>
  <si>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</si>
  <si>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</si>
  <si>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</si>
  <si>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</si>
  <si>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</si>
  <si>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</si>
  <si>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</si>
  <si>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</si>
  <si>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</si>
  <si>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</si>
  <si>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</si>
  <si>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</si>
  <si>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</si>
  <si>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</si>
  <si>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</si>
  <si>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</si>
  <si>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</si>
  <si>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</si>
  <si>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</si>
  <si>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</si>
  <si>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</si>
  <si>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</si>
  <si>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</si>
  <si>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</si>
  <si>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</si>
  <si>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</si>
  <si>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</si>
  <si>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</si>
  <si>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</si>
  <si>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</si>
  <si>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</si>
  <si>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</si>
  <si>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</si>
  <si>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</si>
  <si>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</si>
  <si>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</si>
  <si>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</si>
  <si>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</si>
  <si>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</si>
  <si>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</si>
  <si>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</si>
  <si>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</si>
  <si>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</si>
  <si>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</si>
  <si>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</si>
  <si>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</si>
  <si>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</si>
  <si>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</si>
  <si>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</si>
  <si>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</si>
  <si>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</si>
  <si>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</si>
  <si>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</si>
  <si>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</si>
  <si>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</si>
  <si>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</si>
  <si>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</si>
  <si>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</si>
  <si>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</si>
  <si>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</si>
  <si>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</si>
  <si>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</si>
  <si>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</si>
  <si>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</si>
  <si>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</si>
  <si>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</si>
  <si>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</si>
  <si>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</si>
  <si>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</si>
  <si>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</si>
  <si>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</si>
  <si>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</si>
  <si>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</si>
  <si>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</si>
  <si>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</si>
  <si>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</si>
  <si>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</si>
  <si>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</si>
  <si>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</si>
  <si>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</si>
  <si>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</si>
  <si>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</si>
  <si>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</si>
  <si>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</si>
  <si>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</si>
  <si>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</si>
  <si>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</si>
  <si>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</si>
  <si>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</si>
  <si>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</si>
  <si>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</si>
  <si>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</si>
  <si>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</si>
  <si>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</si>
  <si>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</si>
  <si>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</si>
  <si>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</si>
  <si>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</si>
  <si>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</si>
  <si>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</si>
  <si>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</si>
  <si>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</si>
  <si>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</si>
  <si>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</si>
  <si>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</si>
  <si>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</si>
  <si>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</si>
  <si>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</si>
  <si>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</si>
  <si>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</si>
  <si>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</si>
  <si>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</si>
  <si>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</si>
  <si>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</si>
  <si>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</si>
  <si>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</si>
  <si>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</si>
  <si>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</si>
  <si>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</si>
  <si>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</si>
  <si>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</si>
  <si>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</si>
  <si>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</si>
  <si>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</si>
  <si>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</si>
  <si>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</si>
  <si>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</si>
  <si>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</si>
  <si>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</si>
  <si>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</si>
  <si>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</si>
  <si>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</si>
  <si>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</si>
  <si>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</si>
  <si>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</si>
  <si>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</si>
  <si>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</si>
  <si>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</si>
  <si>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</si>
  <si>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</si>
  <si>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</si>
  <si>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</si>
  <si>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</si>
  <si>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</si>
  <si>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</si>
  <si>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</si>
  <si>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</si>
  <si>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</si>
  <si>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</si>
  <si>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</si>
  <si>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</si>
  <si>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</si>
  <si>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</si>
  <si>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</si>
  <si>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</si>
  <si>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</si>
  <si>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</si>
  <si>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</si>
  <si>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</si>
  <si>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</si>
  <si>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</si>
  <si>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</si>
  <si>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</si>
  <si>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</si>
  <si>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</si>
  <si>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</si>
  <si>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</si>
  <si>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</si>
  <si>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</si>
  <si>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</si>
  <si>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</si>
  <si>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</si>
  <si>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</si>
  <si>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</si>
  <si>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</si>
  <si>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</si>
  <si>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</si>
  <si>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</si>
  <si>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</si>
  <si>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</si>
  <si>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</si>
  <si>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</si>
  <si>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</si>
  <si>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</si>
  <si>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</si>
  <si>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</si>
  <si>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</si>
  <si>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</si>
  <si>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</si>
  <si>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</si>
  <si>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</si>
  <si>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</si>
  <si>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</si>
  <si>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</si>
  <si>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</si>
  <si>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</si>
  <si>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</si>
  <si>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</si>
  <si>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</si>
  <si>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</si>
  <si>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</si>
  <si>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</si>
  <si>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</si>
  <si>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</si>
  <si>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</si>
  <si>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</si>
  <si>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</si>
  <si>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</si>
  <si>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</si>
  <si>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</si>
  <si>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</si>
  <si>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</si>
  <si>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</si>
  <si>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</si>
  <si>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</si>
  <si>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</si>
  <si>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</si>
  <si>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</si>
  <si>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</si>
  <si>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</si>
  <si>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</si>
  <si>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</si>
  <si>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</si>
  <si>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</si>
  <si>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</si>
  <si>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</si>
  <si>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</si>
  <si>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</si>
  <si>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</si>
  <si>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</si>
  <si>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</si>
  <si>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</si>
  <si>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</si>
  <si>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</si>
  <si>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</si>
  <si>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</si>
  <si>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</si>
  <si>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</si>
  <si>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</si>
  <si>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</si>
  <si>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</si>
  <si>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</si>
  <si>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</si>
  <si>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</si>
  <si>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</si>
  <si>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</si>
  <si>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</si>
  <si>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</si>
  <si>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</si>
  <si>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</si>
  <si>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</si>
  <si>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</si>
  <si>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</si>
  <si>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</si>
  <si>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</si>
  <si>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</si>
  <si>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</si>
  <si>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</si>
  <si>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</si>
  <si>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</si>
  <si>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</si>
  <si>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</si>
  <si>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</si>
  <si>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</si>
  <si>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</si>
  <si>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</si>
  <si>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</si>
  <si>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</si>
  <si>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</si>
  <si>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</si>
  <si>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</si>
  <si>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</si>
  <si>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</si>
  <si>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</si>
  <si>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</si>
  <si>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</si>
  <si>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</si>
  <si>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</si>
  <si>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</si>
  <si>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</si>
  <si>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</si>
  <si>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</si>
  <si>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</si>
  <si>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</si>
  <si>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</si>
  <si>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</si>
  <si>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</si>
  <si>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</si>
  <si>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</si>
  <si>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</si>
  <si>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</si>
  <si>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</si>
  <si>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</si>
  <si>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</si>
  <si>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</si>
  <si>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</si>
  <si>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</si>
  <si>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</si>
  <si>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</si>
  <si>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</si>
  <si>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</si>
  <si>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</si>
  <si>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</si>
  <si>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</si>
  <si>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</si>
  <si>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</si>
  <si>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</si>
  <si>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</si>
  <si>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</si>
  <si>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</si>
  <si>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</si>
  <si>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</si>
  <si>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</si>
  <si>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</si>
  <si>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</si>
  <si>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</si>
  <si>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</si>
  <si>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</si>
  <si>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</si>
  <si>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</si>
  <si>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</si>
  <si>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</si>
  <si>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</si>
  <si>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</si>
  <si>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</si>
  <si>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</si>
  <si>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</si>
  <si>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</si>
  <si>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</si>
  <si>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</si>
  <si>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</si>
  <si>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</si>
  <si>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</si>
  <si>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</si>
  <si>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</si>
  <si>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</si>
  <si>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</si>
  <si>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</si>
  <si>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</si>
  <si>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</si>
  <si>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</si>
  <si>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</si>
  <si>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</si>
  <si>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</si>
  <si>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</si>
  <si>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</si>
  <si>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</si>
  <si>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</si>
  <si>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</si>
  <si>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</si>
  <si>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</si>
  <si>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</si>
  <si>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</si>
  <si>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</si>
  <si>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</si>
  <si>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</si>
  <si>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</si>
  <si>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</si>
  <si>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</si>
  <si>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</si>
  <si>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</si>
  <si>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</si>
  <si>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</si>
  <si>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</si>
  <si>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</si>
  <si>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</si>
  <si>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</si>
  <si>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</si>
  <si>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</si>
  <si>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</si>
  <si>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</si>
  <si>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</si>
  <si>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</si>
  <si>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</si>
  <si>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</si>
  <si>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</si>
  <si>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</si>
  <si>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</si>
  <si>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</si>
  <si>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</si>
  <si>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</si>
  <si>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</si>
  <si>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</si>
  <si>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</si>
  <si>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</si>
  <si>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</si>
  <si>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</si>
  <si>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</si>
  <si>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</si>
  <si>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</si>
  <si>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</si>
  <si>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</si>
  <si>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</si>
  <si>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</si>
  <si>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</si>
  <si>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</si>
  <si>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</si>
  <si>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</si>
  <si>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</si>
  <si>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</si>
  <si>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</si>
  <si>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</si>
  <si>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</si>
  <si>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</si>
  <si>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</si>
  <si>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</si>
  <si>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</si>
  <si>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</si>
  <si>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</si>
  <si>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</si>
  <si>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</si>
  <si>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</si>
  <si>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</si>
  <si>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</si>
  <si>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</si>
  <si>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</si>
  <si>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</si>
  <si>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</si>
  <si>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</si>
  <si>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</si>
  <si>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</si>
  <si>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</si>
  <si>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</si>
  <si>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</si>
  <si>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</si>
  <si>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</si>
  <si>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</si>
  <si>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</si>
  <si>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</si>
  <si>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</si>
  <si>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</si>
  <si>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</si>
  <si>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</si>
  <si>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</si>
  <si>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</si>
  <si>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</si>
  <si>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</si>
  <si>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</si>
  <si>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</si>
  <si>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</si>
  <si>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</si>
  <si>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</si>
  <si>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</si>
  <si>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</si>
  <si>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</si>
  <si>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</si>
  <si>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</si>
  <si>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</si>
  <si>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</si>
  <si>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</si>
  <si>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</si>
  <si>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</si>
  <si>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</si>
  <si>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</si>
  <si>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</si>
  <si>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</si>
  <si>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</si>
  <si>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</si>
  <si>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</si>
  <si>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</si>
  <si>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</si>
  <si>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</si>
  <si>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</si>
  <si>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</si>
  <si>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</si>
  <si>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</si>
  <si>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</si>
  <si>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</si>
  <si>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</si>
  <si>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</si>
  <si>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</si>
  <si>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</si>
  <si>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</si>
  <si>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</si>
  <si>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</si>
  <si>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</si>
  <si>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</si>
  <si>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</si>
  <si>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</si>
  <si>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</si>
  <si>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</si>
  <si>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</si>
  <si>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</si>
  <si>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</si>
  <si>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</si>
  <si>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</si>
  <si>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</si>
  <si>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</si>
  <si>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</si>
  <si>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</si>
  <si>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</si>
  <si>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</si>
  <si>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</si>
  <si>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</si>
  <si>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</si>
  <si>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</si>
  <si>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</si>
  <si>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</si>
  <si>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</si>
  <si>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</si>
  <si>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</si>
  <si>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</si>
  <si>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</si>
  <si>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</si>
  <si>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</si>
  <si>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</si>
  <si>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</si>
  <si>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</si>
  <si>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</si>
  <si>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</si>
  <si>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</si>
  <si>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</si>
  <si>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</si>
  <si>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</si>
  <si>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</si>
  <si>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</si>
  <si>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</si>
  <si>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</si>
  <si>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</si>
  <si>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</si>
  <si>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</si>
  <si>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</si>
  <si>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</si>
  <si>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</si>
  <si>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</si>
  <si>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</si>
  <si>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</si>
  <si>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</si>
  <si>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</si>
  <si>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</si>
  <si>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</si>
  <si>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</si>
  <si>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</si>
  <si>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</si>
  <si>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</si>
  <si>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</si>
  <si>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</si>
  <si>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</si>
  <si>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</si>
  <si>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</si>
  <si>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</si>
  <si>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</si>
  <si>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</si>
  <si>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</si>
  <si>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</si>
  <si>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</si>
  <si>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</si>
  <si>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</si>
  <si>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</si>
  <si>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</si>
  <si>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</si>
  <si>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</si>
  <si>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</si>
  <si>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</si>
  <si>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</si>
  <si>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</si>
  <si>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</si>
  <si>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</si>
  <si>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</si>
  <si>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</si>
  <si>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</si>
  <si>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</si>
  <si>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</si>
  <si>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</si>
  <si>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</si>
  <si>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</si>
  <si>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</si>
  <si>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</si>
  <si>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</si>
  <si>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</si>
  <si>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</si>
  <si>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</si>
  <si>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</si>
  <si>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</si>
  <si>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</si>
  <si>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</si>
  <si>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</si>
  <si>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</si>
  <si>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</si>
  <si>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</si>
  <si>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</si>
  <si>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</si>
  <si>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</si>
  <si>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</si>
  <si>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</si>
  <si>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</si>
  <si>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</si>
  <si>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</si>
  <si>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</si>
  <si>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</si>
  <si>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</si>
  <si>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</si>
  <si>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</si>
  <si>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</si>
  <si>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</si>
  <si>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</si>
  <si>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</si>
  <si>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</si>
  <si>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</si>
  <si>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</si>
  <si>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</si>
  <si>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</si>
  <si>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</si>
  <si>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</si>
  <si>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</si>
  <si>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</si>
  <si>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</si>
  <si>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</si>
  <si>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</si>
  <si>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</si>
  <si>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</si>
  <si>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</si>
  <si>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</si>
  <si>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</si>
  <si>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</si>
  <si>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</si>
  <si>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</si>
  <si>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</si>
  <si>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</si>
  <si>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</si>
  <si>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</si>
  <si>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</si>
  <si>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</si>
  <si>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</si>
  <si>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</si>
  <si>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</si>
  <si>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</si>
  <si>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</si>
  <si>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</si>
  <si>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</si>
  <si>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</si>
  <si>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</si>
  <si>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</si>
  <si>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</si>
  <si>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</si>
  <si>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</si>
  <si>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</si>
  <si>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</si>
  <si>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</si>
  <si>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</si>
  <si>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</si>
  <si>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</si>
  <si>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</si>
  <si>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</si>
  <si>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</si>
  <si>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</si>
  <si>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</si>
  <si>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</si>
  <si>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</si>
  <si>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</si>
  <si>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</si>
  <si>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</si>
  <si>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</si>
  <si>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</si>
  <si>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</si>
  <si>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</si>
  <si>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</si>
  <si>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</si>
  <si>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</si>
  <si>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</si>
  <si>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</si>
  <si>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</si>
  <si>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</si>
  <si>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</si>
  <si>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</si>
  <si>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</si>
  <si>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</si>
  <si>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</si>
  <si>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</si>
  <si>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</si>
  <si>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</si>
  <si>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</si>
  <si>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</si>
  <si>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</si>
  <si>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</si>
  <si>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</si>
  <si>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</si>
  <si>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</si>
  <si>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</si>
  <si>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</si>
  <si>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</si>
  <si>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</si>
  <si>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</si>
  <si>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</si>
  <si>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</si>
  <si>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</si>
  <si>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</si>
  <si>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</si>
  <si>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</si>
  <si>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</si>
  <si>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</si>
  <si>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</si>
  <si>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</si>
  <si>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</si>
  <si>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</si>
  <si>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</si>
  <si>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</si>
  <si>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</si>
  <si>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</si>
  <si>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</si>
  <si>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</si>
  <si>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</si>
  <si>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</si>
  <si>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</si>
  <si>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</si>
  <si>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</si>
  <si>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</si>
  <si>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</si>
  <si>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</si>
  <si>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</si>
  <si>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</si>
  <si>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</si>
  <si>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</si>
  <si>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</si>
  <si>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</si>
  <si>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</si>
  <si>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</si>
  <si>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</si>
  <si>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</si>
  <si>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</si>
  <si>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</si>
  <si>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</si>
  <si>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</si>
  <si>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</si>
  <si>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</si>
  <si>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</si>
  <si>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</si>
  <si>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</si>
  <si>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</si>
  <si>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</si>
  <si>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</si>
  <si>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</si>
  <si>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</si>
  <si>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</si>
  <si>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</si>
  <si>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</si>
  <si>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</si>
  <si>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</si>
  <si>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</si>
  <si>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</si>
  <si>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</si>
  <si>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</si>
  <si>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</si>
  <si>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</si>
  <si>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</si>
  <si>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</si>
  <si>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</si>
  <si>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</si>
  <si>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</si>
  <si>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</si>
  <si>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</si>
  <si>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</si>
  <si>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</si>
  <si>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</si>
  <si>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</si>
  <si>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</si>
  <si>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</si>
  <si>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</si>
  <si>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</si>
  <si>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</si>
  <si>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</si>
  <si>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</si>
  <si>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</si>
  <si>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</si>
  <si>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</si>
  <si>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</si>
  <si>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</si>
  <si>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</si>
  <si>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</si>
  <si>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</si>
  <si>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</si>
  <si>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</si>
  <si>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</si>
  <si>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</si>
  <si>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</si>
  <si>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</si>
  <si>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</si>
  <si>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</si>
  <si>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</si>
  <si>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</si>
  <si>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</si>
  <si>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</si>
  <si>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</si>
  <si>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</si>
  <si>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</si>
  <si>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</si>
  <si>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</si>
  <si>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</si>
  <si>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</si>
  <si>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</si>
  <si>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</si>
  <si>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</si>
  <si>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</si>
  <si>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</si>
  <si>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</si>
  <si>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</si>
  <si>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</si>
  <si>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</si>
  <si>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</si>
  <si>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</si>
  <si>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</si>
  <si>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</si>
  <si>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</si>
  <si>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</si>
  <si>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</si>
  <si>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</si>
  <si>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</si>
  <si>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</si>
  <si>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</si>
  <si>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</si>
  <si>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</si>
  <si>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</si>
  <si>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</si>
  <si>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</si>
  <si>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</si>
  <si>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</si>
  <si>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</si>
  <si>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</si>
  <si>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</si>
  <si>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</si>
  <si>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</si>
  <si>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</si>
  <si>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</si>
  <si>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</si>
  <si>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</si>
  <si>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</si>
  <si>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</si>
  <si>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</si>
  <si>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</si>
  <si>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</si>
  <si>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</si>
  <si>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</si>
  <si>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</si>
  <si>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</si>
  <si>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</si>
  <si>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</si>
  <si>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</si>
  <si>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</si>
  <si>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</si>
  <si>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</si>
  <si>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</si>
  <si>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</si>
  <si>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</si>
  <si>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</si>
  <si>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</si>
  <si>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</si>
  <si>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</si>
  <si>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</si>
  <si>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</si>
  <si>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</si>
  <si>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</si>
  <si>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</si>
  <si>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</si>
  <si>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</si>
  <si>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</si>
  <si>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</si>
  <si>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</si>
  <si>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</si>
  <si>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</si>
  <si>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</si>
  <si>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</si>
  <si>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</si>
  <si>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</si>
  <si>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</si>
  <si>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</si>
  <si>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</si>
  <si>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</si>
  <si>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</si>
  <si>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</si>
  <si>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</si>
  <si>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</si>
  <si>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</si>
  <si>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</si>
  <si>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</si>
  <si>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</si>
  <si>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</si>
  <si>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</si>
  <si>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</si>
  <si>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</si>
  <si>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</si>
  <si>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</si>
  <si>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</si>
  <si>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</si>
  <si>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</si>
  <si>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</si>
  <si>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</si>
  <si>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</si>
  <si>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</si>
  <si>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</si>
  <si>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</si>
  <si>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</si>
  <si>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</si>
  <si>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</si>
  <si>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</si>
  <si>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</si>
  <si>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</si>
  <si>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</si>
  <si>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</si>
  <si>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</si>
  <si>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</si>
  <si>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</si>
  <si>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</si>
  <si>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</si>
  <si>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</si>
  <si>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</si>
  <si>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</si>
  <si>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</si>
  <si>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</si>
  <si>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</si>
  <si>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</si>
  <si>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</si>
  <si>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</si>
  <si>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</si>
  <si>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</si>
  <si>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</si>
  <si>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</si>
  <si>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</si>
  <si>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</si>
  <si>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</si>
  <si>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</si>
  <si>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</si>
  <si>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</si>
  <si>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</si>
  <si>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</si>
  <si>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</si>
  <si>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</si>
  <si>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</si>
  <si>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</si>
  <si>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</si>
  <si>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</si>
  <si>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</si>
  <si>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</si>
  <si>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</si>
  <si>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</si>
  <si>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</si>
  <si>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</si>
  <si>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</si>
  <si>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</si>
  <si>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</si>
  <si>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</si>
  <si>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</si>
  <si>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</si>
  <si>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</si>
  <si>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</si>
  <si>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</si>
  <si>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</si>
  <si>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</si>
  <si>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</si>
  <si>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</si>
  <si>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</si>
  <si>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</si>
  <si>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</si>
  <si>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</si>
  <si>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</si>
  <si>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</si>
  <si>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</si>
  <si>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</si>
  <si>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</si>
  <si>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</si>
  <si>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</si>
  <si>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</si>
  <si>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</si>
  <si>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</si>
  <si>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</si>
  <si>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</si>
  <si>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</si>
  <si>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</si>
  <si>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</si>
  <si>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</si>
  <si>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</si>
  <si>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</si>
  <si>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</si>
  <si>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</si>
  <si>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</si>
  <si>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</si>
  <si>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</si>
  <si>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</si>
  <si>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</si>
  <si>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</si>
  <si>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</si>
  <si>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</si>
  <si>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</si>
  <si>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</si>
  <si>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</si>
  <si>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</si>
  <si>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</si>
  <si>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</si>
  <si>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</si>
  <si>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</si>
  <si>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</si>
  <si>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</si>
  <si>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</si>
  <si>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</si>
  <si>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</si>
  <si>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</si>
  <si>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</si>
  <si>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</si>
  <si>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</si>
  <si>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</si>
  <si>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</si>
  <si>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</si>
  <si>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</si>
  <si>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</si>
  <si>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</si>
  <si>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</si>
  <si>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</si>
  <si>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</si>
  <si>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</si>
  <si>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</si>
  <si>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</si>
  <si>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</si>
  <si>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</si>
  <si>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</si>
  <si>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</si>
  <si>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</si>
  <si>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</si>
  <si>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</si>
  <si>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</si>
  <si>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</si>
  <si>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</si>
  <si>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</si>
  <si>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</si>
  <si>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</si>
  <si>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</si>
  <si>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</si>
  <si>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</si>
  <si>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</si>
  <si>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</si>
  <si>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</si>
  <si>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</si>
  <si>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</si>
  <si>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</si>
  <si>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</si>
  <si>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</si>
  <si>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</si>
  <si>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</si>
  <si>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</si>
  <si>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</si>
  <si>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</si>
  <si>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</si>
  <si>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</si>
  <si>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</si>
  <si>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</si>
  <si>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</si>
  <si>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</si>
  <si>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</si>
  <si>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</si>
  <si>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</si>
  <si>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</si>
  <si>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</si>
  <si>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</si>
  <si>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</si>
  <si>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</si>
  <si>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</si>
  <si>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</si>
  <si>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</si>
  <si>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</si>
  <si>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</si>
  <si>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</si>
  <si>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</si>
  <si>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</si>
  <si>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</si>
  <si>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</si>
  <si>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</si>
  <si>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</si>
  <si>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</si>
  <si>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</si>
  <si>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</si>
  <si>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</si>
  <si>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</si>
  <si>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</si>
  <si>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</si>
  <si>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</si>
  <si>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</si>
  <si>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</si>
  <si>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</si>
  <si>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</si>
  <si>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</si>
  <si>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</si>
  <si>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</si>
  <si>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</si>
  <si>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</si>
  <si>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</si>
  <si>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</si>
  <si>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</si>
  <si>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</si>
  <si>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</si>
  <si>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</si>
  <si>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</si>
  <si>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</si>
  <si>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</si>
  <si>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</si>
  <si>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</si>
  <si>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</si>
  <si>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</si>
  <si>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</si>
  <si>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</si>
  <si>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</si>
  <si>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</si>
  <si>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</si>
  <si>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</si>
  <si>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</si>
  <si>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</si>
  <si>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</si>
  <si>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</si>
  <si>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</si>
  <si>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</si>
  <si>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</si>
  <si>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</si>
  <si>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</si>
  <si>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</si>
  <si>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</si>
  <si>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</si>
  <si>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</si>
  <si>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</si>
  <si>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</si>
  <si>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</si>
  <si>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</si>
  <si>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</si>
  <si>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</si>
  <si>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</si>
  <si>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</si>
  <si>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</si>
  <si>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</si>
  <si>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</si>
  <si>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</si>
  <si>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</si>
  <si>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</si>
  <si>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</si>
  <si>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</si>
  <si>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</si>
  <si>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</si>
  <si>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</si>
  <si>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</si>
  <si>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</si>
  <si>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</si>
  <si>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</si>
  <si>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</si>
  <si>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</si>
  <si>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</si>
  <si>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</si>
  <si>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</si>
  <si>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</si>
  <si>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</si>
  <si>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</si>
  <si>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</si>
  <si>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</si>
  <si>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</si>
  <si>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</si>
  <si>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</si>
  <si>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</si>
  <si>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</si>
  <si>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</si>
  <si>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</si>
  <si>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</si>
  <si>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</si>
  <si>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</si>
  <si>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</si>
  <si>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</si>
  <si>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</si>
  <si>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</si>
  <si>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</si>
  <si>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</si>
  <si>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</si>
  <si>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</si>
  <si>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</si>
  <si>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</si>
  <si>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</si>
  <si>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</si>
  <si>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</si>
  <si>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</si>
  <si>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</si>
  <si>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</si>
  <si>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</si>
  <si>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</si>
  <si>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</si>
  <si>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</si>
  <si>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</si>
  <si>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</si>
  <si>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</si>
  <si>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</si>
  <si>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</si>
  <si>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</si>
  <si>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</si>
  <si>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</si>
  <si>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</si>
  <si>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</si>
  <si>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</si>
  <si>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</si>
  <si>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</si>
  <si>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</si>
  <si>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</si>
  <si>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</si>
  <si>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</si>
  <si>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</si>
  <si>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</si>
  <si>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</si>
  <si>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</si>
  <si>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</si>
  <si>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</si>
  <si>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</si>
  <si>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</si>
  <si>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</si>
  <si>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</si>
  <si>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</si>
  <si>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</si>
  <si>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</si>
  <si>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</si>
  <si>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</si>
  <si>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</si>
  <si>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</si>
  <si>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</si>
  <si>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</si>
  <si>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</si>
  <si>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</si>
  <si>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</si>
  <si>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</si>
  <si>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</si>
  <si>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</si>
  <si>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</si>
  <si>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</si>
  <si>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</si>
  <si>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</si>
  <si>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</si>
  <si>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</si>
  <si>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</si>
  <si>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</si>
  <si>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</si>
  <si>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</si>
  <si>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</si>
  <si>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</si>
  <si>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</si>
  <si>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</si>
  <si>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</si>
  <si>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</si>
  <si>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</si>
  <si>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</si>
  <si>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</si>
  <si>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</si>
  <si>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</si>
  <si>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</si>
  <si>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</si>
  <si>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</si>
  <si>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</si>
  <si>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</si>
  <si>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</si>
  <si>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</si>
  <si>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</si>
  <si>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</si>
  <si>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</si>
  <si>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</si>
  <si>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</si>
  <si>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</si>
  <si>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</si>
  <si>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</si>
  <si>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</si>
  <si>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</si>
  <si>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</si>
  <si>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</si>
  <si>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</si>
  <si>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</si>
  <si>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</si>
  <si>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</si>
  <si>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</si>
  <si>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</si>
  <si>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</si>
  <si>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</si>
  <si>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</si>
  <si>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</si>
  <si>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</si>
  <si>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</si>
  <si>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</si>
  <si>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</si>
  <si>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</si>
  <si>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</si>
  <si>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</si>
  <si>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</si>
  <si>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</si>
  <si>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</si>
  <si>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</si>
  <si>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</si>
  <si>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</si>
  <si>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</si>
  <si>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</si>
  <si>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</si>
  <si>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</si>
  <si>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</si>
  <si>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</si>
  <si>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</si>
  <si>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</si>
  <si>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</si>
  <si>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</si>
  <si>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</si>
  <si>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</si>
  <si>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</si>
  <si>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</si>
  <si>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</si>
  <si>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</si>
  <si>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</si>
  <si>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</si>
  <si>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</si>
  <si>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</si>
  <si>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</si>
  <si>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</si>
  <si>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</si>
  <si>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</si>
  <si>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</si>
  <si>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</si>
  <si>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</si>
  <si>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</si>
  <si>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</si>
  <si>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</si>
  <si>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</si>
  <si>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</si>
  <si>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</si>
  <si>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</si>
  <si>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</si>
  <si>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</si>
  <si>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</si>
  <si>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</si>
  <si>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</si>
  <si>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</si>
  <si>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</si>
  <si>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</si>
  <si>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</si>
  <si>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</si>
  <si>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</si>
  <si>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</si>
  <si>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</si>
  <si>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</si>
  <si>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</si>
  <si>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</si>
  <si>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</si>
  <si>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</si>
  <si>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</si>
  <si>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</si>
  <si>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</si>
  <si>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</si>
  <si>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</si>
  <si>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</si>
  <si>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</si>
  <si>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</si>
  <si>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</si>
  <si>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</si>
  <si>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</si>
  <si>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</si>
  <si>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</si>
  <si>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</si>
  <si>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</si>
  <si>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</si>
  <si>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</si>
  <si>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</si>
  <si>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</si>
  <si>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</si>
  <si>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</si>
  <si>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</si>
  <si>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</si>
  <si>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</si>
  <si>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</si>
  <si>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</si>
  <si>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</si>
  <si>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</si>
  <si>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</si>
  <si>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</si>
  <si>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</si>
  <si>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</si>
  <si>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</si>
  <si>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</si>
  <si>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</si>
  <si>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</si>
  <si>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</si>
  <si>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</si>
  <si>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</si>
  <si>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</si>
  <si>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</si>
  <si>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</si>
  <si>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</si>
  <si>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</si>
  <si>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</si>
  <si>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</si>
  <si>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</si>
  <si>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</si>
  <si>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</si>
  <si>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</si>
  <si>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</si>
  <si>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</si>
  <si>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</si>
  <si>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</si>
  <si>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</si>
  <si>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</si>
  <si>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</si>
  <si>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</si>
  <si>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</si>
  <si>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</si>
  <si>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</si>
  <si>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</si>
  <si>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</si>
  <si>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</si>
  <si>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</si>
  <si>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</si>
  <si>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</si>
  <si>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</si>
  <si>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</si>
  <si>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</si>
  <si>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</si>
  <si>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</si>
  <si>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</si>
  <si>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</si>
  <si>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</si>
  <si>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</si>
  <si>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</si>
  <si>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</si>
  <si>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</si>
  <si>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</si>
  <si>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</si>
  <si>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</si>
  <si>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</si>
  <si>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</si>
  <si>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</si>
  <si>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</si>
  <si>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</si>
  <si>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</si>
  <si>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</si>
  <si>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</si>
  <si>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</si>
  <si>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</si>
  <si>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</si>
  <si>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</si>
  <si>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</si>
  <si>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</si>
  <si>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</si>
  <si>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</si>
  <si>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</si>
  <si>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</si>
  <si>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</si>
  <si>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</si>
  <si>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</si>
  <si>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</si>
  <si>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</si>
  <si>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</si>
  <si>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</si>
  <si>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</si>
  <si>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</si>
  <si>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</si>
  <si>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</si>
  <si>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</si>
  <si>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</si>
  <si>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</si>
  <si>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</si>
  <si>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</si>
  <si>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</si>
  <si>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</si>
  <si>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</si>
  <si>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</si>
  <si>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</si>
  <si>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</si>
  <si>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</si>
  <si>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</si>
  <si>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</si>
  <si>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</si>
  <si>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</si>
  <si>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</si>
  <si>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</si>
  <si>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</si>
  <si>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</si>
  <si>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</si>
  <si>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</si>
  <si>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</si>
  <si>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</si>
  <si>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</si>
  <si>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</si>
  <si>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</si>
  <si>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</si>
  <si>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</si>
  <si>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</si>
  <si>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</si>
  <si>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</si>
  <si>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</si>
  <si>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</si>
  <si>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</si>
  <si>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</si>
  <si>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</si>
  <si>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</si>
  <si>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</si>
  <si>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</si>
  <si>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</si>
  <si>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</si>
  <si>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</si>
  <si>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</si>
  <si>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</si>
  <si>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</si>
  <si>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</si>
  <si>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</si>
  <si>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</si>
  <si>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</si>
  <si>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</si>
  <si>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</si>
  <si>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</si>
  <si>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</si>
  <si>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</si>
  <si>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</si>
  <si>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</si>
  <si>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</si>
  <si>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</si>
  <si>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</si>
  <si>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</si>
  <si>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</si>
  <si>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</si>
  <si>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</si>
  <si>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</si>
  <si>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</si>
  <si>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</si>
  <si>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</si>
  <si>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</si>
  <si>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</si>
  <si>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</si>
  <si>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</si>
  <si>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</si>
  <si>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</si>
  <si>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</si>
  <si>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</si>
  <si>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</si>
  <si>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</si>
  <si>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</si>
  <si>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</si>
  <si>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</si>
  <si>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</si>
  <si>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</si>
  <si>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</si>
  <si>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</si>
  <si>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</si>
  <si>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</si>
  <si>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</si>
  <si>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</si>
  <si>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</si>
  <si>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</si>
  <si>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</si>
  <si>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</si>
  <si>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</si>
  <si>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</si>
  <si>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</si>
  <si>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</si>
  <si>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</si>
  <si>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</si>
  <si>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</si>
  <si>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</si>
  <si>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</si>
  <si>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</si>
  <si>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</si>
  <si>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</si>
  <si>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</si>
  <si>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</si>
  <si>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</si>
  <si>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</si>
  <si>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</si>
  <si>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</si>
  <si>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</si>
  <si>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</si>
  <si>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</si>
  <si>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</si>
  <si>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</si>
  <si>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</si>
  <si>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</si>
  <si>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</si>
  <si>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</si>
  <si>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</si>
  <si>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</si>
  <si>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</si>
  <si>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</si>
  <si>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</si>
  <si>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</si>
  <si>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</si>
  <si>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</si>
  <si>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</si>
  <si>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</si>
  <si>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</si>
  <si>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</si>
  <si>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</si>
  <si>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</si>
  <si>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</si>
  <si>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</si>
  <si>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</si>
  <si>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</si>
  <si>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</si>
  <si>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</si>
  <si>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</si>
  <si>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</si>
  <si>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</si>
  <si>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</si>
  <si>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</si>
  <si>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</si>
  <si>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</si>
  <si>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</si>
  <si>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</si>
  <si>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</si>
  <si>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</si>
  <si>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</si>
  <si>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</si>
  <si>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</si>
  <si>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</si>
  <si>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</si>
  <si>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</si>
  <si>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</si>
  <si>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</si>
  <si>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</si>
  <si>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</si>
  <si>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</si>
  <si>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</si>
  <si>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</si>
  <si>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</si>
  <si>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</si>
  <si>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</si>
  <si>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</si>
  <si>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</si>
  <si>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</si>
  <si>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</si>
  <si>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</si>
  <si>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</si>
  <si>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</si>
  <si>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</si>
  <si>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</si>
  <si>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</si>
  <si>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</si>
  <si>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</si>
  <si>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</si>
  <si>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</si>
  <si>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</si>
  <si>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</si>
  <si>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</si>
  <si>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</si>
  <si>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</si>
  <si>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</si>
  <si>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</si>
  <si>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</si>
  <si>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</si>
  <si>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</si>
  <si>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</si>
  <si>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</si>
  <si>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</si>
  <si>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</si>
  <si>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</si>
  <si>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</si>
  <si>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</si>
  <si>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</si>
  <si>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</si>
  <si>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</si>
  <si>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</si>
  <si>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</si>
  <si>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</si>
  <si>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</si>
  <si>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</si>
  <si>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</si>
  <si>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</si>
  <si>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</si>
  <si>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</si>
  <si>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</si>
  <si>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</si>
  <si>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</si>
  <si>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</si>
  <si>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</si>
  <si>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</si>
  <si>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</si>
  <si>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</si>
  <si>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</si>
  <si>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</si>
  <si>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</si>
  <si>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</si>
  <si>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</si>
  <si>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</si>
  <si>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</si>
  <si>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</si>
  <si>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</si>
  <si>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</si>
  <si>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</si>
  <si>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</si>
  <si>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</si>
  <si>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</si>
  <si>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</si>
  <si>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</si>
  <si>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</si>
  <si>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</si>
  <si>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</si>
  <si>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</si>
  <si>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</si>
  <si>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</si>
  <si>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</si>
  <si>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</si>
  <si>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</si>
  <si>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</si>
  <si>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</si>
  <si>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</si>
  <si>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</si>
  <si>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</si>
  <si>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</si>
  <si>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</si>
  <si>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</si>
  <si>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</si>
  <si>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</si>
  <si>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</si>
  <si>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</si>
  <si>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</si>
  <si>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</si>
  <si>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</si>
  <si>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</si>
  <si>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</si>
  <si>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</si>
  <si>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</si>
  <si>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</si>
  <si>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</si>
  <si>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</si>
  <si>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</si>
  <si>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</si>
  <si>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</si>
  <si>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</si>
  <si>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</si>
  <si>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</si>
  <si>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</si>
  <si>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</si>
  <si>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</si>
  <si>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</si>
  <si>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</si>
  <si>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</si>
  <si>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</si>
  <si>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</si>
  <si>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</si>
  <si>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</si>
  <si>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</si>
  <si>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</si>
  <si>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</si>
  <si>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</si>
  <si>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</si>
  <si>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</si>
  <si>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</si>
  <si>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</si>
  <si>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</si>
  <si>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</si>
  <si>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</si>
  <si>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</si>
  <si>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</si>
  <si>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</si>
  <si>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</si>
  <si>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</si>
  <si>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</si>
  <si>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</si>
  <si>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</si>
  <si>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</si>
  <si>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</si>
  <si>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</si>
  <si>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</si>
  <si>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</si>
  <si>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</si>
  <si>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</si>
  <si>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</si>
  <si>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</si>
  <si>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</si>
  <si>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</si>
  <si>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</si>
  <si>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</si>
  <si>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</si>
  <si>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</si>
  <si>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</si>
  <si>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</si>
  <si>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</si>
  <si>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</si>
  <si>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</si>
  <si>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</si>
  <si>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</si>
  <si>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</si>
  <si>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</si>
  <si>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</si>
  <si>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</si>
  <si>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</si>
  <si>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</si>
  <si>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</si>
  <si>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</si>
  <si>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</si>
  <si>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</si>
  <si>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</si>
  <si>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</si>
  <si>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</si>
  <si>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</si>
  <si>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</si>
  <si>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</si>
  <si>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</si>
  <si>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</si>
  <si>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</si>
  <si>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</si>
  <si>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</si>
  <si>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</si>
  <si>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</si>
  <si>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</si>
  <si>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</si>
  <si>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</si>
  <si>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</si>
  <si>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</si>
  <si>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</si>
  <si>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</si>
  <si>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</si>
  <si>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</si>
  <si>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</si>
  <si>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</si>
  <si>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</si>
  <si>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</si>
  <si>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</si>
  <si>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</si>
  <si>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</si>
  <si>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</si>
  <si>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</si>
  <si>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</si>
  <si>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</si>
  <si>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</si>
  <si>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</si>
  <si>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</si>
  <si>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</si>
  <si>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</si>
  <si>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</si>
  <si>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</si>
  <si>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</si>
  <si>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</si>
  <si>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</si>
  <si>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</si>
  <si>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</si>
  <si>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</si>
  <si>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</si>
  <si>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</si>
  <si>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</si>
  <si>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</si>
  <si>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</si>
  <si>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</si>
  <si>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</si>
  <si>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</si>
  <si>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</si>
  <si>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</si>
  <si>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</si>
  <si>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</si>
  <si>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</si>
  <si>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</si>
  <si>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</si>
  <si>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</si>
  <si>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</si>
  <si>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</si>
  <si>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</si>
  <si>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</si>
  <si>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</si>
  <si>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</si>
  <si>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</si>
  <si>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</si>
  <si>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</si>
  <si>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</si>
  <si>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</si>
  <si>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</si>
  <si>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</si>
  <si>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</si>
  <si>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</si>
  <si>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</si>
  <si>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</si>
  <si>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</si>
  <si>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</si>
  <si>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</si>
  <si>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</si>
  <si>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</si>
  <si>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</si>
  <si>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</si>
  <si>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</si>
  <si>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</si>
  <si>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</si>
  <si>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</si>
  <si>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</si>
  <si>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</si>
  <si>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</si>
  <si>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</si>
  <si>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</si>
  <si>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</si>
  <si>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</si>
  <si>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</si>
  <si>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</si>
  <si>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</si>
  <si>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</si>
  <si>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</si>
  <si>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</si>
  <si>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</si>
  <si>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</si>
  <si>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</si>
  <si>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</si>
  <si>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</si>
  <si>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</si>
  <si>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</si>
  <si>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</si>
  <si>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</si>
  <si>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</si>
  <si>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</si>
  <si>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</si>
  <si>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</si>
  <si>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</si>
  <si>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</si>
  <si>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</si>
  <si>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</si>
  <si>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</si>
  <si>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</si>
  <si>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</si>
  <si>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</si>
  <si>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</si>
  <si>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</si>
  <si>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</si>
  <si>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</si>
  <si>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</si>
  <si>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</si>
  <si>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</si>
  <si>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</si>
  <si>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</si>
  <si>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</si>
  <si>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</si>
  <si>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</si>
  <si>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</si>
  <si>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</si>
  <si>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</si>
  <si>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</si>
  <si>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</si>
  <si>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</si>
  <si>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</si>
  <si>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</si>
  <si>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</si>
  <si>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</si>
  <si>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</si>
  <si>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</si>
  <si>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</si>
  <si>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</si>
  <si>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</si>
  <si>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</si>
  <si>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</si>
  <si>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</si>
  <si>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</si>
  <si>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</si>
  <si>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</si>
  <si>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</si>
  <si>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</si>
  <si>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</si>
  <si>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</si>
  <si>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</si>
  <si>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</si>
  <si>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</si>
  <si>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</si>
  <si>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</si>
  <si>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</si>
  <si>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</si>
  <si>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</si>
  <si>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</si>
  <si>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</si>
  <si>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</si>
  <si>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</si>
  <si>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</si>
  <si>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</si>
  <si>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</si>
  <si>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</si>
  <si>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</si>
  <si>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</si>
  <si>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</si>
  <si>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</si>
  <si>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</si>
  <si>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</si>
  <si>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</si>
  <si>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</si>
  <si>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</si>
  <si>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</si>
  <si>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</si>
  <si>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</si>
  <si>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</si>
  <si>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</si>
  <si>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</si>
  <si>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</si>
  <si>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</si>
  <si>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</si>
  <si>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</si>
  <si>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</si>
  <si>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</si>
  <si>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</si>
  <si>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</si>
  <si>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</si>
  <si>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</si>
  <si>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</si>
  <si>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</si>
  <si>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</si>
  <si>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</si>
  <si>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</si>
  <si>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</si>
  <si>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</si>
  <si>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</si>
  <si>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</si>
  <si>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</si>
  <si>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</si>
  <si>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</si>
  <si>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</si>
  <si>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</si>
  <si>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</si>
  <si>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</si>
  <si>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</si>
  <si>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</si>
  <si>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</si>
  <si>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</si>
  <si>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</si>
  <si>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</si>
  <si>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</si>
  <si>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</si>
  <si>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</si>
  <si>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</si>
  <si>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</si>
  <si>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</si>
  <si>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</si>
  <si>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</si>
  <si>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</si>
  <si>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</si>
  <si>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</si>
  <si>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</si>
  <si>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</si>
  <si>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</si>
  <si>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</si>
  <si>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</si>
  <si>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</si>
  <si>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</si>
  <si>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</si>
  <si>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</si>
  <si>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</si>
  <si>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</si>
  <si>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</si>
  <si>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</si>
  <si>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</si>
  <si>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</si>
  <si>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</si>
  <si>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</si>
  <si>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</si>
  <si>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</si>
  <si>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</si>
  <si>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</si>
  <si>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</si>
  <si>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</si>
  <si>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</si>
  <si>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</si>
  <si>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</si>
  <si>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</si>
  <si>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</si>
  <si>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</si>
  <si>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</si>
  <si>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</si>
  <si>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</si>
  <si>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</si>
  <si>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</si>
  <si>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</si>
  <si>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</si>
  <si>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</si>
  <si>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</si>
  <si>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</si>
  <si>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</si>
  <si>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</si>
  <si>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</si>
  <si>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</si>
  <si>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</si>
  <si>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</si>
  <si>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</si>
  <si>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</si>
  <si>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</si>
  <si>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</si>
  <si>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</si>
  <si>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</si>
  <si>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</si>
  <si>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</si>
  <si>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</si>
  <si>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</si>
  <si>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</si>
  <si>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</si>
  <si>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</si>
  <si>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</si>
  <si>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</si>
  <si>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</si>
  <si>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</si>
  <si>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</si>
  <si>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</si>
  <si>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</si>
  <si>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</si>
  <si>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</si>
  <si>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</si>
  <si>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</si>
  <si>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</si>
  <si>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</si>
  <si>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</si>
  <si>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</si>
  <si>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</si>
  <si>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</si>
  <si>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</si>
  <si>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</si>
  <si>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</si>
  <si>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</si>
  <si>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</si>
  <si>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</si>
  <si>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</si>
  <si>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</si>
  <si>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</si>
  <si>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</si>
  <si>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</si>
  <si>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</si>
  <si>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</si>
  <si>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</si>
  <si>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</si>
  <si>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</si>
  <si>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</si>
  <si>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</si>
  <si>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</si>
  <si>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</si>
  <si>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</si>
  <si>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</si>
  <si>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</si>
  <si>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</si>
  <si>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</si>
  <si>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</si>
  <si>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</si>
  <si>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</si>
  <si>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</si>
  <si>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</si>
  <si>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</si>
  <si>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</si>
  <si>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</si>
  <si>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</si>
  <si>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</si>
  <si>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</si>
  <si>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</si>
  <si>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</si>
  <si>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</si>
  <si>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</si>
  <si>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</si>
  <si>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</si>
  <si>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</si>
  <si>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</si>
  <si>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</si>
  <si>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</si>
  <si>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</si>
  <si>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</si>
  <si>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</si>
  <si>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</si>
  <si>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</si>
  <si>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</si>
  <si>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</si>
  <si>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</si>
  <si>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</si>
  <si>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</si>
  <si>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</si>
  <si>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</si>
  <si>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</si>
  <si>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</si>
  <si>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</si>
  <si>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</si>
  <si>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</si>
  <si>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</si>
  <si>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</si>
  <si>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</si>
  <si>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</si>
  <si>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</si>
  <si>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</si>
  <si>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</si>
  <si>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</si>
  <si>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</si>
  <si>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</si>
  <si>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</si>
  <si>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</si>
  <si>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</si>
  <si>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</si>
  <si>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</si>
  <si>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</si>
  <si>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</si>
  <si>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</si>
  <si>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</si>
  <si>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</si>
  <si>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</si>
  <si>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</si>
  <si>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</si>
  <si>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</si>
  <si>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</si>
  <si>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</si>
  <si>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</si>
  <si>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</si>
  <si>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</si>
  <si>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</si>
  <si>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</si>
  <si>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</si>
  <si>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</si>
  <si>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</si>
  <si>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</si>
  <si>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</si>
  <si>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</si>
  <si>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</si>
  <si>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</si>
  <si>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</si>
  <si>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</si>
  <si>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</si>
  <si>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</si>
  <si>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</si>
  <si>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</si>
  <si>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</si>
  <si>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</si>
  <si>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</si>
  <si>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</si>
  <si>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</si>
  <si>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</si>
  <si>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</si>
  <si>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</si>
  <si>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</si>
  <si>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</si>
  <si>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</si>
  <si>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</si>
  <si>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</si>
  <si>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</si>
  <si>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</si>
  <si>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</si>
  <si>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</si>
  <si>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</si>
  <si>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</si>
  <si>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</si>
  <si>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</si>
  <si>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</si>
  <si>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</si>
  <si>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</si>
  <si>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</si>
  <si>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</si>
  <si>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</si>
  <si>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</si>
  <si>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</si>
  <si>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</si>
  <si>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</si>
  <si>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</si>
  <si>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</si>
  <si>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</si>
  <si>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</si>
  <si>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</si>
  <si>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</si>
  <si>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</si>
  <si>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</si>
  <si>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</si>
  <si>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</si>
  <si>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</si>
  <si>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</si>
  <si>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</si>
  <si>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</si>
  <si>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</si>
  <si>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</si>
  <si>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</si>
  <si>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</si>
  <si>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</si>
  <si>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</si>
  <si>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</si>
  <si>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</si>
  <si>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</si>
  <si>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</si>
  <si>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</si>
  <si>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</si>
  <si>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</si>
  <si>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</si>
  <si>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</si>
  <si>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</si>
  <si>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</si>
  <si>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</si>
  <si>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</si>
  <si>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</si>
  <si>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</si>
  <si>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</si>
  <si>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</si>
  <si>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</si>
  <si>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</si>
  <si>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</si>
  <si>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</si>
  <si>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</si>
  <si>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</si>
  <si>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</si>
  <si>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</si>
  <si>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</si>
  <si>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</si>
  <si>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</si>
  <si>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</si>
  <si>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</si>
  <si>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</si>
  <si>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</si>
  <si>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</si>
  <si>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</si>
  <si>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</si>
  <si>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</si>
  <si>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</si>
  <si>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</si>
  <si>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</si>
  <si>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</si>
  <si>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</si>
  <si>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</si>
  <si>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</si>
  <si>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</si>
  <si>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</si>
  <si>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</si>
  <si>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</si>
  <si>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</si>
  <si>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</si>
  <si>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</si>
  <si>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</si>
  <si>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</si>
  <si>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</si>
  <si>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</si>
  <si>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</si>
  <si>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</si>
  <si>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</si>
  <si>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</si>
  <si>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</si>
  <si>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</si>
  <si>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</si>
  <si>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</si>
  <si>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</si>
  <si>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</si>
  <si>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</si>
  <si>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</si>
  <si>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</si>
  <si>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</si>
  <si>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</si>
  <si>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</si>
  <si>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</si>
  <si>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</si>
  <si>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</si>
  <si>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</si>
  <si>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</si>
  <si>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</si>
  <si>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</si>
  <si>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</si>
  <si>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</si>
  <si>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</si>
  <si>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</si>
  <si>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</si>
  <si>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</si>
  <si>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</si>
  <si>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</si>
  <si>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</si>
  <si>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</si>
  <si>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</si>
  <si>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</si>
  <si>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</si>
  <si>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</si>
  <si>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</si>
  <si>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</si>
  <si>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</si>
  <si>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</si>
  <si>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</si>
  <si>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</si>
  <si>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</si>
  <si>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</si>
  <si>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</si>
  <si>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</si>
  <si>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</si>
  <si>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</si>
  <si>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</si>
  <si>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</si>
  <si>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</si>
  <si>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</si>
  <si>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</si>
  <si>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</si>
  <si>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</si>
  <si>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</si>
  <si>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</si>
  <si>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</si>
  <si>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</si>
  <si>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</si>
  <si>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</si>
  <si>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</si>
  <si>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</si>
  <si>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</si>
  <si>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</si>
  <si>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</si>
  <si>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</si>
  <si>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</si>
  <si>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</si>
  <si>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</si>
  <si>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</si>
  <si>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</si>
  <si>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</si>
  <si>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</si>
  <si>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</si>
  <si>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</si>
  <si>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</si>
  <si>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</si>
  <si>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</si>
  <si>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</si>
  <si>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</si>
  <si>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</si>
  <si>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</si>
  <si>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</si>
  <si>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</si>
  <si>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</si>
  <si>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</si>
  <si>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</si>
  <si>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</si>
  <si>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</si>
  <si>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</si>
  <si>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</si>
  <si>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</si>
  <si>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</si>
  <si>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</si>
  <si>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</si>
  <si>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</si>
  <si>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</si>
  <si>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</si>
  <si>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</si>
  <si>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</si>
  <si>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</si>
  <si>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</si>
  <si>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</si>
  <si>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</si>
  <si>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</si>
  <si>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</si>
  <si>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</si>
  <si>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</si>
  <si>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</si>
  <si>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</si>
  <si>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</si>
  <si>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</si>
  <si>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</si>
  <si>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</si>
  <si>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</si>
  <si>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</si>
  <si>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</si>
  <si>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</si>
  <si>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</si>
  <si>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</si>
  <si>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</si>
  <si>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</si>
  <si>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</si>
  <si>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</si>
  <si>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</si>
  <si>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</si>
  <si>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</si>
  <si>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</si>
  <si>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</si>
  <si>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</si>
  <si>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</si>
  <si>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</si>
  <si>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</si>
  <si>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</si>
  <si>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</si>
  <si>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</si>
  <si>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</si>
  <si>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</si>
  <si>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</si>
  <si>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</si>
  <si>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</si>
  <si>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</si>
  <si>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</si>
  <si>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</si>
  <si>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</si>
  <si>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</si>
  <si>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</si>
  <si>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</si>
  <si>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</si>
  <si>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</si>
  <si>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</si>
  <si>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</si>
  <si>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</si>
  <si>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</si>
  <si>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</si>
  <si>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</si>
  <si>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</si>
  <si>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</si>
  <si>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</si>
  <si>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</si>
  <si>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</si>
  <si>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</si>
  <si>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</si>
  <si>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</si>
  <si>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</si>
  <si>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</si>
  <si>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</si>
  <si>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</si>
  <si>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</si>
  <si>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</si>
  <si>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</si>
  <si>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</si>
  <si>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</si>
  <si>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</si>
  <si>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</si>
  <si>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</si>
  <si>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</si>
  <si>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</si>
  <si>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</si>
  <si>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</si>
  <si>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</si>
  <si>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</si>
  <si>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</si>
  <si>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</si>
  <si>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</si>
  <si>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</si>
  <si>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</si>
  <si>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</si>
  <si>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</si>
  <si>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</si>
  <si>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</si>
  <si>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</si>
  <si>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</si>
  <si>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</si>
  <si>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</si>
  <si>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</si>
  <si>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</si>
  <si>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</si>
  <si>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</si>
  <si>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</si>
  <si>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</si>
  <si>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</si>
  <si>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</si>
  <si>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</si>
  <si>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</si>
  <si>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</si>
  <si>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</si>
  <si>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</si>
  <si>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</si>
  <si>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</si>
  <si>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</si>
  <si>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</si>
  <si>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</si>
  <si>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</si>
  <si>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</si>
  <si>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</si>
  <si>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</si>
  <si>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</si>
  <si>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</si>
  <si>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</si>
  <si>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</si>
  <si>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</si>
  <si>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</si>
  <si>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</si>
  <si>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</si>
  <si>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</si>
  <si>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</si>
  <si>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</si>
  <si>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</si>
  <si>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</si>
  <si>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</si>
  <si>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</si>
  <si>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</si>
  <si>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</si>
  <si>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</si>
  <si>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</si>
  <si>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</si>
  <si>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</si>
  <si>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</si>
  <si>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</si>
  <si>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</si>
  <si>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</si>
  <si>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2023-08-18T23:30:05.917352Z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</si>
  <si>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</si>
  <si>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</si>
  <si>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</si>
  <si>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</si>
  <si>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</si>
  <si>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</si>
  <si>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</si>
  <si>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</si>
  <si>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</si>
  <si>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</si>
  <si>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</si>
  <si>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</si>
  <si>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</si>
  <si>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</si>
  <si>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</si>
  <si>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</si>
  <si>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</si>
  <si>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</si>
  <si>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</si>
  <si>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</si>
  <si>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</si>
  <si>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</si>
  <si>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</si>
  <si>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</si>
  <si>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</si>
  <si>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</si>
  <si>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</si>
  <si>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</si>
  <si>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</si>
  <si>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</si>
  <si>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</si>
  <si>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</si>
  <si>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</si>
  <si>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</si>
  <si>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</si>
  <si>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</si>
  <si>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</si>
  <si>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</si>
  <si>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</si>
  <si>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</si>
  <si>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</si>
  <si>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</si>
  <si>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</si>
  <si>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</si>
  <si>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</si>
  <si>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</si>
  <si>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</si>
  <si>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</si>
  <si>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</si>
  <si>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</si>
  <si>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</si>
  <si>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</si>
  <si>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</si>
  <si>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</si>
  <si>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</si>
  <si>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</si>
  <si>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</si>
  <si>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</si>
  <si>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</si>
  <si>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</si>
  <si>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</si>
  <si>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</si>
  <si>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</si>
  <si>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</si>
  <si>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</si>
  <si>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</si>
  <si>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</si>
  <si>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</si>
  <si>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</si>
  <si>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</si>
  <si>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</si>
  <si>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</si>
  <si>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</si>
  <si>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</si>
  <si>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</si>
  <si>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</si>
  <si>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</si>
  <si>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</si>
  <si>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</si>
  <si>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</si>
  <si>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</si>
  <si>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</si>
  <si>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</si>
  <si>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</si>
  <si>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</si>
  <si>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</si>
  <si>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</si>
  <si>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</si>
  <si>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</si>
  <si>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</si>
  <si>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</si>
  <si>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</si>
  <si>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</si>
  <si>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</si>
  <si>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</si>
  <si>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</si>
  <si>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</si>
  <si>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</si>
  <si>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</si>
  <si>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</si>
  <si>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</si>
  <si>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</si>
  <si>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</si>
  <si>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</si>
  <si>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</si>
  <si>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</si>
  <si>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</si>
  <si>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</si>
  <si>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</si>
  <si>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</si>
  <si>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</si>
  <si>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</si>
  <si>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</si>
  <si>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</si>
  <si>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</si>
  <si>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</si>
  <si>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</si>
  <si>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</si>
  <si>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</si>
  <si>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</si>
  <si>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</si>
  <si>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</si>
  <si>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</si>
  <si>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</si>
  <si>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</si>
  <si>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</si>
  <si>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</si>
  <si>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</si>
  <si>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</si>
  <si>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</si>
  <si>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</si>
  <si>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</si>
  <si>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</si>
  <si>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</si>
  <si>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</si>
  <si>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</si>
  <si>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</si>
  <si>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</si>
  <si>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</si>
  <si>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</si>
  <si>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</si>
  <si>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</si>
  <si>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</si>
  <si>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</si>
  <si>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</si>
  <si>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</si>
  <si>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</si>
  <si>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</si>
  <si>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</si>
  <si>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</si>
  <si>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</si>
  <si>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</si>
  <si>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</si>
  <si>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</si>
  <si>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</si>
  <si>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</si>
  <si>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</si>
  <si>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</si>
  <si>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</si>
  <si>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</si>
  <si>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</si>
  <si>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</si>
  <si>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</si>
  <si>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</si>
  <si>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</si>
  <si>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</si>
  <si>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</si>
  <si>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</si>
  <si>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</si>
  <si>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</si>
  <si>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</si>
  <si>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</si>
  <si>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</si>
  <si>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</si>
  <si>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</si>
  <si>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</si>
  <si>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</si>
  <si>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</si>
  <si>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</si>
  <si>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</si>
  <si>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</si>
  <si>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</si>
  <si>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</si>
  <si>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</si>
  <si>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</si>
  <si>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</si>
  <si>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</si>
  <si>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</si>
  <si>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</si>
  <si>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</si>
  <si>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</si>
  <si>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</si>
  <si>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</si>
  <si>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</si>
  <si>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</si>
  <si>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</si>
  <si>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</si>
  <si>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</si>
  <si>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</si>
  <si>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</si>
  <si>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</si>
  <si>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</si>
  <si>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</si>
  <si>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</si>
  <si>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</si>
  <si>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</si>
  <si>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</si>
  <si>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</si>
  <si>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</si>
  <si>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</si>
  <si>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</si>
  <si>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</si>
  <si>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</si>
  <si>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</si>
  <si>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</si>
  <si>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</si>
  <si>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</si>
  <si>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</si>
  <si>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</si>
  <si>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</si>
  <si>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</si>
  <si>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</si>
  <si>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</si>
  <si>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</si>
  <si>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</si>
  <si>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</si>
  <si>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</si>
  <si>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</si>
  <si>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</si>
  <si>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</si>
  <si>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</si>
  <si>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</si>
  <si>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</si>
  <si>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</si>
  <si>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</si>
  <si>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</si>
  <si>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</si>
  <si>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</si>
  <si>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</si>
  <si>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</si>
  <si>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</si>
  <si>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</si>
  <si>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</si>
  <si>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</si>
  <si>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</si>
  <si>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</si>
  <si>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</si>
  <si>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</si>
  <si>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</si>
  <si>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</si>
  <si>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</si>
  <si>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</si>
  <si>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</si>
  <si>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</si>
  <si>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</si>
  <si>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</si>
  <si>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</si>
  <si>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</si>
  <si>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</si>
  <si>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</si>
  <si>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</si>
  <si>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</si>
  <si>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</si>
  <si>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</si>
  <si>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</si>
  <si>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</si>
  <si>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</si>
  <si>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</si>
  <si>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</si>
  <si>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</si>
  <si>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</si>
  <si>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</si>
  <si>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</si>
  <si>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</si>
  <si>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</si>
  <si>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</si>
  <si>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</si>
  <si>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</si>
  <si>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</si>
  <si>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</si>
  <si>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</si>
  <si>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</si>
  <si>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</si>
  <si>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</si>
  <si>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</si>
  <si>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</si>
  <si>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</si>
  <si>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</si>
  <si>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</si>
  <si>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</si>
  <si>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</si>
  <si>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</si>
  <si>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</si>
  <si>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</si>
  <si>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</si>
  <si>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</si>
  <si>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</si>
  <si>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</si>
  <si>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</si>
  <si>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</si>
  <si>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</si>
  <si>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</si>
  <si>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</si>
  <si>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</si>
  <si>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</si>
  <si>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</si>
  <si>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</si>
  <si>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</si>
  <si>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</si>
  <si>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</si>
  <si>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</si>
  <si>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</si>
  <si>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</si>
  <si>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</si>
  <si>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</si>
  <si>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</si>
  <si>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</si>
  <si>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</si>
  <si>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</si>
  <si>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</si>
  <si>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</si>
  <si>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</si>
  <si>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</si>
  <si>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</si>
  <si>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</si>
  <si>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</si>
  <si>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</si>
  <si>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</si>
  <si>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</si>
  <si>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</si>
  <si>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</si>
  <si>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</si>
  <si>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</si>
  <si>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</si>
  <si>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</si>
  <si>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</si>
  <si>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</si>
  <si>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</si>
  <si>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</si>
  <si>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</si>
  <si>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</si>
  <si>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</si>
  <si>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</si>
  <si>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</si>
  <si>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</si>
  <si>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</si>
  <si>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</si>
  <si>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</si>
  <si>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</si>
  <si>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</si>
  <si>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</si>
  <si>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</si>
  <si>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</si>
  <si>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</si>
  <si>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</si>
  <si>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</si>
  <si>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</si>
  <si>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</si>
  <si>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</si>
  <si>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</si>
  <si>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</si>
  <si>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</si>
  <si>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</si>
  <si>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</si>
  <si>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</si>
  <si>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</si>
  <si>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</si>
  <si>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</si>
  <si>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</si>
  <si>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</si>
  <si>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</si>
  <si>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</si>
  <si>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</si>
  <si>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</si>
  <si>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</si>
  <si>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</si>
  <si>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</si>
  <si>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</si>
  <si>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</si>
  <si>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</si>
  <si>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</si>
  <si>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</si>
  <si>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</si>
  <si>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</si>
  <si>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</si>
  <si>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</si>
  <si>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</si>
  <si>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</si>
  <si>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</si>
  <si>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</si>
  <si>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</si>
  <si>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</si>
  <si>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</si>
  <si>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</si>
  <si>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</si>
  <si>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</si>
  <si>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</si>
  <si>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</si>
  <si>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</si>
  <si>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</si>
  <si>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</si>
  <si>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</si>
  <si>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</si>
  <si>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</si>
  <si>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</si>
  <si>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</si>
  <si>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</si>
  <si>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</si>
  <si>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</si>
  <si>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</si>
  <si>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</si>
  <si>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</si>
  <si>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</si>
  <si>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</si>
  <si>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</si>
  <si>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</si>
  <si>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</si>
  <si>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</si>
  <si>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</si>
  <si>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</si>
  <si>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</si>
  <si>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</si>
  <si>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</si>
  <si>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</si>
  <si>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</si>
  <si>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</si>
  <si>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</si>
  <si>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</si>
  <si>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</si>
  <si>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</si>
  <si>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</si>
  <si>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2023-09-23T22:00:06.903992Z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</si>
  <si>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</si>
  <si>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</si>
  <si>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</si>
  <si>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</si>
  <si>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</si>
  <si>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</si>
  <si>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</si>
  <si>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</si>
  <si>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</si>
  <si>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</si>
  <si>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</si>
  <si>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</si>
  <si>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</si>
  <si>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</si>
  <si>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</si>
  <si>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</si>
  <si>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</si>
  <si>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</si>
  <si>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</si>
  <si>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</si>
  <si>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</si>
  <si>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</si>
  <si>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</si>
  <si>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</si>
  <si>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</si>
  <si>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</si>
  <si>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</si>
  <si>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</si>
  <si>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</si>
  <si>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</si>
  <si>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</si>
  <si>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</si>
  <si>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</si>
  <si>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</si>
  <si>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</si>
  <si>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</si>
  <si>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</si>
  <si>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</si>
  <si>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</si>
  <si>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</si>
  <si>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</si>
  <si>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</si>
  <si>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</si>
  <si>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</si>
  <si>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</si>
  <si>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</si>
  <si>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</si>
  <si>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</si>
  <si>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</si>
  <si>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</si>
  <si>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</si>
  <si>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</si>
  <si>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</si>
  <si>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</si>
  <si>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</si>
  <si>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</si>
  <si>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</si>
  <si>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</si>
  <si>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</si>
  <si>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</si>
  <si>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</si>
  <si>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</si>
  <si>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</si>
  <si>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</si>
  <si>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</si>
  <si>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</si>
  <si>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</si>
  <si>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</si>
  <si>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</si>
  <si>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</si>
  <si>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</si>
  <si>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</si>
  <si>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</si>
  <si>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</si>
  <si>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</si>
  <si>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2023-10-07T21:00:07.899289Z</t>
  </si>
  <si>
    <t>462491.jpg</t>
  </si>
  <si>
    <t>2023-10-07T21:00:07.970294Z</t>
  </si>
  <si>
    <t>Groin Injury - 25% chance of playing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</si>
  <si>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</si>
  <si>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</si>
  <si>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</si>
  <si>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</si>
  <si>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</si>
  <si>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</si>
  <si>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</si>
  <si>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</si>
  <si>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</si>
  <si>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</si>
  <si>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</si>
  <si>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</si>
  <si>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</si>
  <si>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</si>
  <si>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</si>
  <si>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</si>
  <si>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</si>
  <si>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</si>
  <si>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</si>
  <si>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</si>
  <si>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</si>
  <si>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</si>
  <si>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</si>
  <si>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</si>
  <si>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</si>
  <si>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</si>
  <si>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</si>
  <si>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</si>
  <si>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</si>
  <si>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</si>
  <si>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</si>
  <si>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</si>
  <si>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</si>
  <si>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</si>
  <si>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</si>
  <si>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</si>
  <si>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</si>
  <si>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</si>
  <si>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2023-10-21T19:00:07.635339Z</t>
  </si>
  <si>
    <t>2023-10-18T22:00:10.626977Z</t>
  </si>
  <si>
    <t>2023-10-21T19:00:08.613189Z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</si>
  <si>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</si>
  <si>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</si>
  <si>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</si>
  <si>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</si>
  <si>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</si>
  <si>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</si>
  <si>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</si>
  <si>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</si>
  <si>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</si>
  <si>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</si>
  <si>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</si>
  <si>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</si>
  <si>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</si>
  <si>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</si>
  <si>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</si>
  <si>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</si>
  <si>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</si>
  <si>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</si>
  <si>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</si>
  <si>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</si>
  <si>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</si>
  <si>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</si>
  <si>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</si>
  <si>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</si>
  <si>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2023-10-28T20:00:07.456915Z</t>
  </si>
  <si>
    <t>2023-10-28T18:00:08.330038Z</t>
  </si>
  <si>
    <t>Devan</t>
  </si>
  <si>
    <t>487693.jpg</t>
  </si>
  <si>
    <t>Tanton</t>
  </si>
  <si>
    <t>Shoulder injury - Expected back 21 Jan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</si>
  <si>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</si>
  <si>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</si>
  <si>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</si>
  <si>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</si>
  <si>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</si>
  <si>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</si>
  <si>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2023-10-29T22:00:11.189331Z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</si>
  <si>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</si>
  <si>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</si>
  <si>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</si>
  <si>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</si>
  <si>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</si>
  <si>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</si>
  <si>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</si>
  <si>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</si>
  <si>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</si>
  <si>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</si>
  <si>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</si>
  <si>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</si>
  <si>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</si>
  <si>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</si>
  <si>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</si>
  <si>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</si>
  <si>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</si>
  <si>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</si>
  <si>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</si>
  <si>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</si>
  <si>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</si>
  <si>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</si>
  <si>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</si>
  <si>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Lack of match fitness - 75% chance of playing</t>
  </si>
  <si>
    <t>2023-11-05T22:00:08.905000Z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</si>
  <si>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</si>
  <si>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</si>
  <si>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</si>
  <si>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</si>
  <si>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</si>
  <si>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</si>
  <si>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</si>
  <si>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</si>
  <si>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</si>
  <si>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</si>
  <si>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</si>
  <si>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</si>
  <si>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</si>
  <si>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</si>
  <si>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</si>
  <si>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2023-11-06T23:30:09.875820Z</t>
  </si>
  <si>
    <t>2023-11-02T11:00:08.964026Z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</si>
  <si>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</si>
  <si>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</si>
  <si>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</si>
  <si>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</si>
  <si>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</si>
  <si>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</si>
  <si>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</si>
  <si>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</si>
  <si>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</si>
  <si>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</si>
  <si>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</si>
  <si>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</si>
  <si>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</si>
  <si>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</si>
  <si>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</si>
  <si>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</si>
  <si>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</si>
  <si>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</si>
  <si>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</si>
  <si>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2023-11-12T02:30:08.229472Z</t>
  </si>
  <si>
    <t>2023-11-12T02:00:10.361344Z</t>
  </si>
  <si>
    <t>2023-11-21T12:00:09.456718Z</t>
  </si>
  <si>
    <t>Hamstring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</si>
  <si>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</si>
  <si>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</si>
  <si>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</si>
  <si>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</si>
  <si>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</si>
  <si>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</si>
  <si>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</si>
  <si>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</si>
  <si>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</si>
  <si>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</si>
  <si>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</si>
  <si>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</si>
  <si>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</si>
  <si>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</si>
  <si>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</si>
  <si>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</si>
  <si>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</si>
  <si>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</si>
  <si>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</si>
  <si>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</si>
  <si>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</si>
  <si>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</si>
  <si>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</si>
  <si>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</si>
  <si>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</si>
  <si>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</si>
  <si>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</si>
  <si>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</si>
  <si>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</si>
  <si>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</si>
  <si>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2023-11-08T09:00:09.507801Z</t>
  </si>
  <si>
    <t>2023-11-13T01:00:09.634159Z</t>
  </si>
  <si>
    <t>2023-11-14T11:30:09.729876Z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</si>
  <si>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</si>
  <si>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</si>
  <si>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</si>
  <si>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</si>
  <si>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</si>
  <si>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</si>
  <si>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</si>
  <si>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</si>
  <si>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</si>
  <si>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</si>
  <si>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</si>
  <si>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</si>
  <si>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</si>
  <si>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</si>
  <si>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</si>
  <si>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</si>
  <si>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</si>
  <si>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</si>
  <si>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</si>
  <si>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Ankle injury - Expected back 14 Jan</t>
  </si>
  <si>
    <t>2023-11-10T14:00:11.486279Z</t>
  </si>
  <si>
    <t>519321.jpg</t>
  </si>
  <si>
    <t>Dorrington</t>
  </si>
  <si>
    <t>2023-11-21T12:00:10.199285Z</t>
  </si>
  <si>
    <t>2023-11-19T22:30:09.052587Z</t>
  </si>
  <si>
    <t>2023-11-23T20:00:11.546841Z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</si>
  <si>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</si>
  <si>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</si>
  <si>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</si>
  <si>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</si>
  <si>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</si>
  <si>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</si>
  <si>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</si>
  <si>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</si>
  <si>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</si>
  <si>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</si>
  <si>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</si>
  <si>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</si>
  <si>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</si>
  <si>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</si>
  <si>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</si>
  <si>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</si>
  <si>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</si>
  <si>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</si>
  <si>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</si>
  <si>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</si>
  <si>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2023-11-24T20:00:09.559160Z</t>
  </si>
  <si>
    <t>2023-11-24T19:00:11.309259Z</t>
  </si>
  <si>
    <t>2023-11-25T19:00:08.932055Z</t>
  </si>
  <si>
    <t>2023-11-27T21:30:09.188544Z</t>
  </si>
  <si>
    <t>2023-11-27T21:30:09.209583Z</t>
  </si>
  <si>
    <t>2023-11-25T19:00:09.105813Z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</si>
  <si>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</si>
  <si>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</si>
  <si>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</si>
  <si>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</si>
  <si>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</si>
  <si>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</si>
  <si>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</si>
  <si>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</si>
  <si>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</si>
  <si>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</si>
  <si>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</si>
  <si>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</si>
  <si>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</si>
  <si>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</si>
  <si>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</si>
  <si>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</si>
  <si>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</si>
  <si>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</si>
  <si>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</si>
  <si>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</si>
  <si>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</si>
  <si>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</si>
  <si>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</si>
  <si>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2023-11-24T15:00:11.215697Z</t>
  </si>
  <si>
    <t>2023-11-24T15:00:11.607316Z</t>
  </si>
  <si>
    <t>2023-11-28T01:00:10.072793Z</t>
  </si>
  <si>
    <t>2023-11-27T22:00:10.131462Z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</si>
  <si>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</si>
  <si>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</si>
  <si>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</si>
  <si>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</si>
  <si>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</si>
  <si>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</si>
  <si>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</si>
  <si>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</si>
  <si>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</si>
  <si>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</si>
  <si>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t>2023-12-02T18:30:08.259180Z</t>
  </si>
  <si>
    <t>2023-11-30T23:30:07.866054Z</t>
  </si>
  <si>
    <t>2023-12-02T18:30:08.360407Z</t>
  </si>
  <si>
    <t>Lack of match fitness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</si>
  <si>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</si>
  <si>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</si>
  <si>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</si>
  <si>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</si>
  <si>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</si>
  <si>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</si>
  <si>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</si>
  <si>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</si>
  <si>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</si>
  <si>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</si>
  <si>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</si>
  <si>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</si>
  <si>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</si>
  <si>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2023-11-30T23:30:08.340445Z</t>
  </si>
  <si>
    <t>2023-11-30T23:30:09.105646Z</t>
  </si>
  <si>
    <t>2023-12-03T23:30:10.074436Z</t>
  </si>
  <si>
    <t>2023-12-02T19:00:09.058622Z</t>
  </si>
  <si>
    <t>2023-12-02T19:00:09.142375Z</t>
  </si>
  <si>
    <t>2023-12-02T19:00:09.461542Z</t>
  </si>
  <si>
    <t>2023-12-03T23:30:11.101545Z</t>
  </si>
  <si>
    <t>Knee injury - Expected back 14 Jan</t>
  </si>
  <si>
    <t>2023-12-02T22:30:10.218322Z</t>
  </si>
  <si>
    <t>2023-12-02T19:00:09.260519Z</t>
  </si>
  <si>
    <t>2023-12-02T18:00:10.488989Z</t>
  </si>
  <si>
    <t>Ankle injury - Expected back 03 Feb</t>
  </si>
  <si>
    <t>2023-12-03T23:30:10.698497Z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</si>
  <si>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</si>
  <si>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</si>
  <si>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</si>
  <si>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</si>
  <si>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</si>
  <si>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</si>
  <si>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</si>
  <si>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</si>
  <si>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</si>
  <si>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</si>
  <si>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</si>
  <si>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</si>
  <si>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</si>
  <si>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</si>
  <si>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</si>
  <si>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</si>
  <si>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</si>
  <si>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</si>
  <si>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</si>
  <si>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</si>
  <si>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</si>
  <si>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Odsonne Édouard - 6</t>
  </si>
  <si>
    <t>Groin Injury - Expected back 20 Jan</t>
  </si>
  <si>
    <t>2023-12-07T12:00:08.489004Z</t>
  </si>
  <si>
    <t>Illness - 75% chance of playing</t>
  </si>
  <si>
    <t>2023-12-06T23:30:08.350358Z</t>
  </si>
  <si>
    <t>Foot injury - Expected back 20 Jan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</si>
  <si>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</si>
  <si>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</si>
  <si>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</si>
  <si>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</si>
  <si>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</si>
  <si>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</si>
  <si>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</si>
  <si>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</si>
  <si>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</si>
  <si>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</si>
  <si>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</si>
  <si>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</si>
  <si>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</si>
  <si>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</si>
  <si>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</si>
  <si>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</si>
  <si>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</si>
  <si>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</si>
  <si>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</si>
  <si>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</si>
  <si>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2023-12-06T21:00:11.539721Z</t>
  </si>
  <si>
    <t>Shoulder injury - Expected back 03 Apr</t>
  </si>
  <si>
    <t>2023-12-04T17:00:09.845218Z</t>
  </si>
  <si>
    <t>2023-12-04T17:00:09.862491Z</t>
  </si>
  <si>
    <t>2023-12-06T22:00:10.467989Z</t>
  </si>
  <si>
    <t>2023-12-08T00:00:09.945282Z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</si>
  <si>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</si>
  <si>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</si>
  <si>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</si>
  <si>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</si>
  <si>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</si>
  <si>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</si>
  <si>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</si>
  <si>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</si>
  <si>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</si>
  <si>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Scott McTominay - 5</t>
  </si>
  <si>
    <t>Bryan Mbeumo - 7</t>
  </si>
  <si>
    <t>Hwang Hee-chan - 8</t>
  </si>
  <si>
    <t>2023-12-09T20:00:09.117227Z</t>
  </si>
  <si>
    <t>2023-12-09T20:00:09.137355Z</t>
  </si>
  <si>
    <t>Muscle injury - Expected back 24 Feb</t>
  </si>
  <si>
    <t>2023-12-09T17:30:08.827079Z</t>
  </si>
  <si>
    <t>2023-12-11T00:00:10.930063Z</t>
  </si>
  <si>
    <t>2023-12-10T23:00:09.742927Z</t>
  </si>
  <si>
    <t>2023-12-10T23:00:09.879958Z</t>
  </si>
  <si>
    <t>Hamstring injury - 75% chance of playing</t>
  </si>
  <si>
    <t>2023-12-10T23:00:09.935968Z</t>
  </si>
  <si>
    <t>2023-12-09T15:30:08.684440Z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</si>
  <si>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</si>
  <si>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</si>
  <si>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</si>
  <si>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</si>
  <si>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</si>
  <si>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</si>
  <si>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</si>
  <si>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</si>
  <si>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</si>
  <si>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</si>
  <si>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2023-12-10T19:30:10.098131Z</t>
  </si>
  <si>
    <t>2023-12-08T18:30:10.356324Z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</si>
  <si>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</si>
  <si>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</si>
  <si>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</si>
  <si>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</si>
  <si>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</si>
  <si>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</si>
  <si>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Sydie Peck</t>
  </si>
  <si>
    <t>GW16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</si>
  <si>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Raúl Jiménez</t>
    </r>
    <r>
      <rPr>
        <sz val="8.6"/>
        <color rgb="FF000000"/>
        <rFont val="Verdana"/>
        <family val="2"/>
      </rPr>
      <t> - 4</t>
    </r>
  </si>
  <si>
    <t>Abdoulaye Doucouré - 6</t>
  </si>
  <si>
    <t>Elijah Adebayo - 4</t>
  </si>
  <si>
    <t>2023-12-12T22:30:08.433665Z</t>
  </si>
  <si>
    <t>2023-12-18T00:00:09.353001Z</t>
  </si>
  <si>
    <t>2023-12-12T17:30:08.345180Z</t>
  </si>
  <si>
    <t>499169.jpg</t>
  </si>
  <si>
    <t>Lewis-Skelly</t>
  </si>
  <si>
    <t>2023-12-15T09:30:09.140206Z</t>
  </si>
  <si>
    <t>Suspended until 14 Jan</t>
  </si>
  <si>
    <t>2023-12-17T21:30:08.114524Z</t>
  </si>
  <si>
    <t>2023-12-15T15:00:09.536969Z</t>
  </si>
  <si>
    <t>2023-12-15T09:30:09.215067Z</t>
  </si>
  <si>
    <t>2023-12-18T00:00:10.972444Z</t>
  </si>
  <si>
    <t>564505.jpg</t>
  </si>
  <si>
    <t>Proctor</t>
  </si>
  <si>
    <t>Ankle injury - Expected back 09 Mar</t>
  </si>
  <si>
    <t>2023-12-17T21:30:08.357042Z</t>
  </si>
  <si>
    <t>Suspended until 30 Dec</t>
  </si>
  <si>
    <t>2023-12-17T21:30:08.380388Z</t>
  </si>
  <si>
    <t>2023-12-18T00:00:09.805387Z</t>
  </si>
  <si>
    <t>2023-12-14T16:00:09.419672Z</t>
  </si>
  <si>
    <t>2023-12-16T19:00:08.792027Z</t>
  </si>
  <si>
    <t>Tayo</t>
  </si>
  <si>
    <t>501468.jpg</t>
  </si>
  <si>
    <t>Adaramola</t>
  </si>
  <si>
    <t>2023-12-16T22:30:09.474778Z</t>
  </si>
  <si>
    <t>2023-12-14T18:00:09.055302Z</t>
  </si>
  <si>
    <t>2023-12-14T18:00:09.068141Z</t>
  </si>
  <si>
    <t>Jenson</t>
  </si>
  <si>
    <t>491557.jpg</t>
  </si>
  <si>
    <t>Metcalfe</t>
  </si>
  <si>
    <t>491745.jpg</t>
  </si>
  <si>
    <t>Calf injury - Expected back 13 Jan</t>
  </si>
  <si>
    <t>2023-12-14T16:00:09.779808Z</t>
  </si>
  <si>
    <t>Suspended until 31 Dec</t>
  </si>
  <si>
    <t>2023-12-16T19:00:09.332401Z</t>
  </si>
  <si>
    <t>2023-12-18T00:00:11.256131Z</t>
  </si>
  <si>
    <t>Calf injury - 50% chance of playing</t>
  </si>
  <si>
    <t>2023-12-15T18:00:10.673601Z</t>
  </si>
  <si>
    <t>2023-12-15T18:00:10.702008Z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</si>
  <si>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</si>
  <si>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</si>
  <si>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</si>
  <si>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</si>
  <si>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</si>
  <si>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</si>
  <si>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2023-12-13T16:00:09.904961Z</t>
  </si>
  <si>
    <t>2023-12-13T16:00:09.940900Z</t>
  </si>
  <si>
    <t>2023-12-12T23:30:09.986100Z</t>
  </si>
  <si>
    <t>518466.jpg</t>
  </si>
  <si>
    <t>Kambwala</t>
  </si>
  <si>
    <t>2023-12-16T19:00:09.078050Z</t>
  </si>
  <si>
    <t>2023-12-16T19:00:09.120100Z</t>
  </si>
  <si>
    <t>Achilles injury - Expected back 13 Jan</t>
  </si>
  <si>
    <t>Toe Injury - Expected back 13 Jan</t>
  </si>
  <si>
    <t>2023-12-16T08:00:10.122072Z</t>
  </si>
  <si>
    <t>2023-12-16T08:00:10.207505Z</t>
  </si>
  <si>
    <t>2023-12-14T16:00:10.407858Z</t>
  </si>
  <si>
    <t>2023-12-16T08:00:10.290081Z</t>
  </si>
  <si>
    <t>2023-12-15T12:00:10.120415Z</t>
  </si>
  <si>
    <t>2023-12-18T00:00:10.927042Z</t>
  </si>
  <si>
    <t>26-055</t>
  </si>
  <si>
    <t>26-349</t>
  </si>
  <si>
    <t>22-190</t>
  </si>
  <si>
    <t>23-150</t>
  </si>
  <si>
    <t>Omotayo Adaramola</t>
  </si>
  <si>
    <t>20-070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</si>
  <si>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</si>
  <si>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</si>
  <si>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</si>
  <si>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</si>
  <si>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</si>
  <si>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</si>
  <si>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</si>
  <si>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</si>
  <si>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</si>
  <si>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Ollie Watkins - 9</t>
  </si>
  <si>
    <t>Nicolas Jackson - 7</t>
  </si>
  <si>
    <t>2023-12-23T20:00:08.458889Z</t>
  </si>
  <si>
    <t>2023-12-22T23:30:09.762009Z</t>
  </si>
  <si>
    <t>Calf injury - Expected back 14 Jan</t>
  </si>
  <si>
    <t>Ankle sprain - 50% chance of playing</t>
  </si>
  <si>
    <t>Tommi</t>
  </si>
  <si>
    <t>515599.jpg</t>
  </si>
  <si>
    <t>O'Reilly</t>
  </si>
  <si>
    <t>Groin Injury - 75% chance of playing</t>
  </si>
  <si>
    <t>2023-12-23T22:30:08.669674Z</t>
  </si>
  <si>
    <t>Illness - Expected back 31 Dec</t>
  </si>
  <si>
    <t>2023-12-21T15:00:10.669352Z</t>
  </si>
  <si>
    <t>Thigh injury - 50% chance of playing</t>
  </si>
  <si>
    <t>Knee injury - Expected back 24 Feb</t>
  </si>
  <si>
    <t>Ankle injury - 75% chance of playing</t>
  </si>
  <si>
    <t>2023-12-22T02:00:09.537137Z</t>
  </si>
  <si>
    <t>Knee injury - Expected back 17 Feb</t>
  </si>
  <si>
    <t>2023-12-19T18:00:09.313020Z</t>
  </si>
  <si>
    <t>Knee injury - Expected back 03 Feb</t>
  </si>
  <si>
    <t>Hamstring injury - Expected back 13 Jan</t>
  </si>
  <si>
    <t>Hernia - 25% chance of playing</t>
  </si>
  <si>
    <t>2023-12-19T23:00:09.582067Z</t>
  </si>
  <si>
    <t>2023-12-24T15:30:09.085575Z</t>
  </si>
  <si>
    <t>2023-12-24T15:30:09.398314Z</t>
  </si>
  <si>
    <t>2023-12-23T20:00:09.215908Z</t>
  </si>
  <si>
    <t>Muscle injury - 25% chance of playing</t>
  </si>
  <si>
    <t>2023-12-23T20:00:10.109980Z</t>
  </si>
  <si>
    <t>2023-12-23T22:00:09.137690Z</t>
  </si>
  <si>
    <t>Shoulder injury - Unknown return date</t>
  </si>
  <si>
    <t>2023-12-23T22:00:09.220836Z</t>
  </si>
  <si>
    <t>2023-12-19T14:30:11.311171Z</t>
  </si>
  <si>
    <t>2023-12-21T13:00:10.319104Z</t>
  </si>
  <si>
    <t>Foot injury - 50% chance of playing</t>
  </si>
  <si>
    <t>2023-12-23T22:30:09.724645Z</t>
  </si>
  <si>
    <t>Groin Injury - Expected back 01 Feb</t>
  </si>
  <si>
    <t>Groin Injury - Expected back 14 Jan</t>
  </si>
  <si>
    <t>2023-12-23T18:00:10.557765Z</t>
  </si>
  <si>
    <t>515500.jpg</t>
  </si>
  <si>
    <t>Bennett</t>
  </si>
  <si>
    <t>Back injury - Expected back 13 Jan</t>
  </si>
  <si>
    <t>2023-12-19T23:00:10.077850Z</t>
  </si>
  <si>
    <t>2023-12-20T08:00:10.206759Z</t>
  </si>
  <si>
    <t>2023-12-19T23:00:10.114190Z</t>
  </si>
  <si>
    <t>Hip injury - 75% chance of playing</t>
  </si>
  <si>
    <t>2023-12-23T20:00:09.566665Z</t>
  </si>
  <si>
    <t>2023-12-23T18:00:10.938061Z</t>
  </si>
  <si>
    <t>2023-12-20T08:00:10.401033Z</t>
  </si>
  <si>
    <t>2023-12-20T08:00:11.068006Z</t>
  </si>
  <si>
    <t>2023-12-22T23:30:11.074150Z</t>
  </si>
  <si>
    <t>2023-12-22T23:30:11.112348Z</t>
  </si>
  <si>
    <t>2023-12-23T20:00:09.895702Z</t>
  </si>
  <si>
    <t>2023-12-21T01:30:10.679623Z</t>
  </si>
  <si>
    <t>2023-12-21T01:30:10.713681Z</t>
  </si>
  <si>
    <t>432712.jpg</t>
  </si>
  <si>
    <t>Hesketh</t>
  </si>
  <si>
    <t>Ty</t>
  </si>
  <si>
    <t>490095.jpg</t>
  </si>
  <si>
    <t>Barnett</t>
  </si>
  <si>
    <t>23-327</t>
  </si>
  <si>
    <t>29-233</t>
  </si>
  <si>
    <t>25-180</t>
  </si>
  <si>
    <t>27-196</t>
  </si>
  <si>
    <t>27-004</t>
  </si>
  <si>
    <t>20-126</t>
  </si>
  <si>
    <t>19-001</t>
  </si>
  <si>
    <t>27-113</t>
  </si>
  <si>
    <t>26-139</t>
  </si>
  <si>
    <t>24-211</t>
  </si>
  <si>
    <t>22-239</t>
  </si>
  <si>
    <t>30-244</t>
  </si>
  <si>
    <t>25-179</t>
  </si>
  <si>
    <t>21-241</t>
  </si>
  <si>
    <t>31-166</t>
  </si>
  <si>
    <t>25-178</t>
  </si>
  <si>
    <t>23-112</t>
  </si>
  <si>
    <t>22-316</t>
  </si>
  <si>
    <t>25-343</t>
  </si>
  <si>
    <t>32-192</t>
  </si>
  <si>
    <t>26-183</t>
  </si>
  <si>
    <t>28-251</t>
  </si>
  <si>
    <t>23-332</t>
  </si>
  <si>
    <t>26-170</t>
  </si>
  <si>
    <t>25-079</t>
  </si>
  <si>
    <t>23-312</t>
  </si>
  <si>
    <t>26-062</t>
  </si>
  <si>
    <t>29-144</t>
  </si>
  <si>
    <t>29-211</t>
  </si>
  <si>
    <t>29-021</t>
  </si>
  <si>
    <t>25-229</t>
  </si>
  <si>
    <t>27-133</t>
  </si>
  <si>
    <t>18-249</t>
  </si>
  <si>
    <t>24-032</t>
  </si>
  <si>
    <t>24-209</t>
  </si>
  <si>
    <t>29-289</t>
  </si>
  <si>
    <t>28-250</t>
  </si>
  <si>
    <t>22-069</t>
  </si>
  <si>
    <t>29-293</t>
  </si>
  <si>
    <t>26-228</t>
  </si>
  <si>
    <t>26-138</t>
  </si>
  <si>
    <t>31-001</t>
  </si>
  <si>
    <t>23-351</t>
  </si>
  <si>
    <t>22-197</t>
  </si>
  <si>
    <t>27-333</t>
  </si>
  <si>
    <t>24-210</t>
  </si>
  <si>
    <t>31-343</t>
  </si>
  <si>
    <t>27-078</t>
  </si>
  <si>
    <t>24-154</t>
  </si>
  <si>
    <t>29-022</t>
  </si>
  <si>
    <t>27-009</t>
  </si>
  <si>
    <t>20-313</t>
  </si>
  <si>
    <t>Rhys Bennett</t>
  </si>
  <si>
    <t>19-183</t>
  </si>
  <si>
    <t>Bobby Clark</t>
  </si>
  <si>
    <t>19-009</t>
  </si>
  <si>
    <t>20-314</t>
  </si>
  <si>
    <t>20-066</t>
  </si>
  <si>
    <t>19-064</t>
  </si>
  <si>
    <t>20-112</t>
  </si>
  <si>
    <t>Tommi O'Reilly</t>
  </si>
  <si>
    <t>Mohamed Salah - 12</t>
  </si>
  <si>
    <t>Son Heung-min - 11</t>
  </si>
  <si>
    <t>Jarrod Bowen - 11</t>
  </si>
  <si>
    <r>
      <t>Jason Steele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Bart Verbruggen</t>
    </r>
  </si>
  <si>
    <t>Dominic Solanke - 11</t>
  </si>
  <si>
    <r>
      <t>Chris Wood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Taiwo Awoniyi</t>
    </r>
    <r>
      <rPr>
        <sz val="8.6"/>
        <color rgb="FF000000"/>
        <rFont val="Verdana"/>
        <family val="2"/>
      </rPr>
      <t>... - 4</t>
    </r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</si>
  <si>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... - 3</t>
    </r>
  </si>
  <si>
    <t>Cameron Archer - 3</t>
  </si>
  <si>
    <t>2023-12-24T21:00:09.270040Z</t>
  </si>
  <si>
    <t>2023-12-24T21:00:10.540338Z</t>
  </si>
  <si>
    <t>2023-12-24T21:00:10.967326Z</t>
  </si>
  <si>
    <t>23-355</t>
  </si>
  <si>
    <t>21-025</t>
  </si>
  <si>
    <t>26-092</t>
  </si>
  <si>
    <t>25-352</t>
  </si>
  <si>
    <t>21-358</t>
  </si>
  <si>
    <t>27-270</t>
  </si>
  <si>
    <t>21-271</t>
  </si>
  <si>
    <t>24-274</t>
  </si>
  <si>
    <t>22-202</t>
  </si>
  <si>
    <t>25-252</t>
  </si>
  <si>
    <t>28-159</t>
  </si>
  <si>
    <t>28-310</t>
  </si>
  <si>
    <t>31-084</t>
  </si>
  <si>
    <t>29-318</t>
  </si>
  <si>
    <t>23-328</t>
  </si>
  <si>
    <t>23-021</t>
  </si>
  <si>
    <t>27-126</t>
  </si>
  <si>
    <t>27-208</t>
  </si>
  <si>
    <t>21-049</t>
  </si>
  <si>
    <t>24-024</t>
  </si>
  <si>
    <t>33-272</t>
  </si>
  <si>
    <t>23-304</t>
  </si>
  <si>
    <t>22-157</t>
  </si>
  <si>
    <t>30-301</t>
  </si>
  <si>
    <t>26-135</t>
  </si>
  <si>
    <t>32-105</t>
  </si>
  <si>
    <t>22-274</t>
  </si>
  <si>
    <t>30-291</t>
  </si>
  <si>
    <t>19-356</t>
  </si>
  <si>
    <t>26-356</t>
  </si>
  <si>
    <t>25-261</t>
  </si>
  <si>
    <t>30-020</t>
  </si>
  <si>
    <t>26-016</t>
  </si>
  <si>
    <t>35-158</t>
  </si>
  <si>
    <t>23-359</t>
  </si>
  <si>
    <t>26-251</t>
  </si>
  <si>
    <t>29-234</t>
  </si>
  <si>
    <t>25-181</t>
  </si>
  <si>
    <t>22-284</t>
  </si>
  <si>
    <t>28-137</t>
  </si>
  <si>
    <t>30-165</t>
  </si>
  <si>
    <t>33-059</t>
  </si>
  <si>
    <t>25-314</t>
  </si>
  <si>
    <t>25-328</t>
  </si>
  <si>
    <t>23-220</t>
  </si>
  <si>
    <t>27-197</t>
  </si>
  <si>
    <t>27-117</t>
  </si>
  <si>
    <t>19-350</t>
  </si>
  <si>
    <t>20-166</t>
  </si>
  <si>
    <t>23-151</t>
  </si>
  <si>
    <t>32-325</t>
  </si>
  <si>
    <t>23-347</t>
  </si>
  <si>
    <t>27-005</t>
  </si>
  <si>
    <t>21-181</t>
  </si>
  <si>
    <t>23-268</t>
  </si>
  <si>
    <t>22-106</t>
  </si>
  <si>
    <t>20-127</t>
  </si>
  <si>
    <t>25-259</t>
  </si>
  <si>
    <t>28-006</t>
  </si>
  <si>
    <t>25-097</t>
  </si>
  <si>
    <t>21-098</t>
  </si>
  <si>
    <t>25-046</t>
  </si>
  <si>
    <t>19-002</t>
  </si>
  <si>
    <t>27-114</t>
  </si>
  <si>
    <t>31-230</t>
  </si>
  <si>
    <t>20-143</t>
  </si>
  <si>
    <t>22-053</t>
  </si>
  <si>
    <t>32-339</t>
  </si>
  <si>
    <t>26-284</t>
  </si>
  <si>
    <t>20-362</t>
  </si>
  <si>
    <t>30-285</t>
  </si>
  <si>
    <t>31-305</t>
  </si>
  <si>
    <t>26-140</t>
  </si>
  <si>
    <t>28-020</t>
  </si>
  <si>
    <t>29-297</t>
  </si>
  <si>
    <t>19-336</t>
  </si>
  <si>
    <t>19-215</t>
  </si>
  <si>
    <t>24-021</t>
  </si>
  <si>
    <t>28-306</t>
  </si>
  <si>
    <t>30-094</t>
  </si>
  <si>
    <t>32-264</t>
  </si>
  <si>
    <t>35-075</t>
  </si>
  <si>
    <t>20-302</t>
  </si>
  <si>
    <t>26-325</t>
  </si>
  <si>
    <t>34-183</t>
  </si>
  <si>
    <t>27-089</t>
  </si>
  <si>
    <t>31-125</t>
  </si>
  <si>
    <t>31-196</t>
  </si>
  <si>
    <t>34-010</t>
  </si>
  <si>
    <t>25-156</t>
  </si>
  <si>
    <t>27-262</t>
  </si>
  <si>
    <t>24-212</t>
  </si>
  <si>
    <t>27-358</t>
  </si>
  <si>
    <t>21-294</t>
  </si>
  <si>
    <t>24-282</t>
  </si>
  <si>
    <t>23-175</t>
  </si>
  <si>
    <t>22-240</t>
  </si>
  <si>
    <t>26-328</t>
  </si>
  <si>
    <t>25-063</t>
  </si>
  <si>
    <t>30-245</t>
  </si>
  <si>
    <t>33-233</t>
  </si>
  <si>
    <t>32-180</t>
  </si>
  <si>
    <t>24-300</t>
  </si>
  <si>
    <t>28-254</t>
  </si>
  <si>
    <t>24-171</t>
  </si>
  <si>
    <t>26-225</t>
  </si>
  <si>
    <t>26-346</t>
  </si>
  <si>
    <t>29-344</t>
  </si>
  <si>
    <t>30-158</t>
  </si>
  <si>
    <t>26-350</t>
  </si>
  <si>
    <t>25-289</t>
  </si>
  <si>
    <t>18-044</t>
  </si>
  <si>
    <t>20-356</t>
  </si>
  <si>
    <t>21-212</t>
  </si>
  <si>
    <t>18-356</t>
  </si>
  <si>
    <t>26-006</t>
  </si>
  <si>
    <t>30-358</t>
  </si>
  <si>
    <t>24-004</t>
  </si>
  <si>
    <t>34-344</t>
  </si>
  <si>
    <t>32-090</t>
  </si>
  <si>
    <t>32-034</t>
  </si>
  <si>
    <t>20-012</t>
  </si>
  <si>
    <t>30-130</t>
  </si>
  <si>
    <t>31-066</t>
  </si>
  <si>
    <t>25-065</t>
  </si>
  <si>
    <t>21-242</t>
  </si>
  <si>
    <t>20-265</t>
  </si>
  <si>
    <t>31-167</t>
  </si>
  <si>
    <t>24-345</t>
  </si>
  <si>
    <t>30-319</t>
  </si>
  <si>
    <t>31-314</t>
  </si>
  <si>
    <t>25-338</t>
  </si>
  <si>
    <t>35-356</t>
  </si>
  <si>
    <t>38-251</t>
  </si>
  <si>
    <t>21-055</t>
  </si>
  <si>
    <t>34-223</t>
  </si>
  <si>
    <t>19-067</t>
  </si>
  <si>
    <t>29-108</t>
  </si>
  <si>
    <t>22-342</t>
  </si>
  <si>
    <t>32-123</t>
  </si>
  <si>
    <t>30-195</t>
  </si>
  <si>
    <t>23-211</t>
  </si>
  <si>
    <t>32-345</t>
  </si>
  <si>
    <t>27-306</t>
  </si>
  <si>
    <t>23-113</t>
  </si>
  <si>
    <t>19-268</t>
  </si>
  <si>
    <t>24-232</t>
  </si>
  <si>
    <t>23-322</t>
  </si>
  <si>
    <t>34-090</t>
  </si>
  <si>
    <t>19-177</t>
  </si>
  <si>
    <t>22-287</t>
  </si>
  <si>
    <t>30-110</t>
  </si>
  <si>
    <t>22-317</t>
  </si>
  <si>
    <t>25-344</t>
  </si>
  <si>
    <t>30-148</t>
  </si>
  <si>
    <t>24-343</t>
  </si>
  <si>
    <t>26-216</t>
  </si>
  <si>
    <t>22-304</t>
  </si>
  <si>
    <t>21-223</t>
  </si>
  <si>
    <t>28-106</t>
  </si>
  <si>
    <t>32-193</t>
  </si>
  <si>
    <t>23-165</t>
  </si>
  <si>
    <t>26-039</t>
  </si>
  <si>
    <t>20-220</t>
  </si>
  <si>
    <t>21-336</t>
  </si>
  <si>
    <t>23-157</t>
  </si>
  <si>
    <t>19-280</t>
  </si>
  <si>
    <t>19-108</t>
  </si>
  <si>
    <t>26-184</t>
  </si>
  <si>
    <t>18-266</t>
  </si>
  <si>
    <t>27-035</t>
  </si>
  <si>
    <t>24-197</t>
  </si>
  <si>
    <t>23-200</t>
  </si>
  <si>
    <t>26-288</t>
  </si>
  <si>
    <t>31-170</t>
  </si>
  <si>
    <t>21-198</t>
  </si>
  <si>
    <t>21-349</t>
  </si>
  <si>
    <t>18-258</t>
  </si>
  <si>
    <t>23-048</t>
  </si>
  <si>
    <t>28-252</t>
  </si>
  <si>
    <t>28-142</t>
  </si>
  <si>
    <t>20-324</t>
  </si>
  <si>
    <t>25-321</t>
  </si>
  <si>
    <t>31-155</t>
  </si>
  <si>
    <t>24-095</t>
  </si>
  <si>
    <t>27-236</t>
  </si>
  <si>
    <t>22-188</t>
  </si>
  <si>
    <t>24-017</t>
  </si>
  <si>
    <t>26-266</t>
  </si>
  <si>
    <t>32-234</t>
  </si>
  <si>
    <t>22-090</t>
  </si>
  <si>
    <t>23-333</t>
  </si>
  <si>
    <t>23-335</t>
  </si>
  <si>
    <t>22-216</t>
  </si>
  <si>
    <t>30-275</t>
  </si>
  <si>
    <t>22-329</t>
  </si>
  <si>
    <t>32-005</t>
  </si>
  <si>
    <t>27-021</t>
  </si>
  <si>
    <t>25-363</t>
  </si>
  <si>
    <t>33-246</t>
  </si>
  <si>
    <t>22-227</t>
  </si>
  <si>
    <t>26-171</t>
  </si>
  <si>
    <t>19-122</t>
  </si>
  <si>
    <t>31-063</t>
  </si>
  <si>
    <t>30-348</t>
  </si>
  <si>
    <t>27-095</t>
  </si>
  <si>
    <t>25-032</t>
  </si>
  <si>
    <t>25-080</t>
  </si>
  <si>
    <t>20-048</t>
  </si>
  <si>
    <t>23-313</t>
  </si>
  <si>
    <t>24-234</t>
  </si>
  <si>
    <t>19-101</t>
  </si>
  <si>
    <t>24-214</t>
  </si>
  <si>
    <t>26-063</t>
  </si>
  <si>
    <t>34-004</t>
  </si>
  <si>
    <t>29-145</t>
  </si>
  <si>
    <t>23-244</t>
  </si>
  <si>
    <t>35-229</t>
  </si>
  <si>
    <t>23-086</t>
  </si>
  <si>
    <t>29-212</t>
  </si>
  <si>
    <t>22-358</t>
  </si>
  <si>
    <t>30-044</t>
  </si>
  <si>
    <t>30-115</t>
  </si>
  <si>
    <t>28-191</t>
  </si>
  <si>
    <t>31-296</t>
  </si>
  <si>
    <t>29-061</t>
  </si>
  <si>
    <t>19-034</t>
  </si>
  <si>
    <t>22-306</t>
  </si>
  <si>
    <t>29-161</t>
  </si>
  <si>
    <t>21-043</t>
  </si>
  <si>
    <t>27-260</t>
  </si>
  <si>
    <t>26-056</t>
  </si>
  <si>
    <t>25-230</t>
  </si>
  <si>
    <t>27-134</t>
  </si>
  <si>
    <t>21-290</t>
  </si>
  <si>
    <t>25-001</t>
  </si>
  <si>
    <t>27-032</t>
  </si>
  <si>
    <t>30-295</t>
  </si>
  <si>
    <t>18-250</t>
  </si>
  <si>
    <t>25-282</t>
  </si>
  <si>
    <t>26-272</t>
  </si>
  <si>
    <t>29-158</t>
  </si>
  <si>
    <t>31-114</t>
  </si>
  <si>
    <t>25-341</t>
  </si>
  <si>
    <t>21-102</t>
  </si>
  <si>
    <t>26-180</t>
  </si>
  <si>
    <t>32-139</t>
  </si>
  <si>
    <t>19-083</t>
  </si>
  <si>
    <t>26-014</t>
  </si>
  <si>
    <t>24-140</t>
  </si>
  <si>
    <t>21-068</t>
  </si>
  <si>
    <t>27-204</t>
  </si>
  <si>
    <t>19-103</t>
  </si>
  <si>
    <t>29-068</t>
  </si>
  <si>
    <t>27-043</t>
  </si>
  <si>
    <t>24-033</t>
  </si>
  <si>
    <t>27-017</t>
  </si>
  <si>
    <t>34-095</t>
  </si>
  <si>
    <t>20-338</t>
  </si>
  <si>
    <t>21-239</t>
  </si>
  <si>
    <t>26-050</t>
  </si>
  <si>
    <t>17-238</t>
  </si>
  <si>
    <t>37-355</t>
  </si>
  <si>
    <t>30-287</t>
  </si>
  <si>
    <t>24-115</t>
  </si>
  <si>
    <t>26-219</t>
  </si>
  <si>
    <t>29-100</t>
  </si>
  <si>
    <t>24-262</t>
  </si>
  <si>
    <t>23-145</t>
  </si>
  <si>
    <t>26-358</t>
  </si>
  <si>
    <t>31-139</t>
  </si>
  <si>
    <t>30-200</t>
  </si>
  <si>
    <t>28-009</t>
  </si>
  <si>
    <t>24-349</t>
  </si>
  <si>
    <t>19-061</t>
  </si>
  <si>
    <t>22-354</t>
  </si>
  <si>
    <t>22-235</t>
  </si>
  <si>
    <t>21-174</t>
  </si>
  <si>
    <t>28-304</t>
  </si>
  <si>
    <t>29-340</t>
  </si>
  <si>
    <t>20-023</t>
  </si>
  <si>
    <t>24-015</t>
  </si>
  <si>
    <t>34-159</t>
  </si>
  <si>
    <t>23-291</t>
  </si>
  <si>
    <t>27-292</t>
  </si>
  <si>
    <t>26-041</t>
  </si>
  <si>
    <t>32-257</t>
  </si>
  <si>
    <t>25-120</t>
  </si>
  <si>
    <t>24-184</t>
  </si>
  <si>
    <t>29-290</t>
  </si>
  <si>
    <t>24-296</t>
  </si>
  <si>
    <t>23-172</t>
  </si>
  <si>
    <t>19-027</t>
  </si>
  <si>
    <t>26-238</t>
  </si>
  <si>
    <t>35-216</t>
  </si>
  <si>
    <t>19-244</t>
  </si>
  <si>
    <t>22-013</t>
  </si>
  <si>
    <t>33-351</t>
  </si>
  <si>
    <t>22-131</t>
  </si>
  <si>
    <t>27-267</t>
  </si>
  <si>
    <t>17-182</t>
  </si>
  <si>
    <t>20-296</t>
  </si>
  <si>
    <t>25-358</t>
  </si>
  <si>
    <t>31-049</t>
  </si>
  <si>
    <t>29-142</t>
  </si>
  <si>
    <t>25-133</t>
  </si>
  <si>
    <t>21-317</t>
  </si>
  <si>
    <t>18-208</t>
  </si>
  <si>
    <t>28-169</t>
  </si>
  <si>
    <t>21-233</t>
  </si>
  <si>
    <t>26-120</t>
  </si>
  <si>
    <t>18-290</t>
  </si>
  <si>
    <t>22-070</t>
  </si>
  <si>
    <t>22-005</t>
  </si>
  <si>
    <t>34-326</t>
  </si>
  <si>
    <t>24-078</t>
  </si>
  <si>
    <t>28-023</t>
  </si>
  <si>
    <t>21-320</t>
  </si>
  <si>
    <t>30-210</t>
  </si>
  <si>
    <t>31-250</t>
  </si>
  <si>
    <t>24-103</t>
  </si>
  <si>
    <t>20-330</t>
  </si>
  <si>
    <t>26-211</t>
  </si>
  <si>
    <t>21-081</t>
  </si>
  <si>
    <t>25-225</t>
  </si>
  <si>
    <t>22-211</t>
  </si>
  <si>
    <t>28-101</t>
  </si>
  <si>
    <t>36-081</t>
  </si>
  <si>
    <t>29-294</t>
  </si>
  <si>
    <t>28-332</t>
  </si>
  <si>
    <t>30-326</t>
  </si>
  <si>
    <t>23-272</t>
  </si>
  <si>
    <t>26-229</t>
  </si>
  <si>
    <t>27-107</t>
  </si>
  <si>
    <t>34-106</t>
  </si>
  <si>
    <t>28-093</t>
  </si>
  <si>
    <t>27-186</t>
  </si>
  <si>
    <t>34-149</t>
  </si>
  <si>
    <t>25-242</t>
  </si>
  <si>
    <t>28-348</t>
  </si>
  <si>
    <t>30-161</t>
  </si>
  <si>
    <t>30-342</t>
  </si>
  <si>
    <t>22-111</t>
  </si>
  <si>
    <t>31-193</t>
  </si>
  <si>
    <t>22-276</t>
  </si>
  <si>
    <t>24-064</t>
  </si>
  <si>
    <t>26-037</t>
  </si>
  <si>
    <t>23-275</t>
  </si>
  <si>
    <t>26-023</t>
  </si>
  <si>
    <t>19-236</t>
  </si>
  <si>
    <t>31-228</t>
  </si>
  <si>
    <t>22-028</t>
  </si>
  <si>
    <t>31-002</t>
  </si>
  <si>
    <t>30-039</t>
  </si>
  <si>
    <t>23-352</t>
  </si>
  <si>
    <t>28-166</t>
  </si>
  <si>
    <t>29-137</t>
  </si>
  <si>
    <t>21-159</t>
  </si>
  <si>
    <t>39-094</t>
  </si>
  <si>
    <t>24-191</t>
  </si>
  <si>
    <t>23-100</t>
  </si>
  <si>
    <t>32-240</t>
  </si>
  <si>
    <t>26-102</t>
  </si>
  <si>
    <t>28-301</t>
  </si>
  <si>
    <t>33-129</t>
  </si>
  <si>
    <t>29-017</t>
  </si>
  <si>
    <t>28-281</t>
  </si>
  <si>
    <t>23-061</t>
  </si>
  <si>
    <t>28-098</t>
  </si>
  <si>
    <t>31-036</t>
  </si>
  <si>
    <t>24-278</t>
  </si>
  <si>
    <t>30-098</t>
  </si>
  <si>
    <t>28-077</t>
  </si>
  <si>
    <t>22-198</t>
  </si>
  <si>
    <t>26-232</t>
  </si>
  <si>
    <t>22-191</t>
  </si>
  <si>
    <t>28-128</t>
  </si>
  <si>
    <t>25-050</t>
  </si>
  <si>
    <t>34-271</t>
  </si>
  <si>
    <t>23-231</t>
  </si>
  <si>
    <t>26-343</t>
  </si>
  <si>
    <t>32-162</t>
  </si>
  <si>
    <t>21-076</t>
  </si>
  <si>
    <t>27-334</t>
  </si>
  <si>
    <t>28-110</t>
  </si>
  <si>
    <t>22-127</t>
  </si>
  <si>
    <t>33-097</t>
  </si>
  <si>
    <t>25-135</t>
  </si>
  <si>
    <t>27-227</t>
  </si>
  <si>
    <t>29-184</t>
  </si>
  <si>
    <t>21-027</t>
  </si>
  <si>
    <t>19-274</t>
  </si>
  <si>
    <t>32-170</t>
  </si>
  <si>
    <t>20-097</t>
  </si>
  <si>
    <t>31-344</t>
  </si>
  <si>
    <t>22-250</t>
  </si>
  <si>
    <t>21-129</t>
  </si>
  <si>
    <t>27-079</t>
  </si>
  <si>
    <t>23-209</t>
  </si>
  <si>
    <t>28-275</t>
  </si>
  <si>
    <t>24-155</t>
  </si>
  <si>
    <t>29-243</t>
  </si>
  <si>
    <t>33-211</t>
  </si>
  <si>
    <t>26-029</t>
  </si>
  <si>
    <t>34-057</t>
  </si>
  <si>
    <t>29-054</t>
  </si>
  <si>
    <t>18-203</t>
  </si>
  <si>
    <t>27-360</t>
  </si>
  <si>
    <t>28-355</t>
  </si>
  <si>
    <t>33-029</t>
  </si>
  <si>
    <t>26-078</t>
  </si>
  <si>
    <t>22-256</t>
  </si>
  <si>
    <t>35-138</t>
  </si>
  <si>
    <t>24-127</t>
  </si>
  <si>
    <t>31-301</t>
  </si>
  <si>
    <t>26-278</t>
  </si>
  <si>
    <t>32-018</t>
  </si>
  <si>
    <t>29-023</t>
  </si>
  <si>
    <t>19-299</t>
  </si>
  <si>
    <t>26-034</t>
  </si>
  <si>
    <t>38-169</t>
  </si>
  <si>
    <t>21-115</t>
  </si>
  <si>
    <t>24-176</t>
  </si>
  <si>
    <t>27-010</t>
  </si>
  <si>
    <t>29-059</t>
  </si>
  <si>
    <t>25-008</t>
  </si>
  <si>
    <t>20-041</t>
  </si>
  <si>
    <t>36-356</t>
  </si>
  <si>
    <t>20-180</t>
  </si>
  <si>
    <t>25-108</t>
  </si>
  <si>
    <t>22-145</t>
  </si>
  <si>
    <t>20-104</t>
  </si>
  <si>
    <t>24-351</t>
  </si>
  <si>
    <t>24-071</t>
  </si>
  <si>
    <t>Ty Barnett</t>
  </si>
  <si>
    <t>18-159</t>
  </si>
  <si>
    <t>19-013</t>
  </si>
  <si>
    <t>25-255</t>
  </si>
  <si>
    <t>20-077</t>
  </si>
  <si>
    <t>20-056</t>
  </si>
  <si>
    <t>21-111</t>
  </si>
  <si>
    <t>31-215</t>
  </si>
  <si>
    <t>20-169</t>
  </si>
  <si>
    <t>20-032</t>
  </si>
  <si>
    <t>22-138</t>
  </si>
  <si>
    <t>25-174</t>
  </si>
  <si>
    <t>19-145</t>
  </si>
  <si>
    <t>38-113</t>
  </si>
  <si>
    <t>18-127</t>
  </si>
  <si>
    <t>28-339</t>
  </si>
  <si>
    <t>19-184</t>
  </si>
  <si>
    <t>23-000</t>
  </si>
  <si>
    <t>20-075</t>
  </si>
  <si>
    <t>18-321</t>
  </si>
  <si>
    <t>31-161</t>
  </si>
  <si>
    <t>18-074</t>
  </si>
  <si>
    <t>19-319</t>
  </si>
  <si>
    <t>19-010</t>
  </si>
  <si>
    <t>20-277</t>
  </si>
  <si>
    <t>35-283</t>
  </si>
  <si>
    <t>21-047</t>
  </si>
  <si>
    <t>23-162</t>
  </si>
  <si>
    <t>18-306</t>
  </si>
  <si>
    <t>31-254</t>
  </si>
  <si>
    <t>20-027</t>
  </si>
  <si>
    <t>31-273</t>
  </si>
  <si>
    <t>18-339</t>
  </si>
  <si>
    <t>28-144</t>
  </si>
  <si>
    <t>20-315</t>
  </si>
  <si>
    <t>19-090</t>
  </si>
  <si>
    <t>20-308</t>
  </si>
  <si>
    <t>Owen Hesketh</t>
  </si>
  <si>
    <t>28-096</t>
  </si>
  <si>
    <t>28-199</t>
  </si>
  <si>
    <t>20-102</t>
  </si>
  <si>
    <t>20-067</t>
  </si>
  <si>
    <t>20-285</t>
  </si>
  <si>
    <t>22-041</t>
  </si>
  <si>
    <t>19-065</t>
  </si>
  <si>
    <t>20-178</t>
  </si>
  <si>
    <t>20-113</t>
  </si>
  <si>
    <t>21-256</t>
  </si>
  <si>
    <t>17-307</t>
  </si>
  <si>
    <t>30-186</t>
  </si>
  <si>
    <t>19-363</t>
  </si>
  <si>
    <t>28-291</t>
  </si>
  <si>
    <t>35-266</t>
  </si>
  <si>
    <t>Roméo Lavia</t>
  </si>
  <si>
    <t>19-353</t>
  </si>
  <si>
    <t>17-090</t>
  </si>
  <si>
    <t>40-067</t>
  </si>
  <si>
    <t>18-239</t>
  </si>
  <si>
    <t>20-245</t>
  </si>
  <si>
    <t>22-171</t>
  </si>
  <si>
    <t>19-110</t>
  </si>
  <si>
    <t>19-141</t>
  </si>
  <si>
    <t>25-048</t>
  </si>
  <si>
    <t>19-092</t>
  </si>
  <si>
    <t>16-178</t>
  </si>
  <si>
    <t>25-072</t>
  </si>
  <si>
    <t>18-345</t>
  </si>
  <si>
    <t>20-010</t>
  </si>
  <si>
    <t>19-306</t>
  </si>
  <si>
    <t>21-185</t>
  </si>
  <si>
    <t>20-352</t>
  </si>
  <si>
    <t>18-152</t>
  </si>
  <si>
    <t>21-005</t>
  </si>
  <si>
    <t>17-004</t>
  </si>
  <si>
    <t>20-071</t>
  </si>
  <si>
    <t>27-012</t>
  </si>
  <si>
    <t>19-154</t>
  </si>
  <si>
    <t>20-254</t>
  </si>
  <si>
    <t>18-314</t>
  </si>
  <si>
    <t>32-116</t>
  </si>
  <si>
    <t>21-031</t>
  </si>
  <si>
    <t>18-353</t>
  </si>
  <si>
    <t>24-221</t>
  </si>
  <si>
    <t>31-119</t>
  </si>
  <si>
    <t>30-036</t>
  </si>
  <si>
    <t>24-076</t>
  </si>
  <si>
    <t>20-062</t>
  </si>
  <si>
    <t>19-180</t>
  </si>
  <si>
    <t>GW19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</si>
</sst>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0" fillId="3" borderId="32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Michael Keane</v>
          </cell>
          <cell r="B4" t="str">
            <v>Keane</v>
          </cell>
          <cell r="M4" t="str">
            <v>EVE</v>
          </cell>
        </row>
        <row r="5">
          <cell r="A5" t="str">
            <v>Michael Olise</v>
          </cell>
          <cell r="B5" t="str">
            <v>Olise</v>
          </cell>
          <cell r="M5" t="str">
            <v>CRY</v>
          </cell>
        </row>
        <row r="6">
          <cell r="A6" t="str">
            <v>Son Heung-Min</v>
          </cell>
          <cell r="B6" t="str">
            <v>Son</v>
          </cell>
          <cell r="M6" t="str">
            <v>TOT</v>
          </cell>
        </row>
        <row r="7">
          <cell r="A7" t="str">
            <v>Trent Alexander-Arnold</v>
          </cell>
          <cell r="B7" t="str">
            <v>Alexander-Arnold</v>
          </cell>
          <cell r="C7" t="str">
            <v>Trent</v>
          </cell>
          <cell r="M7" t="str">
            <v>LIV</v>
          </cell>
        </row>
        <row r="8">
          <cell r="A8" t="str">
            <v>Jack Grealish</v>
          </cell>
          <cell r="B8" t="str">
            <v>Grealish</v>
          </cell>
          <cell r="M8" t="str">
            <v>MCI</v>
          </cell>
        </row>
        <row r="9">
          <cell r="A9" t="str">
            <v>Bryan Mbeumo</v>
          </cell>
          <cell r="B9" t="str">
            <v>Mbeumo</v>
          </cell>
          <cell r="M9" t="str">
            <v>BRE</v>
          </cell>
        </row>
        <row r="10">
          <cell r="A10" t="str">
            <v>Richarlison de Andrade</v>
          </cell>
          <cell r="B10" t="str">
            <v>Richarlison</v>
          </cell>
          <cell r="M10" t="str">
            <v>TOT</v>
          </cell>
        </row>
        <row r="11">
          <cell r="A11" t="str">
            <v>Jean-Philippe Mateta</v>
          </cell>
          <cell r="B11" t="str">
            <v>Mateta</v>
          </cell>
          <cell r="M11" t="str">
            <v>CRY</v>
          </cell>
        </row>
        <row r="12">
          <cell r="A12" t="str">
            <v>Willian Borges da Silva</v>
          </cell>
          <cell r="B12" t="str">
            <v>Willian</v>
          </cell>
          <cell r="M12" t="str">
            <v>FUL</v>
          </cell>
        </row>
        <row r="13">
          <cell r="A13" t="str">
            <v>Pascal Groß</v>
          </cell>
          <cell r="B13" t="str">
            <v>Gross</v>
          </cell>
          <cell r="D13" t="str">
            <v>Pascal Gross</v>
          </cell>
          <cell r="M13" t="str">
            <v>BHA</v>
          </cell>
        </row>
        <row r="14">
          <cell r="A14" t="str">
            <v>Mohammed Kudus</v>
          </cell>
          <cell r="B14" t="str">
            <v>Kudus</v>
          </cell>
          <cell r="C14" t="str">
            <v>Kudus Mohammed</v>
          </cell>
          <cell r="M14" t="str">
            <v>WHU</v>
          </cell>
        </row>
        <row r="15">
          <cell r="A15" t="str">
            <v>Dominic Solanke</v>
          </cell>
          <cell r="B15" t="str">
            <v>Solanke</v>
          </cell>
          <cell r="M15" t="str">
            <v>BOU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Bukayo Saka</v>
          </cell>
          <cell r="B17" t="str">
            <v>Saka</v>
          </cell>
          <cell r="M17" t="str">
            <v>ARS</v>
          </cell>
        </row>
        <row r="18">
          <cell r="A18" t="str">
            <v>Chris Wood</v>
          </cell>
          <cell r="B18" t="str">
            <v>Wood</v>
          </cell>
          <cell r="M18" t="str">
            <v>NFO</v>
          </cell>
        </row>
        <row r="19">
          <cell r="A19" t="str">
            <v>Ollie Watkins</v>
          </cell>
          <cell r="B19" t="str">
            <v>Watkins</v>
          </cell>
          <cell r="M19" t="str">
            <v>AVL</v>
          </cell>
        </row>
        <row r="20">
          <cell r="A20" t="str">
            <v>Callum Wilson</v>
          </cell>
          <cell r="B20" t="str">
            <v>Wilson</v>
          </cell>
          <cell r="C20" t="str">
            <v>C Wilson</v>
          </cell>
          <cell r="M20" t="str">
            <v>NEW</v>
          </cell>
        </row>
        <row r="21">
          <cell r="A21" t="str">
            <v>Takehiro Tomiyasu</v>
          </cell>
          <cell r="B21" t="str">
            <v>Tomiyasu</v>
          </cell>
          <cell r="M21" t="str">
            <v>ARS</v>
          </cell>
        </row>
        <row r="22">
          <cell r="A22" t="str">
            <v>Rico Lewis</v>
          </cell>
          <cell r="B22" t="str">
            <v>R.Lewis</v>
          </cell>
          <cell r="C22" t="str">
            <v>R Lewis</v>
          </cell>
          <cell r="M22" t="str">
            <v>MCI</v>
          </cell>
        </row>
        <row r="23">
          <cell r="A23" t="str">
            <v>Dan Burn</v>
          </cell>
          <cell r="B23" t="str">
            <v>Burn</v>
          </cell>
          <cell r="M23" t="str">
            <v>NEW</v>
          </cell>
        </row>
        <row r="24">
          <cell r="A24" t="str">
            <v>Martin Ødegaard</v>
          </cell>
          <cell r="B24" t="str">
            <v>Ødegaard</v>
          </cell>
          <cell r="C24" t="str">
            <v>Odegaard</v>
          </cell>
          <cell r="D24" t="str">
            <v>Martin Odegaard</v>
          </cell>
          <cell r="M24" t="str">
            <v>ARS</v>
          </cell>
        </row>
        <row r="25">
          <cell r="A25" t="str">
            <v>Luis Sinisterra</v>
          </cell>
          <cell r="B25" t="str">
            <v>Sinisterra</v>
          </cell>
          <cell r="M25" t="str">
            <v>BOU</v>
          </cell>
        </row>
        <row r="26">
          <cell r="A26" t="str">
            <v>Cole Palmer</v>
          </cell>
          <cell r="B26" t="str">
            <v>Palmer</v>
          </cell>
          <cell r="M26" t="str">
            <v>CHE</v>
          </cell>
        </row>
        <row r="27">
          <cell r="A27" t="str">
            <v>Leon Bailey</v>
          </cell>
          <cell r="B27" t="str">
            <v>Bailey</v>
          </cell>
          <cell r="M27" t="str">
            <v>AVL</v>
          </cell>
        </row>
        <row r="28">
          <cell r="A28" t="str">
            <v>Alexander Isak</v>
          </cell>
          <cell r="B28" t="str">
            <v>Isak</v>
          </cell>
          <cell r="M28" t="str">
            <v>NEW</v>
          </cell>
        </row>
        <row r="29">
          <cell r="A29" t="str">
            <v>Leandro Trossard</v>
          </cell>
          <cell r="B29" t="str">
            <v>Trossard</v>
          </cell>
          <cell r="M29" t="str">
            <v>ARS</v>
          </cell>
        </row>
        <row r="30">
          <cell r="A30" t="str">
            <v>Kieran Trippier</v>
          </cell>
          <cell r="B30" t="str">
            <v>Trippier</v>
          </cell>
          <cell r="M30" t="str">
            <v>NEW</v>
          </cell>
        </row>
        <row r="31">
          <cell r="A31" t="str">
            <v>Douglas Luiz Soares de Paulo</v>
          </cell>
          <cell r="B31" t="str">
            <v>Douglas Luiz</v>
          </cell>
          <cell r="M31" t="str">
            <v>AVL</v>
          </cell>
        </row>
        <row r="32">
          <cell r="A32" t="str">
            <v>João Pedro Junqueira de Jesus</v>
          </cell>
          <cell r="B32" t="str">
            <v>João Pedro</v>
          </cell>
          <cell r="M32" t="str">
            <v>BHA</v>
          </cell>
        </row>
        <row r="33">
          <cell r="A33" t="str">
            <v>Anthony Gordon</v>
          </cell>
          <cell r="B33" t="str">
            <v>Gordon</v>
          </cell>
          <cell r="M33" t="str">
            <v>NEW</v>
          </cell>
        </row>
        <row r="34">
          <cell r="A34" t="str">
            <v>Giovani Lo Celso</v>
          </cell>
          <cell r="B34" t="str">
            <v>Lo Celso</v>
          </cell>
          <cell r="M34" t="str">
            <v>TOT</v>
          </cell>
        </row>
        <row r="35">
          <cell r="A35" t="str">
            <v>Darwin Núñez Ribeiro</v>
          </cell>
          <cell r="B35" t="str">
            <v>Darwin</v>
          </cell>
          <cell r="C35" t="str">
            <v>Darwin Núñez</v>
          </cell>
          <cell r="D35" t="str">
            <v>Darwin Nunez</v>
          </cell>
          <cell r="M35" t="str">
            <v>LIV</v>
          </cell>
        </row>
        <row r="36">
          <cell r="A36" t="str">
            <v>Oleksandr Zinchenko</v>
          </cell>
          <cell r="B36" t="str">
            <v>Zinchenko</v>
          </cell>
          <cell r="M36" t="str">
            <v>ARS</v>
          </cell>
        </row>
        <row r="37">
          <cell r="A37" t="str">
            <v>Scott McTominay</v>
          </cell>
          <cell r="B37" t="str">
            <v>McTominay</v>
          </cell>
          <cell r="M37" t="str">
            <v>MUN</v>
          </cell>
        </row>
        <row r="38">
          <cell r="A38" t="str">
            <v>Pablo Sarabia</v>
          </cell>
          <cell r="B38" t="str">
            <v>Sarabia</v>
          </cell>
          <cell r="M38" t="str">
            <v>WOL</v>
          </cell>
        </row>
        <row r="39">
          <cell r="A39" t="str">
            <v>Raphaël Varane</v>
          </cell>
          <cell r="B39" t="str">
            <v>R.Varane</v>
          </cell>
          <cell r="C39" t="str">
            <v>Raphael Varane</v>
          </cell>
          <cell r="M39" t="str">
            <v>MUN</v>
          </cell>
        </row>
        <row r="40">
          <cell r="A40" t="str">
            <v>Marcus Tavernier</v>
          </cell>
          <cell r="B40" t="str">
            <v>Tavernier</v>
          </cell>
          <cell r="M40" t="str">
            <v>BOU</v>
          </cell>
        </row>
        <row r="41">
          <cell r="A41" t="str">
            <v>Nathan Aké</v>
          </cell>
          <cell r="B41" t="str">
            <v>Aké</v>
          </cell>
          <cell r="C41" t="str">
            <v>Ake</v>
          </cell>
          <cell r="D41" t="str">
            <v>Nathan Ake</v>
          </cell>
          <cell r="M41" t="str">
            <v>MCI</v>
          </cell>
        </row>
        <row r="42">
          <cell r="A42" t="str">
            <v>Vitalii Mykolenko</v>
          </cell>
          <cell r="B42" t="str">
            <v>Mykolenko</v>
          </cell>
          <cell r="C42" t="str">
            <v>Vitaliy Mykolenko</v>
          </cell>
          <cell r="M42" t="str">
            <v>EVE</v>
          </cell>
        </row>
        <row r="43">
          <cell r="A43" t="str">
            <v>Gabriel Fernando de Jesus</v>
          </cell>
          <cell r="B43" t="str">
            <v>G.Jesus</v>
          </cell>
          <cell r="C43" t="str">
            <v>Gabriel Jesus</v>
          </cell>
          <cell r="M43" t="str">
            <v>ARS</v>
          </cell>
        </row>
        <row r="44">
          <cell r="A44" t="str">
            <v>Phil Foden</v>
          </cell>
          <cell r="B44" t="str">
            <v>Foden</v>
          </cell>
          <cell r="M44" t="str">
            <v>MCI</v>
          </cell>
        </row>
        <row r="45">
          <cell r="A45" t="str">
            <v>Dejan Kulusevski</v>
          </cell>
          <cell r="B45" t="str">
            <v>Kulusevski</v>
          </cell>
          <cell r="M45" t="str">
            <v>TOT</v>
          </cell>
        </row>
        <row r="46">
          <cell r="A46" t="str">
            <v>Keane Lewis-Potter</v>
          </cell>
          <cell r="B46" t="str">
            <v>Lewis-Potter</v>
          </cell>
          <cell r="M46" t="str">
            <v>BRE</v>
          </cell>
        </row>
        <row r="47">
          <cell r="A47" t="str">
            <v>Philip Billing</v>
          </cell>
          <cell r="B47" t="str">
            <v>Billing</v>
          </cell>
          <cell r="M47" t="str">
            <v>BOU</v>
          </cell>
        </row>
        <row r="48">
          <cell r="A48" t="str">
            <v>Neal Maupay</v>
          </cell>
          <cell r="B48" t="str">
            <v>Maupay</v>
          </cell>
          <cell r="M48" t="str">
            <v>BRE</v>
          </cell>
        </row>
        <row r="49">
          <cell r="A49" t="str">
            <v>Marcos Senesi</v>
          </cell>
          <cell r="B49" t="str">
            <v>Senesi</v>
          </cell>
          <cell r="M49" t="str">
            <v>BOU</v>
          </cell>
        </row>
        <row r="50">
          <cell r="A50" t="str">
            <v>Neco Williams</v>
          </cell>
          <cell r="B50" t="str">
            <v>Williams</v>
          </cell>
          <cell r="M50" t="str">
            <v>NFO</v>
          </cell>
        </row>
        <row r="51">
          <cell r="A51" t="str">
            <v>Hwang Hee-chan</v>
          </cell>
          <cell r="B51" t="str">
            <v>Hee Chan</v>
          </cell>
          <cell r="M51" t="str">
            <v>WOL</v>
          </cell>
        </row>
        <row r="52">
          <cell r="A52" t="str">
            <v>Konstantinos Tsimikas</v>
          </cell>
          <cell r="B52" t="str">
            <v>Tsimikas</v>
          </cell>
          <cell r="C52" t="str">
            <v>Kostas Tsimikas</v>
          </cell>
          <cell r="M52" t="str">
            <v>LIV</v>
          </cell>
        </row>
        <row r="53">
          <cell r="A53" t="str">
            <v>Wilson Odobert</v>
          </cell>
          <cell r="B53" t="str">
            <v>Odobert</v>
          </cell>
          <cell r="M53" t="str">
            <v>BUR</v>
          </cell>
        </row>
        <row r="54">
          <cell r="A54" t="str">
            <v>Tosin Adarabioyo</v>
          </cell>
          <cell r="B54" t="str">
            <v>Tosin</v>
          </cell>
          <cell r="C54" t="str">
            <v>Adarabioyo</v>
          </cell>
          <cell r="M54" t="str">
            <v>FUL</v>
          </cell>
        </row>
        <row r="55">
          <cell r="A55" t="str">
            <v>Virgil van Dijk</v>
          </cell>
          <cell r="B55" t="str">
            <v>Virgil</v>
          </cell>
          <cell r="M55" t="str">
            <v>LIV</v>
          </cell>
        </row>
        <row r="56">
          <cell r="A56" t="str">
            <v>Gabriel dos Santos Magalhães</v>
          </cell>
          <cell r="B56" t="str">
            <v>Gabriel</v>
          </cell>
          <cell r="C56" t="str">
            <v>Gabriel Magalhaes</v>
          </cell>
          <cell r="D56" t="str">
            <v>Gabriel Dos Santos</v>
          </cell>
          <cell r="M56" t="str">
            <v>ARS</v>
          </cell>
        </row>
        <row r="57">
          <cell r="A57" t="str">
            <v>Alex Iwobi</v>
          </cell>
          <cell r="B57" t="str">
            <v>Iwobi</v>
          </cell>
          <cell r="M57" t="str">
            <v>FUL</v>
          </cell>
        </row>
        <row r="58">
          <cell r="A58" t="str">
            <v>Pedro Porro</v>
          </cell>
          <cell r="B58" t="str">
            <v>Pedro Porro</v>
          </cell>
          <cell r="M58" t="str">
            <v>TOT</v>
          </cell>
        </row>
        <row r="59">
          <cell r="A59" t="str">
            <v>Abdoulaye Doucouré</v>
          </cell>
          <cell r="B59" t="str">
            <v>A.Doucoure</v>
          </cell>
          <cell r="M59" t="str">
            <v>EVE</v>
          </cell>
        </row>
        <row r="60">
          <cell r="A60" t="str">
            <v>Bruno Borges Fernandes</v>
          </cell>
          <cell r="B60" t="str">
            <v>B.Fernandes</v>
          </cell>
          <cell r="C60" t="str">
            <v>Bruno Fernandes</v>
          </cell>
          <cell r="M60" t="str">
            <v>MUN</v>
          </cell>
        </row>
        <row r="61">
          <cell r="A61" t="str">
            <v>Andros Townsend</v>
          </cell>
          <cell r="B61" t="str">
            <v>Townsend</v>
          </cell>
          <cell r="M61" t="str">
            <v>LUT</v>
          </cell>
        </row>
        <row r="62">
          <cell r="A62" t="str">
            <v>Dwight McNeil</v>
          </cell>
          <cell r="B62" t="str">
            <v>McNeil</v>
          </cell>
          <cell r="M62" t="str">
            <v>EVE</v>
          </cell>
        </row>
        <row r="63">
          <cell r="A63" t="str">
            <v>Moussa Diaby</v>
          </cell>
          <cell r="B63" t="str">
            <v>Diaby</v>
          </cell>
          <cell r="M63" t="str">
            <v>AVL</v>
          </cell>
        </row>
        <row r="64">
          <cell r="A64" t="str">
            <v>Nicolas Jackson</v>
          </cell>
          <cell r="B64" t="str">
            <v>N.Jackson</v>
          </cell>
          <cell r="M64" t="str">
            <v>CHE</v>
          </cell>
        </row>
        <row r="65">
          <cell r="A65" t="str">
            <v>Julián Álvarez</v>
          </cell>
          <cell r="B65" t="str">
            <v>J.Alvarez</v>
          </cell>
          <cell r="C65" t="str">
            <v>Alvarez</v>
          </cell>
          <cell r="D65" t="str">
            <v>Julian Alvarez</v>
          </cell>
          <cell r="M65" t="str">
            <v>MCI</v>
          </cell>
        </row>
        <row r="66">
          <cell r="A66" t="str">
            <v>Bernardo Veiga de Carvalho e Silva</v>
          </cell>
          <cell r="B66" t="str">
            <v>Bernardo</v>
          </cell>
          <cell r="C66" t="str">
            <v>B Silva</v>
          </cell>
          <cell r="D66" t="str">
            <v>Bernardo Silva</v>
          </cell>
          <cell r="M66" t="str">
            <v>MCI</v>
          </cell>
        </row>
        <row r="67">
          <cell r="A67" t="str">
            <v>Kai Havertz</v>
          </cell>
          <cell r="B67" t="str">
            <v>Havertz</v>
          </cell>
          <cell r="M67" t="str">
            <v>ARS</v>
          </cell>
        </row>
        <row r="68">
          <cell r="A68" t="str">
            <v>Marcus Rashford</v>
          </cell>
          <cell r="B68" t="str">
            <v>Rashford</v>
          </cell>
          <cell r="M68" t="str">
            <v>MUN</v>
          </cell>
        </row>
        <row r="69">
          <cell r="A69" t="str">
            <v>Matt Doherty</v>
          </cell>
          <cell r="B69" t="str">
            <v>Doherty</v>
          </cell>
          <cell r="M69" t="str">
            <v>WOL</v>
          </cell>
        </row>
        <row r="70">
          <cell r="A70" t="str">
            <v>Benjamin White</v>
          </cell>
          <cell r="B70" t="str">
            <v>White</v>
          </cell>
          <cell r="C70" t="str">
            <v>B White</v>
          </cell>
          <cell r="D70" t="str">
            <v>Ben White</v>
          </cell>
          <cell r="M70" t="str">
            <v>ARS</v>
          </cell>
        </row>
        <row r="71">
          <cell r="A71" t="str">
            <v>Pervis Estupiñán</v>
          </cell>
          <cell r="B71" t="str">
            <v>Estupiñan</v>
          </cell>
          <cell r="C71" t="str">
            <v>Estupinan</v>
          </cell>
          <cell r="D71" t="str">
            <v>Pervis Estupinan</v>
          </cell>
          <cell r="M71" t="str">
            <v>BHA</v>
          </cell>
        </row>
        <row r="72">
          <cell r="A72" t="str">
            <v>Raheem Sterling</v>
          </cell>
          <cell r="B72" t="str">
            <v>Sterling</v>
          </cell>
          <cell r="M72" t="str">
            <v>CHE</v>
          </cell>
        </row>
        <row r="73">
          <cell r="A73" t="str">
            <v>Harry Wilson</v>
          </cell>
          <cell r="B73" t="str">
            <v>Wilson</v>
          </cell>
          <cell r="C73" t="str">
            <v>H Wilson</v>
          </cell>
          <cell r="M73" t="str">
            <v>FUL</v>
          </cell>
        </row>
        <row r="74">
          <cell r="A74" t="str">
            <v>Brennan Johnson</v>
          </cell>
          <cell r="B74" t="str">
            <v>Johnson</v>
          </cell>
          <cell r="M74" t="str">
            <v>TOT</v>
          </cell>
        </row>
        <row r="75">
          <cell r="A75" t="str">
            <v>Nathan Patterson</v>
          </cell>
          <cell r="B75" t="str">
            <v>Patterson</v>
          </cell>
          <cell r="M75" t="str">
            <v>EVE</v>
          </cell>
        </row>
        <row r="76">
          <cell r="A76" t="str">
            <v>Kaoru Mitoma</v>
          </cell>
          <cell r="B76" t="str">
            <v>Mitoma</v>
          </cell>
          <cell r="M76" t="str">
            <v>BHA</v>
          </cell>
        </row>
        <row r="77">
          <cell r="A77" t="str">
            <v>Benoît Badiashile</v>
          </cell>
          <cell r="B77" t="str">
            <v>B.Badiashile</v>
          </cell>
          <cell r="M77" t="str">
            <v>CHE</v>
          </cell>
        </row>
        <row r="78">
          <cell r="A78" t="str">
            <v>William Saliba</v>
          </cell>
          <cell r="B78" t="str">
            <v>Saliba</v>
          </cell>
          <cell r="M78" t="str">
            <v>ARS</v>
          </cell>
        </row>
        <row r="79">
          <cell r="A79" t="str">
            <v>James Tarkowski</v>
          </cell>
          <cell r="B79" t="str">
            <v>Tarkowski</v>
          </cell>
          <cell r="M79" t="str">
            <v>EVE</v>
          </cell>
        </row>
        <row r="80">
          <cell r="A80" t="str">
            <v>Cristian Romero</v>
          </cell>
          <cell r="B80" t="str">
            <v>Romero</v>
          </cell>
          <cell r="M80" t="str">
            <v>TOT</v>
          </cell>
        </row>
        <row r="81">
          <cell r="A81" t="str">
            <v>James Ward-Prowse</v>
          </cell>
          <cell r="B81" t="str">
            <v>Ward-Prowse</v>
          </cell>
          <cell r="M81" t="str">
            <v>WHU</v>
          </cell>
        </row>
        <row r="82">
          <cell r="A82" t="str">
            <v>Solly March</v>
          </cell>
          <cell r="B82" t="str">
            <v>March</v>
          </cell>
          <cell r="M82" t="str">
            <v>BHA</v>
          </cell>
        </row>
        <row r="83">
          <cell r="A83" t="str">
            <v>Jay Rodriguez</v>
          </cell>
          <cell r="B83" t="str">
            <v>Rodriguez</v>
          </cell>
          <cell r="M83" t="str">
            <v>BUR</v>
          </cell>
        </row>
        <row r="84">
          <cell r="A84" t="str">
            <v>Odsonne Edouard</v>
          </cell>
          <cell r="B84" t="str">
            <v>Edouard</v>
          </cell>
          <cell r="C84" t="str">
            <v>Odsonne Édouard</v>
          </cell>
          <cell r="M84" t="str">
            <v>CRY</v>
          </cell>
        </row>
        <row r="85">
          <cell r="A85" t="str">
            <v>Simon Adingra</v>
          </cell>
          <cell r="B85" t="str">
            <v>Adingra</v>
          </cell>
          <cell r="M85" t="str">
            <v>BHA</v>
          </cell>
        </row>
        <row r="86">
          <cell r="A86" t="str">
            <v>Harry Toffolo</v>
          </cell>
          <cell r="B86" t="str">
            <v>Toffolo</v>
          </cell>
          <cell r="M86" t="str">
            <v>NFO</v>
          </cell>
        </row>
        <row r="87">
          <cell r="A87" t="str">
            <v>Pau Torres</v>
          </cell>
          <cell r="B87" t="str">
            <v>Pau</v>
          </cell>
          <cell r="M87" t="str">
            <v>AVL</v>
          </cell>
        </row>
        <row r="88">
          <cell r="A88" t="str">
            <v>Lyle Foster</v>
          </cell>
          <cell r="B88" t="str">
            <v>Foster</v>
          </cell>
          <cell r="M88" t="str">
            <v>BUR</v>
          </cell>
        </row>
        <row r="89">
          <cell r="A89" t="str">
            <v>Enzo Fernández</v>
          </cell>
          <cell r="B89" t="str">
            <v>Enzo</v>
          </cell>
          <cell r="M89" t="str">
            <v>CHE</v>
          </cell>
        </row>
        <row r="90">
          <cell r="A90" t="str">
            <v>Alisson Ramses Becker</v>
          </cell>
          <cell r="B90" t="str">
            <v>A.Becker</v>
          </cell>
          <cell r="C90" t="str">
            <v>Alisson</v>
          </cell>
          <cell r="M90" t="str">
            <v>LIV</v>
          </cell>
        </row>
        <row r="91">
          <cell r="A91" t="str">
            <v>Elijah Adebayo</v>
          </cell>
          <cell r="B91" t="str">
            <v>Adebayo</v>
          </cell>
          <cell r="M91" t="str">
            <v>LUT</v>
          </cell>
        </row>
        <row r="92">
          <cell r="A92" t="str">
            <v>Sven Botman</v>
          </cell>
          <cell r="B92" t="str">
            <v>Botman</v>
          </cell>
          <cell r="M92" t="str">
            <v>NEW</v>
          </cell>
        </row>
        <row r="93">
          <cell r="A93" t="str">
            <v>Anthony Elanga</v>
          </cell>
          <cell r="B93" t="str">
            <v>Elanga</v>
          </cell>
          <cell r="M93" t="str">
            <v>NFO</v>
          </cell>
        </row>
        <row r="94">
          <cell r="A94" t="str">
            <v>Dominik Szoboszlai</v>
          </cell>
          <cell r="B94" t="str">
            <v>Szoboszlai</v>
          </cell>
          <cell r="M94" t="str">
            <v>LIV</v>
          </cell>
        </row>
        <row r="95">
          <cell r="A95" t="str">
            <v>Aaron Ramsdale</v>
          </cell>
          <cell r="B95" t="str">
            <v>Ramsdale</v>
          </cell>
          <cell r="M95" t="str">
            <v>ARS</v>
          </cell>
        </row>
        <row r="96">
          <cell r="A96" t="str">
            <v>James Maddison</v>
          </cell>
          <cell r="B96" t="str">
            <v>Maddison</v>
          </cell>
          <cell r="M96" t="str">
            <v>TOT</v>
          </cell>
        </row>
        <row r="97">
          <cell r="A97" t="str">
            <v>Jordan Pickford</v>
          </cell>
          <cell r="B97" t="str">
            <v>Pickford</v>
          </cell>
          <cell r="M97" t="str">
            <v>EVE</v>
          </cell>
        </row>
        <row r="98">
          <cell r="A98" t="str">
            <v>Dominic Calvert-Lewin</v>
          </cell>
          <cell r="B98" t="str">
            <v>Calvert-Lewin</v>
          </cell>
          <cell r="M98" t="str">
            <v>EVE</v>
          </cell>
        </row>
        <row r="99">
          <cell r="A99" t="str">
            <v>Matty Cash</v>
          </cell>
          <cell r="B99" t="str">
            <v>Cash</v>
          </cell>
          <cell r="M99" t="str">
            <v>AVL</v>
          </cell>
        </row>
        <row r="100">
          <cell r="A100" t="str">
            <v>Kenny Tete</v>
          </cell>
          <cell r="B100" t="str">
            <v>Tete</v>
          </cell>
          <cell r="M100" t="str">
            <v>FUL</v>
          </cell>
        </row>
        <row r="101">
          <cell r="A101" t="str">
            <v>Raúl Jiménez</v>
          </cell>
          <cell r="B101" t="str">
            <v>Raúl</v>
          </cell>
          <cell r="C101" t="str">
            <v>Jimenez</v>
          </cell>
          <cell r="D101" t="str">
            <v>Raul Jimenez</v>
          </cell>
          <cell r="M101" t="str">
            <v>FUL</v>
          </cell>
        </row>
        <row r="102">
          <cell r="A102" t="str">
            <v>Alejandro Garnacho</v>
          </cell>
          <cell r="B102" t="str">
            <v>Garnacho</v>
          </cell>
          <cell r="M102" t="str">
            <v>MUN</v>
          </cell>
        </row>
        <row r="103">
          <cell r="A103" t="str">
            <v>Norberto Bercique Gomes Betuncal</v>
          </cell>
          <cell r="B103" t="str">
            <v>Beto</v>
          </cell>
          <cell r="M103" t="str">
            <v>EVE</v>
          </cell>
        </row>
        <row r="104">
          <cell r="A104" t="str">
            <v>Miguel Almirón Rejala</v>
          </cell>
          <cell r="B104" t="str">
            <v>Almirón</v>
          </cell>
          <cell r="C104" t="str">
            <v>Miguel Almirón</v>
          </cell>
          <cell r="D104" t="str">
            <v>Miguel Almiron</v>
          </cell>
          <cell r="M104" t="str">
            <v>NEW</v>
          </cell>
        </row>
        <row r="105">
          <cell r="A105" t="str">
            <v>Morgan Gibbs-White</v>
          </cell>
          <cell r="B105" t="str">
            <v>Gibbs-White</v>
          </cell>
          <cell r="M105" t="str">
            <v>NFO</v>
          </cell>
        </row>
        <row r="106">
          <cell r="A106" t="str">
            <v>Diogo Dalot Teixeira</v>
          </cell>
          <cell r="B106" t="str">
            <v>Dalot</v>
          </cell>
          <cell r="C106" t="str">
            <v>Diogo Dalot</v>
          </cell>
          <cell r="M106" t="str">
            <v>MUN</v>
          </cell>
        </row>
        <row r="107">
          <cell r="A107" t="str">
            <v>John McGinn</v>
          </cell>
          <cell r="B107" t="str">
            <v>McGinn</v>
          </cell>
          <cell r="M107" t="str">
            <v>AVL</v>
          </cell>
        </row>
        <row r="108">
          <cell r="A108" t="str">
            <v>Emiliano Martínez Romero</v>
          </cell>
          <cell r="B108" t="str">
            <v>Martinez</v>
          </cell>
          <cell r="C108" t="str">
            <v>Emiliano Martínez</v>
          </cell>
          <cell r="M108" t="str">
            <v>AVL</v>
          </cell>
        </row>
        <row r="109">
          <cell r="A109" t="str">
            <v>Lucas Digne</v>
          </cell>
          <cell r="B109" t="str">
            <v>Digne</v>
          </cell>
          <cell r="M109" t="str">
            <v>AVL</v>
          </cell>
        </row>
        <row r="110">
          <cell r="A110" t="str">
            <v>Levi Colwill</v>
          </cell>
          <cell r="B110" t="str">
            <v>Colwill</v>
          </cell>
          <cell r="M110" t="str">
            <v>CHE</v>
          </cell>
        </row>
        <row r="111">
          <cell r="A111" t="str">
            <v>Jarrad Branthwaite</v>
          </cell>
          <cell r="B111" t="str">
            <v>Branthwaite</v>
          </cell>
          <cell r="M111" t="str">
            <v>EVE</v>
          </cell>
        </row>
        <row r="112">
          <cell r="A112" t="str">
            <v>Emerson Palmieri dos Santos</v>
          </cell>
          <cell r="B112" t="str">
            <v>Emerson</v>
          </cell>
          <cell r="C112" t="str">
            <v>Emerson P</v>
          </cell>
          <cell r="M112" t="str">
            <v>WHU</v>
          </cell>
        </row>
        <row r="113">
          <cell r="A113" t="str">
            <v>Adam Smith</v>
          </cell>
          <cell r="B113" t="str">
            <v>Smith</v>
          </cell>
          <cell r="C113" t="str">
            <v>A Smith</v>
          </cell>
          <cell r="M113" t="str">
            <v>BOU</v>
          </cell>
        </row>
        <row r="114">
          <cell r="A114" t="str">
            <v>Ezri Konsa Ngoyo</v>
          </cell>
          <cell r="B114" t="str">
            <v>Konsa</v>
          </cell>
          <cell r="C114" t="str">
            <v>Ezri Konsa</v>
          </cell>
          <cell r="M114" t="str">
            <v>AVL</v>
          </cell>
        </row>
        <row r="115">
          <cell r="A115" t="str">
            <v>Harry Maguire</v>
          </cell>
          <cell r="B115" t="str">
            <v>Maguire</v>
          </cell>
          <cell r="M115" t="str">
            <v>MUN</v>
          </cell>
        </row>
        <row r="116">
          <cell r="A116" t="str">
            <v>Pedro Lomba Neto</v>
          </cell>
          <cell r="B116" t="str">
            <v>Neto</v>
          </cell>
          <cell r="C116" t="str">
            <v>P Neto</v>
          </cell>
          <cell r="D116" t="str">
            <v>Pedro Neto</v>
          </cell>
          <cell r="M116" t="str">
            <v>WOL</v>
          </cell>
        </row>
        <row r="117">
          <cell r="A117" t="str">
            <v>Carlton Morris</v>
          </cell>
          <cell r="B117" t="str">
            <v>Morris</v>
          </cell>
          <cell r="M117" t="str">
            <v>LUT</v>
          </cell>
        </row>
        <row r="118">
          <cell r="A118" t="str">
            <v>Kevin Schade</v>
          </cell>
          <cell r="B118" t="str">
            <v>Schade</v>
          </cell>
          <cell r="M118" t="str">
            <v>BRE</v>
          </cell>
        </row>
        <row r="119">
          <cell r="A119" t="str">
            <v>Ibrahima Konaté</v>
          </cell>
          <cell r="B119" t="str">
            <v>Konaté</v>
          </cell>
          <cell r="M119" t="str">
            <v>LIV</v>
          </cell>
        </row>
        <row r="120">
          <cell r="A120" t="str">
            <v>Jack Hinshelwood</v>
          </cell>
          <cell r="B120" t="str">
            <v>Hinshelwood</v>
          </cell>
          <cell r="M120" t="str">
            <v>BHA</v>
          </cell>
        </row>
        <row r="121">
          <cell r="A121" t="str">
            <v>Joe Gomez</v>
          </cell>
          <cell r="B121" t="str">
            <v>Gomez</v>
          </cell>
          <cell r="M121" t="str">
            <v>LIV</v>
          </cell>
        </row>
        <row r="122">
          <cell r="A122" t="str">
            <v>Nick Pope</v>
          </cell>
          <cell r="B122" t="str">
            <v>Pope</v>
          </cell>
          <cell r="M122" t="str">
            <v>NEW</v>
          </cell>
        </row>
        <row r="123">
          <cell r="A123" t="str">
            <v>Alfie Doughty</v>
          </cell>
          <cell r="B123" t="str">
            <v>Doughty</v>
          </cell>
          <cell r="M123" t="str">
            <v>LUT</v>
          </cell>
        </row>
        <row r="124">
          <cell r="A124" t="str">
            <v>Anthony Martial</v>
          </cell>
          <cell r="B124" t="str">
            <v>Martial</v>
          </cell>
          <cell r="M124" t="str">
            <v>MUN</v>
          </cell>
        </row>
        <row r="125">
          <cell r="A125" t="str">
            <v>Andreas Hoelgebaum Pereira</v>
          </cell>
          <cell r="B125" t="str">
            <v>Andreas</v>
          </cell>
          <cell r="C125" t="str">
            <v>A Pereira</v>
          </cell>
          <cell r="D125" t="str">
            <v>Andreas Pereira</v>
          </cell>
          <cell r="M125" t="str">
            <v>FUL</v>
          </cell>
        </row>
        <row r="126">
          <cell r="A126" t="str">
            <v>Ben Mee</v>
          </cell>
          <cell r="B126" t="str">
            <v>Mee</v>
          </cell>
          <cell r="M126" t="str">
            <v>BRE</v>
          </cell>
        </row>
        <row r="127">
          <cell r="A127" t="str">
            <v>Victor Lindelöf</v>
          </cell>
          <cell r="B127" t="str">
            <v>Lindelof</v>
          </cell>
          <cell r="M127" t="str">
            <v>MUN</v>
          </cell>
        </row>
        <row r="128">
          <cell r="A128" t="str">
            <v>Lukasz Fabianski</v>
          </cell>
          <cell r="B128" t="str">
            <v>Fabianski</v>
          </cell>
          <cell r="C128" t="str">
            <v>Łukasz Fabiański</v>
          </cell>
          <cell r="M128" t="str">
            <v>WHU</v>
          </cell>
        </row>
        <row r="129">
          <cell r="A129" t="str">
            <v>Cameron Archer</v>
          </cell>
          <cell r="B129" t="str">
            <v>Archer</v>
          </cell>
          <cell r="M129" t="str">
            <v>SHU</v>
          </cell>
        </row>
        <row r="130">
          <cell r="A130" t="str">
            <v>Jacob Bruun Larsen</v>
          </cell>
          <cell r="B130" t="str">
            <v>Bruun Larsen</v>
          </cell>
          <cell r="M130" t="str">
            <v>BUR</v>
          </cell>
        </row>
        <row r="131">
          <cell r="A131" t="str">
            <v>Norberto Murara Neto</v>
          </cell>
          <cell r="B131" t="str">
            <v>Neto</v>
          </cell>
          <cell r="M131" t="str">
            <v>BOU</v>
          </cell>
        </row>
        <row r="132">
          <cell r="A132" t="str">
            <v>Jonny Evans</v>
          </cell>
          <cell r="B132" t="str">
            <v>Evans</v>
          </cell>
          <cell r="M132" t="str">
            <v>MUN</v>
          </cell>
        </row>
        <row r="133">
          <cell r="A133" t="str">
            <v>David Raya Martin</v>
          </cell>
          <cell r="B133" t="str">
            <v>Raya</v>
          </cell>
          <cell r="C133" t="str">
            <v>David Raya</v>
          </cell>
          <cell r="M133" t="str">
            <v>ARS</v>
          </cell>
        </row>
        <row r="134">
          <cell r="A134" t="str">
            <v>Bernd Leno</v>
          </cell>
          <cell r="B134" t="str">
            <v>Leno</v>
          </cell>
          <cell r="M134" t="str">
            <v>FUL</v>
          </cell>
        </row>
        <row r="135">
          <cell r="A135" t="str">
            <v>Ben Chilwell</v>
          </cell>
          <cell r="B135" t="str">
            <v>Chilwell</v>
          </cell>
          <cell r="M135" t="str">
            <v>CHE</v>
          </cell>
        </row>
        <row r="136">
          <cell r="A136" t="str">
            <v>Jamaal Lascelles</v>
          </cell>
          <cell r="B136" t="str">
            <v>Lascelles</v>
          </cell>
          <cell r="M136" t="str">
            <v>NEW</v>
          </cell>
        </row>
        <row r="137">
          <cell r="A137" t="str">
            <v>Jack Harrison</v>
          </cell>
          <cell r="B137" t="str">
            <v>Harrison</v>
          </cell>
          <cell r="M137" t="str">
            <v>EVE</v>
          </cell>
        </row>
        <row r="138">
          <cell r="A138" t="str">
            <v>André Onana</v>
          </cell>
          <cell r="B138" t="str">
            <v>Onana</v>
          </cell>
          <cell r="M138" t="str">
            <v>MUN</v>
          </cell>
        </row>
        <row r="139">
          <cell r="A139" t="str">
            <v>Jérémy Doku</v>
          </cell>
          <cell r="B139" t="str">
            <v>Doku</v>
          </cell>
          <cell r="M139" t="str">
            <v>MCI</v>
          </cell>
        </row>
        <row r="140">
          <cell r="A140" t="str">
            <v>Robert Sánchez</v>
          </cell>
          <cell r="B140" t="str">
            <v>Sanchez</v>
          </cell>
          <cell r="C140" t="str">
            <v>R Sanchez</v>
          </cell>
          <cell r="M140" t="str">
            <v>CHE</v>
          </cell>
        </row>
        <row r="141">
          <cell r="A141" t="str">
            <v>Tom Cairney</v>
          </cell>
          <cell r="B141" t="str">
            <v>Cairney</v>
          </cell>
          <cell r="M141" t="str">
            <v>FUL</v>
          </cell>
        </row>
        <row r="142">
          <cell r="A142" t="str">
            <v>Youri Tielemans</v>
          </cell>
          <cell r="B142" t="str">
            <v>Tielemans</v>
          </cell>
          <cell r="M142" t="str">
            <v>AVL</v>
          </cell>
        </row>
        <row r="143">
          <cell r="A143" t="str">
            <v>Joachim Andersen</v>
          </cell>
          <cell r="B143" t="str">
            <v>Andersen</v>
          </cell>
          <cell r="M143" t="str">
            <v>CRY</v>
          </cell>
        </row>
        <row r="144">
          <cell r="A144" t="str">
            <v>Armando Broja</v>
          </cell>
          <cell r="B144" t="str">
            <v>Broja</v>
          </cell>
          <cell r="M144" t="str">
            <v>CHE</v>
          </cell>
        </row>
        <row r="145">
          <cell r="A145" t="str">
            <v>Declan Rice</v>
          </cell>
          <cell r="B145" t="str">
            <v>Rice</v>
          </cell>
          <cell r="M145" t="str">
            <v>ARS</v>
          </cell>
        </row>
        <row r="146">
          <cell r="A146" t="str">
            <v>Luca Koleosho</v>
          </cell>
          <cell r="B146" t="str">
            <v>Koleosho</v>
          </cell>
          <cell r="M146" t="str">
            <v>BUR</v>
          </cell>
        </row>
        <row r="147">
          <cell r="A147" t="str">
            <v>Alphonse Areola</v>
          </cell>
          <cell r="B147" t="str">
            <v>Areola</v>
          </cell>
          <cell r="M147" t="str">
            <v>WHU</v>
          </cell>
        </row>
        <row r="148">
          <cell r="A148" t="str">
            <v>Gabriel Martinelli Silva</v>
          </cell>
          <cell r="B148" t="str">
            <v>Martinelli</v>
          </cell>
          <cell r="C148" t="str">
            <v>Gabriel Martinelli</v>
          </cell>
          <cell r="M148" t="str">
            <v>ARS</v>
          </cell>
        </row>
        <row r="149">
          <cell r="A149" t="str">
            <v>Tomáš Souček</v>
          </cell>
          <cell r="B149" t="str">
            <v>Souček</v>
          </cell>
          <cell r="M149" t="str">
            <v>WHU</v>
          </cell>
        </row>
        <row r="150">
          <cell r="A150" t="str">
            <v>Evan Ferguson</v>
          </cell>
          <cell r="B150" t="str">
            <v>Ferguson</v>
          </cell>
          <cell r="M150" t="str">
            <v>BHA</v>
          </cell>
        </row>
        <row r="151">
          <cell r="A151" t="str">
            <v>Aaron Wan-Bissaka</v>
          </cell>
          <cell r="B151" t="str">
            <v>Wan-Bissaka</v>
          </cell>
          <cell r="M151" t="str">
            <v>MUN</v>
          </cell>
        </row>
        <row r="152">
          <cell r="A152" t="str">
            <v>Destiny Udogie</v>
          </cell>
          <cell r="B152" t="str">
            <v>Udogie</v>
          </cell>
          <cell r="M152" t="str">
            <v>TOT</v>
          </cell>
        </row>
        <row r="153">
          <cell r="A153" t="str">
            <v>Taiwo Awoniyi</v>
          </cell>
          <cell r="B153" t="str">
            <v>Awoniyi</v>
          </cell>
          <cell r="M153" t="str">
            <v>NFO</v>
          </cell>
        </row>
        <row r="154">
          <cell r="A154" t="str">
            <v>Lewis Miley</v>
          </cell>
          <cell r="B154" t="str">
            <v>Miley</v>
          </cell>
          <cell r="M154" t="str">
            <v>NEW</v>
          </cell>
        </row>
        <row r="155">
          <cell r="A155" t="str">
            <v>Luis Díaz</v>
          </cell>
          <cell r="B155" t="str">
            <v>Luis Díaz</v>
          </cell>
          <cell r="C155" t="str">
            <v>Luis Diaz</v>
          </cell>
          <cell r="M155" t="str">
            <v>LIV</v>
          </cell>
        </row>
        <row r="156">
          <cell r="A156" t="str">
            <v>Yoane Wissa</v>
          </cell>
          <cell r="B156" t="str">
            <v>Wissa</v>
          </cell>
          <cell r="M156" t="str">
            <v>BRE</v>
          </cell>
        </row>
        <row r="157">
          <cell r="A157" t="str">
            <v>Vladimír Coufal</v>
          </cell>
          <cell r="B157" t="str">
            <v>Coufal</v>
          </cell>
          <cell r="M157" t="str">
            <v>WHU</v>
          </cell>
        </row>
        <row r="158">
          <cell r="A158" t="str">
            <v>Ethan Pinnock</v>
          </cell>
          <cell r="B158" t="str">
            <v>Pinnock</v>
          </cell>
          <cell r="M158" t="str">
            <v>BRE</v>
          </cell>
        </row>
        <row r="159">
          <cell r="A159" t="str">
            <v>Joelinton Cássio Apolinário de Lira</v>
          </cell>
          <cell r="B159" t="str">
            <v>Joelinton</v>
          </cell>
          <cell r="M159" t="str">
            <v>NEW</v>
          </cell>
        </row>
        <row r="160">
          <cell r="A160" t="str">
            <v>Mykhailo Mudryk</v>
          </cell>
          <cell r="B160" t="str">
            <v>Mudryk</v>
          </cell>
          <cell r="M160" t="str">
            <v>CHE</v>
          </cell>
        </row>
        <row r="161">
          <cell r="A161" t="str">
            <v>Eberechi Eze</v>
          </cell>
          <cell r="B161" t="str">
            <v>Eze</v>
          </cell>
          <cell r="M161" t="str">
            <v>CRY</v>
          </cell>
        </row>
        <row r="162">
          <cell r="A162" t="str">
            <v>Hugo Bueno López</v>
          </cell>
          <cell r="B162" t="str">
            <v>H.Bueno</v>
          </cell>
          <cell r="C162" t="str">
            <v>Hugo Bueno</v>
          </cell>
          <cell r="M162" t="str">
            <v>WOL</v>
          </cell>
        </row>
        <row r="163">
          <cell r="A163" t="str">
            <v>Amadou Onana</v>
          </cell>
          <cell r="B163" t="str">
            <v>Onana</v>
          </cell>
          <cell r="M163" t="str">
            <v>EVE</v>
          </cell>
        </row>
        <row r="164">
          <cell r="A164" t="str">
            <v>Jacob Ramsey</v>
          </cell>
          <cell r="B164" t="str">
            <v>J.Ramsey</v>
          </cell>
          <cell r="M164" t="str">
            <v>AVL</v>
          </cell>
        </row>
        <row r="165">
          <cell r="A165" t="str">
            <v>Jacob Brown</v>
          </cell>
          <cell r="B165" t="str">
            <v>Brown</v>
          </cell>
          <cell r="M165" t="str">
            <v>LUT</v>
          </cell>
        </row>
        <row r="166">
          <cell r="A166" t="str">
            <v>Manuel Akanji</v>
          </cell>
          <cell r="B166" t="str">
            <v>Akanji</v>
          </cell>
          <cell r="M166" t="str">
            <v>MCI</v>
          </cell>
        </row>
        <row r="167">
          <cell r="A167" t="str">
            <v>Antoine Semenyo</v>
          </cell>
          <cell r="B167" t="str">
            <v>Semenyo</v>
          </cell>
          <cell r="M167" t="str">
            <v>BOU</v>
          </cell>
        </row>
        <row r="168">
          <cell r="A168" t="str">
            <v>Kyle Walker</v>
          </cell>
          <cell r="B168" t="str">
            <v>Walker</v>
          </cell>
          <cell r="M168" t="str">
            <v>MCI</v>
          </cell>
        </row>
        <row r="169">
          <cell r="A169" t="str">
            <v>Kurt Zouma</v>
          </cell>
          <cell r="B169" t="str">
            <v>Zouma</v>
          </cell>
          <cell r="M169" t="str">
            <v>WHU</v>
          </cell>
        </row>
        <row r="170">
          <cell r="A170" t="str">
            <v>James Trafford</v>
          </cell>
          <cell r="B170" t="str">
            <v>Trafford</v>
          </cell>
          <cell r="M170" t="str">
            <v>BUR</v>
          </cell>
        </row>
        <row r="171">
          <cell r="A171" t="str">
            <v>Diogo Teixeira da Silva</v>
          </cell>
          <cell r="B171" t="str">
            <v>Diogo J.</v>
          </cell>
          <cell r="C171" t="str">
            <v>Diogo Jota</v>
          </cell>
          <cell r="M171" t="str">
            <v>LIV</v>
          </cell>
        </row>
        <row r="172">
          <cell r="A172" t="str">
            <v>Andrew Robertson</v>
          </cell>
          <cell r="B172" t="str">
            <v>Robertson</v>
          </cell>
          <cell r="M172" t="str">
            <v>LIV</v>
          </cell>
        </row>
        <row r="173">
          <cell r="A173" t="str">
            <v>Diego Carlos Santos Silva</v>
          </cell>
          <cell r="B173" t="str">
            <v>Diego Carlos</v>
          </cell>
          <cell r="C173" t="str">
            <v>Carlos</v>
          </cell>
          <cell r="M173" t="str">
            <v>AVL</v>
          </cell>
        </row>
        <row r="174">
          <cell r="A174" t="str">
            <v>Fabian Schär</v>
          </cell>
          <cell r="B174" t="str">
            <v>Schär</v>
          </cell>
          <cell r="C174" t="str">
            <v>Schar</v>
          </cell>
          <cell r="D174" t="str">
            <v>Fabian Schar</v>
          </cell>
          <cell r="M174" t="str">
            <v>NEW</v>
          </cell>
        </row>
        <row r="175">
          <cell r="A175" t="str">
            <v>John Stones</v>
          </cell>
          <cell r="B175" t="str">
            <v>Stones</v>
          </cell>
          <cell r="M175" t="str">
            <v>MCI</v>
          </cell>
        </row>
        <row r="176">
          <cell r="A176" t="str">
            <v>Timothy Castagne</v>
          </cell>
          <cell r="B176" t="str">
            <v>Castagne</v>
          </cell>
          <cell r="M176" t="str">
            <v>FUL</v>
          </cell>
        </row>
        <row r="177">
          <cell r="A177" t="str">
            <v>Callum Hudson-Odoi</v>
          </cell>
          <cell r="B177" t="str">
            <v>Hudson-Odoi</v>
          </cell>
          <cell r="M177" t="str">
            <v>NFO</v>
          </cell>
        </row>
        <row r="178">
          <cell r="A178" t="str">
            <v>Sam Johnstone</v>
          </cell>
          <cell r="B178" t="str">
            <v>Johnstone</v>
          </cell>
          <cell r="M178" t="str">
            <v>CRY</v>
          </cell>
        </row>
        <row r="179">
          <cell r="A179" t="str">
            <v>Eddie Nketiah</v>
          </cell>
          <cell r="B179" t="str">
            <v>Nketiah</v>
          </cell>
          <cell r="M179" t="str">
            <v>ARS</v>
          </cell>
        </row>
        <row r="180">
          <cell r="A180" t="str">
            <v>Guglielmo Vicario</v>
          </cell>
          <cell r="B180" t="str">
            <v>Vicario</v>
          </cell>
          <cell r="M180" t="str">
            <v>TOT</v>
          </cell>
        </row>
        <row r="181">
          <cell r="A181" t="str">
            <v>Mathias Jensen</v>
          </cell>
          <cell r="B181" t="str">
            <v>Jensen</v>
          </cell>
          <cell r="M181" t="str">
            <v>BRE</v>
          </cell>
        </row>
        <row r="182">
          <cell r="A182" t="str">
            <v>Sergio Reguilón</v>
          </cell>
          <cell r="B182" t="str">
            <v>Reguilón</v>
          </cell>
          <cell r="C182" t="str">
            <v>Reguilon</v>
          </cell>
          <cell r="M182" t="str">
            <v>MUN</v>
          </cell>
        </row>
        <row r="183">
          <cell r="A183" t="str">
            <v>Sergio Reguilón</v>
          </cell>
          <cell r="B183" t="str">
            <v>Reguilón</v>
          </cell>
          <cell r="M183" t="str">
            <v>MUN</v>
          </cell>
        </row>
        <row r="184">
          <cell r="A184" t="str">
            <v>Jordan Ayew</v>
          </cell>
          <cell r="B184" t="str">
            <v>J.Ayew</v>
          </cell>
          <cell r="M184" t="str">
            <v>CRY</v>
          </cell>
        </row>
        <row r="185">
          <cell r="A185" t="str">
            <v>Milos Kerkez</v>
          </cell>
          <cell r="B185" t="str">
            <v>Kerkez</v>
          </cell>
          <cell r="M185" t="str">
            <v>BOU</v>
          </cell>
        </row>
        <row r="186">
          <cell r="A186" t="str">
            <v>Jefferson Lerma Solís</v>
          </cell>
          <cell r="B186" t="str">
            <v>Lerma</v>
          </cell>
          <cell r="C186" t="str">
            <v>Jefferson Lerma</v>
          </cell>
          <cell r="M186" t="str">
            <v>CRY</v>
          </cell>
        </row>
        <row r="187">
          <cell r="A187" t="str">
            <v>Antonee Robinson</v>
          </cell>
          <cell r="B187" t="str">
            <v>Robinson</v>
          </cell>
          <cell r="M187" t="str">
            <v>FUL</v>
          </cell>
        </row>
        <row r="188">
          <cell r="A188" t="str">
            <v>Rúben Gato Alves Dias</v>
          </cell>
          <cell r="B188" t="str">
            <v>Rúben</v>
          </cell>
          <cell r="C188" t="str">
            <v>Ruben Dias</v>
          </cell>
          <cell r="D188" t="str">
            <v>Rúben Dias</v>
          </cell>
          <cell r="M188" t="str">
            <v>MCI</v>
          </cell>
        </row>
        <row r="189">
          <cell r="A189" t="str">
            <v>Ashley Young</v>
          </cell>
          <cell r="B189" t="str">
            <v>Young</v>
          </cell>
          <cell r="M189" t="str">
            <v>EVE</v>
          </cell>
        </row>
        <row r="190">
          <cell r="A190" t="str">
            <v>Justin Kluivert</v>
          </cell>
          <cell r="B190" t="str">
            <v>Kluivert</v>
          </cell>
          <cell r="M190" t="str">
            <v>BOU</v>
          </cell>
        </row>
        <row r="191">
          <cell r="A191" t="str">
            <v>Ross Barkley</v>
          </cell>
          <cell r="B191" t="str">
            <v>Barkley</v>
          </cell>
          <cell r="M191" t="str">
            <v>LUT</v>
          </cell>
        </row>
        <row r="192">
          <cell r="A192" t="str">
            <v>Chiedozie Ogbene</v>
          </cell>
          <cell r="B192" t="str">
            <v>Ogbene</v>
          </cell>
          <cell r="M192" t="str">
            <v>LUT</v>
          </cell>
        </row>
        <row r="193">
          <cell r="A193" t="str">
            <v>Anssumane Fati Vieira</v>
          </cell>
          <cell r="B193" t="str">
            <v>Ansu Fati</v>
          </cell>
          <cell r="M193" t="str">
            <v>BHA</v>
          </cell>
        </row>
        <row r="194">
          <cell r="A194" t="str">
            <v>Sean Longstaff</v>
          </cell>
          <cell r="B194" t="str">
            <v>Longstaff</v>
          </cell>
          <cell r="M194" t="str">
            <v>NEW</v>
          </cell>
        </row>
        <row r="195">
          <cell r="A195" t="str">
            <v>Emerson Leite de Souza Junior</v>
          </cell>
          <cell r="B195" t="str">
            <v>E.Royal</v>
          </cell>
          <cell r="C195" t="str">
            <v>Emerson R</v>
          </cell>
          <cell r="D195" t="str">
            <v>Emerson</v>
          </cell>
          <cell r="M195" t="str">
            <v>TOT</v>
          </cell>
        </row>
        <row r="196">
          <cell r="A196" t="str">
            <v>Marc Guéhi</v>
          </cell>
          <cell r="B196" t="str">
            <v>Guéhi</v>
          </cell>
          <cell r="C196" t="str">
            <v>Guehi</v>
          </cell>
          <cell r="D196" t="str">
            <v>Marc Guehi</v>
          </cell>
          <cell r="M196" t="str">
            <v>CRY</v>
          </cell>
        </row>
        <row r="197">
          <cell r="A197" t="str">
            <v>Thiago Emiliano da Silva</v>
          </cell>
          <cell r="B197" t="str">
            <v>T.Silva</v>
          </cell>
          <cell r="C197" t="str">
            <v>T Silva</v>
          </cell>
          <cell r="D197" t="str">
            <v>Thiago Silva</v>
          </cell>
          <cell r="M197" t="str">
            <v>CHE</v>
          </cell>
        </row>
        <row r="198">
          <cell r="A198" t="str">
            <v>Tyrick Mitchell</v>
          </cell>
          <cell r="B198" t="str">
            <v>Mitchell</v>
          </cell>
          <cell r="M198" t="str">
            <v>CRY</v>
          </cell>
        </row>
        <row r="199">
          <cell r="A199" t="str">
            <v>Joško Gvardiol</v>
          </cell>
          <cell r="B199" t="str">
            <v>Gvardiol</v>
          </cell>
          <cell r="M199" t="str">
            <v>MCI</v>
          </cell>
        </row>
        <row r="200">
          <cell r="A200" t="str">
            <v>Tino Livramento</v>
          </cell>
          <cell r="B200" t="str">
            <v>Livramento</v>
          </cell>
          <cell r="M200" t="str">
            <v>NEW</v>
          </cell>
        </row>
        <row r="201">
          <cell r="A201" t="str">
            <v>Jeffrey Schlupp</v>
          </cell>
          <cell r="B201" t="str">
            <v>Schlupp</v>
          </cell>
          <cell r="M201" t="str">
            <v>CRY</v>
          </cell>
        </row>
        <row r="202">
          <cell r="A202" t="str">
            <v>Nathan Collins</v>
          </cell>
          <cell r="B202" t="str">
            <v>Collins</v>
          </cell>
          <cell r="M202" t="str">
            <v>BRE</v>
          </cell>
        </row>
        <row r="203">
          <cell r="A203" t="str">
            <v>Axel Disasi</v>
          </cell>
          <cell r="B203" t="str">
            <v>Disasi</v>
          </cell>
          <cell r="M203" t="str">
            <v>CHE</v>
          </cell>
        </row>
        <row r="204">
          <cell r="A204" t="str">
            <v>Pape Matar Sarr</v>
          </cell>
          <cell r="B204" t="str">
            <v>Sarr</v>
          </cell>
          <cell r="C204" t="str">
            <v>P Sarr</v>
          </cell>
          <cell r="M204" t="str">
            <v>TOT</v>
          </cell>
        </row>
        <row r="205">
          <cell r="A205" t="str">
            <v>Kristoffer Ajer</v>
          </cell>
          <cell r="B205" t="str">
            <v>Ajer</v>
          </cell>
          <cell r="M205" t="str">
            <v>BRE</v>
          </cell>
        </row>
        <row r="206">
          <cell r="A206" t="str">
            <v>Serge Aurier</v>
          </cell>
          <cell r="B206" t="str">
            <v>Aurier</v>
          </cell>
          <cell r="M206" t="str">
            <v>NFO</v>
          </cell>
        </row>
        <row r="207">
          <cell r="A207" t="str">
            <v>Cody Gakpo</v>
          </cell>
          <cell r="B207" t="str">
            <v>Gakpo</v>
          </cell>
          <cell r="M207" t="str">
            <v>LIV</v>
          </cell>
        </row>
        <row r="208">
          <cell r="A208" t="str">
            <v>Willy Boly</v>
          </cell>
          <cell r="B208" t="str">
            <v>Boly</v>
          </cell>
          <cell r="M208" t="str">
            <v>NFO</v>
          </cell>
        </row>
        <row r="209">
          <cell r="A209" t="str">
            <v>Mario Lemina</v>
          </cell>
          <cell r="B209" t="str">
            <v>Lemina</v>
          </cell>
          <cell r="M209" t="str">
            <v>WOL</v>
          </cell>
        </row>
        <row r="210">
          <cell r="A210" t="str">
            <v>Ryan Christie</v>
          </cell>
          <cell r="B210" t="str">
            <v>Christie</v>
          </cell>
          <cell r="M210" t="str">
            <v>BOU</v>
          </cell>
        </row>
        <row r="211">
          <cell r="A211" t="str">
            <v>Carlos Vinícius Alves Morais</v>
          </cell>
          <cell r="B211" t="str">
            <v>Vinícius</v>
          </cell>
          <cell r="M211" t="str">
            <v>FUL</v>
          </cell>
        </row>
        <row r="212">
          <cell r="A212" t="str">
            <v>Bruno Guimarães Rodriguez Moura</v>
          </cell>
          <cell r="B212" t="str">
            <v>Bruno G.</v>
          </cell>
          <cell r="C212" t="str">
            <v>Guimaraes</v>
          </cell>
          <cell r="D212" t="str">
            <v>Bruno Guimarães</v>
          </cell>
          <cell r="M212" t="str">
            <v>NEW</v>
          </cell>
        </row>
        <row r="213">
          <cell r="A213" t="str">
            <v>Ben Davies</v>
          </cell>
          <cell r="B213" t="str">
            <v>Davies</v>
          </cell>
          <cell r="C213" t="str">
            <v>Ben T Davies</v>
          </cell>
          <cell r="M213" t="str">
            <v>TOT</v>
          </cell>
        </row>
        <row r="214">
          <cell r="A214" t="str">
            <v>Gustavo Hamer</v>
          </cell>
          <cell r="B214" t="str">
            <v>Hamer</v>
          </cell>
          <cell r="M214" t="str">
            <v>SHU</v>
          </cell>
        </row>
        <row r="215">
          <cell r="A215" t="str">
            <v>Craig Dawson</v>
          </cell>
          <cell r="B215" t="str">
            <v>Dawson</v>
          </cell>
          <cell r="M215" t="str">
            <v>WOL</v>
          </cell>
        </row>
        <row r="216">
          <cell r="A216" t="str">
            <v>Bobby De Cordova-Reid</v>
          </cell>
          <cell r="B216" t="str">
            <v>De Cordova-Reid</v>
          </cell>
          <cell r="C216" t="str">
            <v>Reid</v>
          </cell>
          <cell r="D216" t="str">
            <v>Bobby Reid</v>
          </cell>
          <cell r="M216" t="str">
            <v>FUL</v>
          </cell>
        </row>
        <row r="217">
          <cell r="A217" t="str">
            <v>Ryan Gravenberch</v>
          </cell>
          <cell r="B217" t="str">
            <v>Gravenberch</v>
          </cell>
          <cell r="M217" t="str">
            <v>LIV</v>
          </cell>
        </row>
        <row r="218">
          <cell r="A218" t="str">
            <v>James Garner</v>
          </cell>
          <cell r="B218" t="str">
            <v>Garner</v>
          </cell>
          <cell r="M218" t="str">
            <v>EVE</v>
          </cell>
        </row>
        <row r="219">
          <cell r="A219" t="str">
            <v>Mark Flekken</v>
          </cell>
          <cell r="B219" t="str">
            <v>Flekken</v>
          </cell>
          <cell r="M219" t="str">
            <v>BRE</v>
          </cell>
        </row>
        <row r="220">
          <cell r="A220" t="str">
            <v>Mike Trésor</v>
          </cell>
          <cell r="B220" t="str">
            <v>M.Trésor</v>
          </cell>
          <cell r="M220" t="str">
            <v>BUR</v>
          </cell>
        </row>
        <row r="221">
          <cell r="A221" t="str">
            <v>Oliver McBurnie</v>
          </cell>
          <cell r="B221" t="str">
            <v>McBurnie</v>
          </cell>
          <cell r="M221" t="str">
            <v>SHU</v>
          </cell>
        </row>
        <row r="222">
          <cell r="A222" t="str">
            <v>Oliver Skipp</v>
          </cell>
          <cell r="B222" t="str">
            <v>Skipp</v>
          </cell>
          <cell r="M222" t="str">
            <v>TOT</v>
          </cell>
        </row>
        <row r="223">
          <cell r="A223" t="str">
            <v>Christian Eriksen</v>
          </cell>
          <cell r="B223" t="str">
            <v>Eriksen</v>
          </cell>
          <cell r="M223" t="str">
            <v>MUN</v>
          </cell>
        </row>
        <row r="224">
          <cell r="A224" t="str">
            <v>Malo Gusto</v>
          </cell>
          <cell r="B224" t="str">
            <v>Gusto</v>
          </cell>
          <cell r="M224" t="str">
            <v>CHE</v>
          </cell>
        </row>
        <row r="225">
          <cell r="A225" t="str">
            <v>Jordan Beyer</v>
          </cell>
          <cell r="B225" t="str">
            <v>Beyer</v>
          </cell>
          <cell r="M225" t="str">
            <v>BUR</v>
          </cell>
        </row>
        <row r="226">
          <cell r="A226" t="str">
            <v>José Malheiro de Sá</v>
          </cell>
          <cell r="B226" t="str">
            <v>José Sá</v>
          </cell>
          <cell r="C226" t="str">
            <v>Sa</v>
          </cell>
          <cell r="M226" t="str">
            <v>WOL</v>
          </cell>
        </row>
        <row r="227">
          <cell r="A227" t="str">
            <v>Victor da Silva</v>
          </cell>
          <cell r="B227" t="str">
            <v>Vitinho</v>
          </cell>
          <cell r="M227" t="str">
            <v>BUR</v>
          </cell>
        </row>
        <row r="228">
          <cell r="A228" t="str">
            <v>Ederson Santana de Moraes</v>
          </cell>
          <cell r="B228" t="str">
            <v>Ederson M.</v>
          </cell>
          <cell r="C228" t="str">
            <v>Ederson</v>
          </cell>
          <cell r="M228" t="str">
            <v>MCI</v>
          </cell>
        </row>
        <row r="229">
          <cell r="A229" t="str">
            <v>Micky van de Ven</v>
          </cell>
          <cell r="B229" t="str">
            <v>Van de Ven</v>
          </cell>
          <cell r="M229" t="str">
            <v>TOT</v>
          </cell>
        </row>
        <row r="230">
          <cell r="A230" t="str">
            <v>James McAtee</v>
          </cell>
          <cell r="B230" t="str">
            <v>McAtee</v>
          </cell>
          <cell r="M230" t="str">
            <v>SHU</v>
          </cell>
        </row>
        <row r="231">
          <cell r="A231" t="str">
            <v>Elliot Anderson</v>
          </cell>
          <cell r="B231" t="str">
            <v>Anderson</v>
          </cell>
          <cell r="M231" t="str">
            <v>NEW</v>
          </cell>
        </row>
        <row r="232">
          <cell r="A232" t="str">
            <v>Wes Foderingham</v>
          </cell>
          <cell r="B232" t="str">
            <v>Foderingham</v>
          </cell>
          <cell r="M232" t="str">
            <v>SHU</v>
          </cell>
        </row>
        <row r="233">
          <cell r="A233" t="str">
            <v>Jean-Ricner Bellegarde</v>
          </cell>
          <cell r="B233" t="str">
            <v>Bellegarde</v>
          </cell>
          <cell r="M233" t="str">
            <v>WOL</v>
          </cell>
        </row>
        <row r="234">
          <cell r="A234" t="str">
            <v>Joe Worrall</v>
          </cell>
          <cell r="B234" t="str">
            <v>Worrall</v>
          </cell>
          <cell r="M234" t="str">
            <v>NFO</v>
          </cell>
        </row>
        <row r="235">
          <cell r="A235" t="str">
            <v>Zeki Amdouni</v>
          </cell>
          <cell r="B235" t="str">
            <v>Amdouni</v>
          </cell>
          <cell r="M235" t="str">
            <v>BUR</v>
          </cell>
        </row>
        <row r="236">
          <cell r="A236" t="str">
            <v>Nayef Aguerd</v>
          </cell>
          <cell r="B236" t="str">
            <v>N.Aguerd</v>
          </cell>
          <cell r="M236" t="str">
            <v>WHU</v>
          </cell>
        </row>
        <row r="237">
          <cell r="A237" t="str">
            <v>Mads Roerslev Rasmussen</v>
          </cell>
          <cell r="B237" t="str">
            <v>Roerslev</v>
          </cell>
          <cell r="C237" t="str">
            <v>Mads Roerslev</v>
          </cell>
          <cell r="M237" t="str">
            <v>BRE</v>
          </cell>
        </row>
        <row r="238">
          <cell r="A238" t="str">
            <v>Nathaniel Clyne</v>
          </cell>
          <cell r="B238" t="str">
            <v>Clyne</v>
          </cell>
          <cell r="M238" t="str">
            <v>CRY</v>
          </cell>
        </row>
        <row r="239">
          <cell r="A239" t="str">
            <v>Dara O'Shea</v>
          </cell>
          <cell r="B239" t="str">
            <v>O'Shea</v>
          </cell>
          <cell r="M239" t="str">
            <v>BUR</v>
          </cell>
        </row>
        <row r="240">
          <cell r="A240" t="str">
            <v>Charlie Taylor</v>
          </cell>
          <cell r="B240" t="str">
            <v>Taylor</v>
          </cell>
          <cell r="M240" t="str">
            <v>BUR</v>
          </cell>
        </row>
        <row r="241">
          <cell r="A241" t="str">
            <v>Tommy Doyle</v>
          </cell>
          <cell r="B241" t="str">
            <v>Doyle</v>
          </cell>
          <cell r="M241" t="str">
            <v>WOL</v>
          </cell>
        </row>
        <row r="242">
          <cell r="A242" t="str">
            <v>Matt Turner</v>
          </cell>
          <cell r="B242" t="str">
            <v>Turner</v>
          </cell>
          <cell r="M242" t="str">
            <v>NFO</v>
          </cell>
        </row>
        <row r="243">
          <cell r="A243" t="str">
            <v>Antony Matheus dos Santos</v>
          </cell>
          <cell r="B243" t="str">
            <v>Antony</v>
          </cell>
          <cell r="M243" t="str">
            <v>MUN</v>
          </cell>
        </row>
        <row r="244">
          <cell r="A244" t="str">
            <v>Billy Gilmour</v>
          </cell>
          <cell r="B244" t="str">
            <v>Gilmour</v>
          </cell>
          <cell r="M244" t="str">
            <v>BHA</v>
          </cell>
        </row>
        <row r="245">
          <cell r="A245" t="str">
            <v>Rico Henry</v>
          </cell>
          <cell r="B245" t="str">
            <v>Henry</v>
          </cell>
          <cell r="M245" t="str">
            <v>BRE</v>
          </cell>
        </row>
        <row r="246">
          <cell r="A246" t="str">
            <v>Gabriel Osho</v>
          </cell>
          <cell r="B246" t="str">
            <v>Osho</v>
          </cell>
          <cell r="M246" t="str">
            <v>LUT</v>
          </cell>
        </row>
        <row r="247">
          <cell r="A247" t="str">
            <v>Illia Zabarnyi</v>
          </cell>
          <cell r="B247" t="str">
            <v>Zabarnyi</v>
          </cell>
          <cell r="M247" t="str">
            <v>BOU</v>
          </cell>
        </row>
        <row r="248">
          <cell r="A248" t="str">
            <v>Joel Matip</v>
          </cell>
          <cell r="B248" t="str">
            <v>Matip</v>
          </cell>
          <cell r="C248" t="str">
            <v>Joël Matip</v>
          </cell>
          <cell r="M248" t="str">
            <v>LIV</v>
          </cell>
        </row>
        <row r="249">
          <cell r="A249" t="str">
            <v>Mateo Kovačić</v>
          </cell>
          <cell r="B249" t="str">
            <v>Kovačić</v>
          </cell>
          <cell r="M249" t="str">
            <v>MCI</v>
          </cell>
        </row>
        <row r="250">
          <cell r="A250" t="str">
            <v>Dango Ouattara</v>
          </cell>
          <cell r="B250" t="str">
            <v>O.Dango</v>
          </cell>
          <cell r="M250" t="str">
            <v>BOU</v>
          </cell>
        </row>
        <row r="251">
          <cell r="A251" t="str">
            <v>Martin Dubravka</v>
          </cell>
          <cell r="B251" t="str">
            <v>Dubravka</v>
          </cell>
          <cell r="M251" t="str">
            <v>NEW</v>
          </cell>
        </row>
        <row r="252">
          <cell r="A252" t="str">
            <v>Joel Ward</v>
          </cell>
          <cell r="B252" t="str">
            <v>Ward</v>
          </cell>
          <cell r="M252" t="str">
            <v>CRY</v>
          </cell>
        </row>
        <row r="253">
          <cell r="A253" t="str">
            <v>Vitaly Janelt</v>
          </cell>
          <cell r="B253" t="str">
            <v>Janelt</v>
          </cell>
          <cell r="M253" t="str">
            <v>BRE</v>
          </cell>
        </row>
        <row r="254">
          <cell r="A254" t="str">
            <v>Lewis Cook</v>
          </cell>
          <cell r="B254" t="str">
            <v>L.Cook</v>
          </cell>
          <cell r="C254" t="str">
            <v>L Cook</v>
          </cell>
          <cell r="M254" t="str">
            <v>BOU</v>
          </cell>
        </row>
        <row r="255">
          <cell r="A255" t="str">
            <v>Olu Aina</v>
          </cell>
          <cell r="B255" t="str">
            <v>Aina</v>
          </cell>
          <cell r="M255" t="str">
            <v>NFO</v>
          </cell>
        </row>
        <row r="256">
          <cell r="A256" t="str">
            <v>George Baldock</v>
          </cell>
          <cell r="B256" t="str">
            <v>Baldock</v>
          </cell>
          <cell r="M256" t="str">
            <v>SHU</v>
          </cell>
        </row>
        <row r="257">
          <cell r="A257" t="str">
            <v>Teden Mengi</v>
          </cell>
          <cell r="B257" t="str">
            <v>Mengi</v>
          </cell>
          <cell r="M257" t="str">
            <v>LUT</v>
          </cell>
        </row>
        <row r="258">
          <cell r="A258" t="str">
            <v>Josh Brownhill</v>
          </cell>
          <cell r="B258" t="str">
            <v>Brownhill</v>
          </cell>
          <cell r="M258" t="str">
            <v>BUR</v>
          </cell>
        </row>
        <row r="259">
          <cell r="A259" t="str">
            <v>Bart Verbruggen</v>
          </cell>
          <cell r="B259" t="str">
            <v>Verbruggen</v>
          </cell>
          <cell r="M259" t="str">
            <v>BHA</v>
          </cell>
        </row>
        <row r="260">
          <cell r="A260" t="str">
            <v>Sander Berge</v>
          </cell>
          <cell r="B260" t="str">
            <v>Berge</v>
          </cell>
          <cell r="M260" t="str">
            <v>BUR</v>
          </cell>
        </row>
        <row r="261">
          <cell r="A261" t="str">
            <v>Alexis Mac Allister</v>
          </cell>
          <cell r="B261" t="str">
            <v>Mac Allister</v>
          </cell>
          <cell r="M261" t="str">
            <v>LIV</v>
          </cell>
        </row>
        <row r="262">
          <cell r="A262" t="str">
            <v>Scott McKenna</v>
          </cell>
          <cell r="B262" t="str">
            <v>McKenna</v>
          </cell>
          <cell r="M262" t="str">
            <v>NFO</v>
          </cell>
        </row>
        <row r="263">
          <cell r="A263" t="str">
            <v>Lloyd Kelly</v>
          </cell>
          <cell r="B263" t="str">
            <v>Kelly</v>
          </cell>
          <cell r="M263" t="str">
            <v>BOU</v>
          </cell>
        </row>
        <row r="264">
          <cell r="A264" t="str">
            <v>Luke Shaw</v>
          </cell>
          <cell r="B264" t="str">
            <v>Shaw</v>
          </cell>
          <cell r="M264" t="str">
            <v>MUN</v>
          </cell>
        </row>
        <row r="265">
          <cell r="A265" t="str">
            <v>Nélson Cabral Semedo</v>
          </cell>
          <cell r="B265" t="str">
            <v>N.Semedo</v>
          </cell>
          <cell r="C265" t="str">
            <v>Nélson Semedo</v>
          </cell>
          <cell r="M265" t="str">
            <v>WOL</v>
          </cell>
        </row>
        <row r="266">
          <cell r="A266" t="str">
            <v>Nicolás Domínguez</v>
          </cell>
          <cell r="B266" t="str">
            <v>Dominguez</v>
          </cell>
          <cell r="M266" t="str">
            <v>NFO</v>
          </cell>
        </row>
        <row r="267">
          <cell r="A267" t="str">
            <v>João Palhinha Gonçalves</v>
          </cell>
          <cell r="B267" t="str">
            <v>J.Palhinha</v>
          </cell>
          <cell r="C267" t="str">
            <v>Joao Palhinha</v>
          </cell>
          <cell r="D267" t="str">
            <v>João Palhinha</v>
          </cell>
          <cell r="M267" t="str">
            <v>FUL</v>
          </cell>
        </row>
        <row r="268">
          <cell r="A268" t="str">
            <v>Max Kilman</v>
          </cell>
          <cell r="B268" t="str">
            <v>Kilman</v>
          </cell>
          <cell r="M268" t="str">
            <v>WOL</v>
          </cell>
        </row>
        <row r="269">
          <cell r="A269" t="str">
            <v>Conor Gallagher</v>
          </cell>
          <cell r="B269" t="str">
            <v>Gallagher</v>
          </cell>
          <cell r="M269" t="str">
            <v>CHE</v>
          </cell>
        </row>
        <row r="270">
          <cell r="A270" t="str">
            <v>Jan Paul van Hecke</v>
          </cell>
          <cell r="B270" t="str">
            <v>Van Hecke</v>
          </cell>
          <cell r="M270" t="str">
            <v>BHA</v>
          </cell>
        </row>
        <row r="271">
          <cell r="A271" t="str">
            <v>Murillo Santiago Costa dos Santos</v>
          </cell>
          <cell r="B271" t="str">
            <v>Murillo</v>
          </cell>
          <cell r="M271" t="str">
            <v>NFO</v>
          </cell>
        </row>
        <row r="272">
          <cell r="A272" t="str">
            <v>Lewis Dunk</v>
          </cell>
          <cell r="B272" t="str">
            <v>Dunk</v>
          </cell>
          <cell r="M272" t="str">
            <v>BHA</v>
          </cell>
        </row>
        <row r="273">
          <cell r="A273" t="str">
            <v>Frank Onyeka</v>
          </cell>
          <cell r="B273" t="str">
            <v>Onyeka</v>
          </cell>
          <cell r="M273" t="str">
            <v>BRE</v>
          </cell>
        </row>
        <row r="274">
          <cell r="A274" t="str">
            <v>Issa Diop</v>
          </cell>
          <cell r="B274" t="str">
            <v>Diop</v>
          </cell>
          <cell r="M274" t="str">
            <v>FUL</v>
          </cell>
        </row>
        <row r="275">
          <cell r="A275" t="str">
            <v>Tim Ream</v>
          </cell>
          <cell r="B275" t="str">
            <v>Ream</v>
          </cell>
          <cell r="M275" t="str">
            <v>FUL</v>
          </cell>
        </row>
        <row r="276">
          <cell r="A276" t="str">
            <v>Joël Veltman</v>
          </cell>
          <cell r="B276" t="str">
            <v>Veltman</v>
          </cell>
          <cell r="C276" t="str">
            <v>Joel Veltman</v>
          </cell>
          <cell r="M276" t="str">
            <v>BHA</v>
          </cell>
        </row>
        <row r="277">
          <cell r="A277" t="str">
            <v>Facundo Buonanotte</v>
          </cell>
          <cell r="B277" t="str">
            <v>Buonanotte</v>
          </cell>
          <cell r="M277" t="str">
            <v>BHA</v>
          </cell>
        </row>
        <row r="278">
          <cell r="A278" t="str">
            <v>Rasmus Højlund</v>
          </cell>
          <cell r="B278" t="str">
            <v>Højlund</v>
          </cell>
          <cell r="M278" t="str">
            <v>MUN</v>
          </cell>
        </row>
        <row r="279">
          <cell r="A279" t="str">
            <v>Curtis Jones</v>
          </cell>
          <cell r="B279" t="str">
            <v>Jones</v>
          </cell>
          <cell r="C279" t="str">
            <v>C Jones</v>
          </cell>
          <cell r="M279" t="str">
            <v>LIV</v>
          </cell>
        </row>
        <row r="280">
          <cell r="A280" t="str">
            <v>Rodrigo Hernandez</v>
          </cell>
          <cell r="B280" t="str">
            <v>Rodrigo</v>
          </cell>
          <cell r="M280" t="str">
            <v>MCI</v>
          </cell>
        </row>
        <row r="281">
          <cell r="A281" t="str">
            <v>Michail Antonio</v>
          </cell>
          <cell r="B281" t="str">
            <v>Antonio</v>
          </cell>
          <cell r="M281" t="str">
            <v>WHU</v>
          </cell>
        </row>
        <row r="282">
          <cell r="A282" t="str">
            <v>Amari'i Bell</v>
          </cell>
          <cell r="B282" t="str">
            <v>Bell</v>
          </cell>
          <cell r="M282" t="str">
            <v>LUT</v>
          </cell>
        </row>
        <row r="283">
          <cell r="A283" t="str">
            <v>Jason Steele</v>
          </cell>
          <cell r="B283" t="str">
            <v>Steele</v>
          </cell>
          <cell r="M283" t="str">
            <v>BHA</v>
          </cell>
        </row>
        <row r="284">
          <cell r="A284" t="str">
            <v>Konstantinos Mavropanos</v>
          </cell>
          <cell r="B284" t="str">
            <v>Mavropanos</v>
          </cell>
          <cell r="M284" t="str">
            <v>WHU</v>
          </cell>
        </row>
        <row r="285">
          <cell r="A285" t="str">
            <v>Ryan Yates</v>
          </cell>
          <cell r="B285" t="str">
            <v>Yates</v>
          </cell>
          <cell r="M285" t="str">
            <v>NFO</v>
          </cell>
        </row>
        <row r="286">
          <cell r="A286" t="str">
            <v>Saïd Benrahma</v>
          </cell>
          <cell r="B286" t="str">
            <v>Benrahma</v>
          </cell>
          <cell r="C286" t="str">
            <v>Said Benrahma</v>
          </cell>
          <cell r="M286" t="str">
            <v>WHU</v>
          </cell>
        </row>
        <row r="287">
          <cell r="A287" t="str">
            <v>Christian Nørgaard</v>
          </cell>
          <cell r="B287" t="str">
            <v>Nørgaard</v>
          </cell>
          <cell r="C287" t="str">
            <v>Norgaard</v>
          </cell>
          <cell r="M287" t="str">
            <v>BRE</v>
          </cell>
        </row>
        <row r="288">
          <cell r="A288" t="str">
            <v>Pelly Ruddock Mpanzu</v>
          </cell>
          <cell r="B288" t="str">
            <v>Mpanzu</v>
          </cell>
          <cell r="M288" t="str">
            <v>LUT</v>
          </cell>
        </row>
        <row r="289">
          <cell r="A289" t="str">
            <v>Harvey Elliott</v>
          </cell>
          <cell r="B289" t="str">
            <v>Elliott</v>
          </cell>
          <cell r="M289" t="str">
            <v>LIV</v>
          </cell>
        </row>
        <row r="290">
          <cell r="A290" t="str">
            <v>Thomas Kaminski</v>
          </cell>
          <cell r="B290" t="str">
            <v>Kaminski</v>
          </cell>
          <cell r="M290" t="str">
            <v>LUT</v>
          </cell>
        </row>
        <row r="291">
          <cell r="A291" t="str">
            <v>Toti António Gomes</v>
          </cell>
          <cell r="B291" t="str">
            <v>Toti</v>
          </cell>
          <cell r="M291" t="str">
            <v>WOL</v>
          </cell>
        </row>
        <row r="292">
          <cell r="A292" t="str">
            <v>Carlos Henrique Casimiro</v>
          </cell>
          <cell r="B292" t="str">
            <v>Casemiro</v>
          </cell>
          <cell r="M292" t="str">
            <v>MUN</v>
          </cell>
        </row>
        <row r="293">
          <cell r="A293" t="str">
            <v>Danny Welbeck</v>
          </cell>
          <cell r="B293" t="str">
            <v>Welbeck</v>
          </cell>
          <cell r="M293" t="str">
            <v>BHA</v>
          </cell>
        </row>
        <row r="294">
          <cell r="A294" t="str">
            <v>Harrison Reed</v>
          </cell>
          <cell r="B294" t="str">
            <v>Reed</v>
          </cell>
          <cell r="M294" t="str">
            <v>FUL</v>
          </cell>
        </row>
        <row r="295">
          <cell r="A295" t="str">
            <v>Reece James</v>
          </cell>
          <cell r="B295" t="str">
            <v>James</v>
          </cell>
          <cell r="C295" t="str">
            <v>R James</v>
          </cell>
          <cell r="M295" t="str">
            <v>CHE</v>
          </cell>
        </row>
        <row r="296">
          <cell r="A296" t="str">
            <v>Oliver Norwood</v>
          </cell>
          <cell r="B296" t="str">
            <v>Norwood</v>
          </cell>
          <cell r="M296" t="str">
            <v>SHU</v>
          </cell>
        </row>
        <row r="297">
          <cell r="A297" t="str">
            <v>Boubacar Traoré</v>
          </cell>
          <cell r="B297" t="str">
            <v>Boubacar Traore</v>
          </cell>
          <cell r="M297" t="str">
            <v>WOL</v>
          </cell>
        </row>
        <row r="298">
          <cell r="A298" t="str">
            <v>Max Aarons</v>
          </cell>
          <cell r="B298" t="str">
            <v>Aarons</v>
          </cell>
          <cell r="M298" t="str">
            <v>BOU</v>
          </cell>
        </row>
        <row r="299">
          <cell r="A299" t="str">
            <v>Mads Juel Andersen</v>
          </cell>
          <cell r="B299" t="str">
            <v>Andersen</v>
          </cell>
          <cell r="M299" t="str">
            <v>LUT</v>
          </cell>
        </row>
        <row r="300">
          <cell r="A300" t="str">
            <v>Tom Lockyer</v>
          </cell>
          <cell r="B300" t="str">
            <v>Lockyer</v>
          </cell>
          <cell r="M300" t="str">
            <v>LUT</v>
          </cell>
        </row>
        <row r="301">
          <cell r="A301" t="str">
            <v>Odysseas Vlachodimos</v>
          </cell>
          <cell r="B301" t="str">
            <v>Odysseas</v>
          </cell>
          <cell r="M301" t="str">
            <v>NFO</v>
          </cell>
        </row>
        <row r="302">
          <cell r="A302" t="str">
            <v>Chris Richards</v>
          </cell>
          <cell r="B302" t="str">
            <v>C.Richards</v>
          </cell>
          <cell r="C302" t="str">
            <v>C Richards</v>
          </cell>
          <cell r="M302" t="str">
            <v>CRY</v>
          </cell>
        </row>
        <row r="303">
          <cell r="A303" t="str">
            <v>Calvin Bassey</v>
          </cell>
          <cell r="B303" t="str">
            <v>Bassey</v>
          </cell>
          <cell r="M303" t="str">
            <v>FUL</v>
          </cell>
        </row>
        <row r="304">
          <cell r="A304" t="str">
            <v>Lucas Tolentino Coelho de Lima</v>
          </cell>
          <cell r="B304" t="str">
            <v>L.Paquetá</v>
          </cell>
          <cell r="M304" t="str">
            <v>WHU</v>
          </cell>
        </row>
        <row r="305">
          <cell r="A305" t="str">
            <v>Wataru Endo</v>
          </cell>
          <cell r="B305" t="str">
            <v>Endo</v>
          </cell>
          <cell r="M305" t="str">
            <v>LIV</v>
          </cell>
        </row>
        <row r="306">
          <cell r="A306" t="str">
            <v>Tahith Chong</v>
          </cell>
          <cell r="B306" t="str">
            <v>Chong</v>
          </cell>
          <cell r="M306" t="str">
            <v>LUT</v>
          </cell>
        </row>
        <row r="307">
          <cell r="A307" t="str">
            <v>Danilo dos Santos de Oliveira</v>
          </cell>
          <cell r="B307" t="str">
            <v>Danilo</v>
          </cell>
          <cell r="M307" t="str">
            <v>NFO</v>
          </cell>
        </row>
        <row r="308">
          <cell r="A308" t="str">
            <v>Matheus Santos Carneiro Da Cunha</v>
          </cell>
          <cell r="B308" t="str">
            <v>Cunha</v>
          </cell>
          <cell r="M308" t="str">
            <v>WOL</v>
          </cell>
        </row>
        <row r="309">
          <cell r="A309" t="str">
            <v>Saša Lukić</v>
          </cell>
          <cell r="B309" t="str">
            <v>Lukić</v>
          </cell>
          <cell r="M309" t="str">
            <v>FUL</v>
          </cell>
        </row>
        <row r="310">
          <cell r="A310" t="str">
            <v>Jayden Bogle</v>
          </cell>
          <cell r="B310" t="str">
            <v>Bogle</v>
          </cell>
          <cell r="M310" t="str">
            <v>SHU</v>
          </cell>
        </row>
        <row r="311">
          <cell r="A311" t="str">
            <v>Issa Kaboré</v>
          </cell>
          <cell r="B311" t="str">
            <v>Kaboré</v>
          </cell>
          <cell r="M311" t="str">
            <v>LUT</v>
          </cell>
        </row>
        <row r="312">
          <cell r="A312" t="str">
            <v>Hannes Delcroix</v>
          </cell>
          <cell r="B312" t="str">
            <v>Delcroix</v>
          </cell>
          <cell r="M312" t="str">
            <v>BUR</v>
          </cell>
        </row>
        <row r="313">
          <cell r="A313" t="str">
            <v>Igor Julio dos Santos de Paulo</v>
          </cell>
          <cell r="B313" t="str">
            <v>Igor</v>
          </cell>
          <cell r="M313" t="str">
            <v>BHA</v>
          </cell>
        </row>
        <row r="314">
          <cell r="A314" t="str">
            <v>Arnaut Danjuma Groeneveld</v>
          </cell>
          <cell r="B314" t="str">
            <v>Danjuma</v>
          </cell>
          <cell r="M314" t="str">
            <v>EVE</v>
          </cell>
        </row>
        <row r="315">
          <cell r="A315" t="str">
            <v>Moussa Niakhaté</v>
          </cell>
          <cell r="B315" t="str">
            <v>Niakhaté</v>
          </cell>
          <cell r="C315" t="str">
            <v>Niakhate</v>
          </cell>
          <cell r="M315" t="str">
            <v>NFO</v>
          </cell>
        </row>
        <row r="316">
          <cell r="A316" t="str">
            <v>Pierre-Emile Højbjerg</v>
          </cell>
          <cell r="B316" t="str">
            <v>Højbjerg</v>
          </cell>
          <cell r="C316" t="str">
            <v>Pierre Højbjerg</v>
          </cell>
          <cell r="D316" t="str">
            <v>Pierre-Emile Hojbjerg</v>
          </cell>
          <cell r="M316" t="str">
            <v>TOT</v>
          </cell>
        </row>
        <row r="317">
          <cell r="A317" t="str">
            <v>Boubacar Kamara</v>
          </cell>
          <cell r="B317" t="str">
            <v>Kamara</v>
          </cell>
          <cell r="M317" t="str">
            <v>AVL</v>
          </cell>
        </row>
        <row r="318">
          <cell r="A318" t="str">
            <v>Aaron Ramsey</v>
          </cell>
          <cell r="B318" t="str">
            <v>A.Ramsey</v>
          </cell>
          <cell r="M318" t="str">
            <v>BUR</v>
          </cell>
        </row>
        <row r="319">
          <cell r="A319" t="str">
            <v>Anel Ahmedhodžić</v>
          </cell>
          <cell r="B319" t="str">
            <v>Ahmedhodžić</v>
          </cell>
          <cell r="M319" t="str">
            <v>SHU</v>
          </cell>
        </row>
        <row r="320">
          <cell r="A320" t="str">
            <v>Sandro Tonali</v>
          </cell>
          <cell r="B320" t="str">
            <v>Tonali</v>
          </cell>
          <cell r="M320" t="str">
            <v>NEW</v>
          </cell>
        </row>
        <row r="321">
          <cell r="A321" t="str">
            <v>Saman Ghoddos</v>
          </cell>
          <cell r="B321" t="str">
            <v>Ghoddos</v>
          </cell>
          <cell r="M321" t="str">
            <v>BRE</v>
          </cell>
        </row>
        <row r="322">
          <cell r="A322" t="str">
            <v>Adam Lallana</v>
          </cell>
          <cell r="B322" t="str">
            <v>Lallana</v>
          </cell>
          <cell r="M322" t="str">
            <v>BHA</v>
          </cell>
        </row>
        <row r="323">
          <cell r="A323" t="str">
            <v>James Milner</v>
          </cell>
          <cell r="B323" t="str">
            <v>Milner</v>
          </cell>
          <cell r="M323" t="str">
            <v>BHA</v>
          </cell>
        </row>
        <row r="324">
          <cell r="A324" t="str">
            <v>Rayan Aït-Nouri</v>
          </cell>
          <cell r="B324" t="str">
            <v>Aït-Nouri</v>
          </cell>
          <cell r="C324" t="str">
            <v>Rayan Ait-Nouri</v>
          </cell>
          <cell r="D324" t="str">
            <v>Rayan Aït Nouri</v>
          </cell>
          <cell r="M324" t="str">
            <v>WOL</v>
          </cell>
        </row>
        <row r="325">
          <cell r="A325" t="str">
            <v>Jorge Luiz Frello Filho</v>
          </cell>
          <cell r="B325" t="str">
            <v>Jorginho</v>
          </cell>
          <cell r="M325" t="str">
            <v>ARS</v>
          </cell>
        </row>
        <row r="326">
          <cell r="A326" t="str">
            <v>Ibrahim Sangaré</v>
          </cell>
          <cell r="B326" t="str">
            <v>Sangaré</v>
          </cell>
          <cell r="M326" t="str">
            <v>NFO</v>
          </cell>
        </row>
        <row r="327">
          <cell r="A327" t="str">
            <v>Will Hughes</v>
          </cell>
          <cell r="B327" t="str">
            <v>Hughes</v>
          </cell>
          <cell r="C327" t="str">
            <v>W Hughes</v>
          </cell>
          <cell r="M327" t="str">
            <v>CRY</v>
          </cell>
        </row>
        <row r="328">
          <cell r="A328" t="str">
            <v>Aaron Hickey</v>
          </cell>
          <cell r="B328" t="str">
            <v>Hickey</v>
          </cell>
          <cell r="M328" t="str">
            <v>BRE</v>
          </cell>
        </row>
        <row r="329">
          <cell r="A329" t="str">
            <v>Moisés Caicedo Corozo</v>
          </cell>
          <cell r="B329" t="str">
            <v>Caicedo</v>
          </cell>
          <cell r="C329" t="str">
            <v>Moises Caicedo</v>
          </cell>
          <cell r="D329" t="str">
            <v>Moisés Caicedo</v>
          </cell>
          <cell r="M329" t="str">
            <v>CHE</v>
          </cell>
        </row>
        <row r="330">
          <cell r="A330" t="str">
            <v>Kobbie Mainoo</v>
          </cell>
          <cell r="B330" t="str">
            <v>Mainoo</v>
          </cell>
          <cell r="M330" t="str">
            <v>MUN</v>
          </cell>
        </row>
        <row r="331">
          <cell r="A331" t="str">
            <v>Marc Cucurella Saseta</v>
          </cell>
          <cell r="B331" t="str">
            <v>Cucurella</v>
          </cell>
          <cell r="C331" t="str">
            <v>Marc Cucurella</v>
          </cell>
          <cell r="M331" t="str">
            <v>CHE</v>
          </cell>
        </row>
        <row r="332">
          <cell r="A332" t="str">
            <v>Nicolò Zaniolo</v>
          </cell>
          <cell r="B332" t="str">
            <v>Zaniolo</v>
          </cell>
          <cell r="M332" t="str">
            <v>AVL</v>
          </cell>
        </row>
        <row r="333">
          <cell r="A333" t="str">
            <v>Matheus Luiz Nunes</v>
          </cell>
          <cell r="B333" t="str">
            <v>Matheus N.</v>
          </cell>
          <cell r="M333" t="str">
            <v>MCI</v>
          </cell>
        </row>
        <row r="334">
          <cell r="A334" t="str">
            <v>Orel Mangala</v>
          </cell>
          <cell r="B334" t="str">
            <v>Mangala</v>
          </cell>
          <cell r="M334" t="str">
            <v>NFO</v>
          </cell>
        </row>
        <row r="335">
          <cell r="A335" t="str">
            <v>Jack Robinson</v>
          </cell>
          <cell r="B335" t="str">
            <v>Robinson</v>
          </cell>
          <cell r="M335" t="str">
            <v>SHU</v>
          </cell>
        </row>
        <row r="336">
          <cell r="A336" t="str">
            <v>João Victor Gomes da Silva</v>
          </cell>
          <cell r="B336" t="str">
            <v>João Gomes</v>
          </cell>
          <cell r="M336" t="str">
            <v>WOL</v>
          </cell>
        </row>
        <row r="337">
          <cell r="A337" t="str">
            <v>Joe Rothwell</v>
          </cell>
          <cell r="B337" t="str">
            <v>Rothwell</v>
          </cell>
          <cell r="M337" t="str">
            <v>BOU</v>
          </cell>
        </row>
        <row r="338">
          <cell r="A338" t="str">
            <v>Reece Burke</v>
          </cell>
          <cell r="B338" t="str">
            <v>Burke</v>
          </cell>
          <cell r="M338" t="str">
            <v>LUT</v>
          </cell>
        </row>
        <row r="339">
          <cell r="A339" t="str">
            <v>Mahmoud Dahoud</v>
          </cell>
          <cell r="B339" t="str">
            <v>Dahoud</v>
          </cell>
          <cell r="M339" t="str">
            <v>BHA</v>
          </cell>
        </row>
        <row r="340">
          <cell r="A340" t="str">
            <v>Ameen Al-Dakhil</v>
          </cell>
          <cell r="B340" t="str">
            <v>Al-Dakhil</v>
          </cell>
          <cell r="M340" t="str">
            <v>BUR</v>
          </cell>
        </row>
        <row r="341">
          <cell r="A341" t="str">
            <v>Max Lowe</v>
          </cell>
          <cell r="B341" t="str">
            <v>Lowe</v>
          </cell>
          <cell r="M341" t="str">
            <v>SHU</v>
          </cell>
        </row>
        <row r="342">
          <cell r="A342" t="str">
            <v>Ryan Giles</v>
          </cell>
          <cell r="B342" t="str">
            <v>Giles</v>
          </cell>
          <cell r="M342" t="str">
            <v>LUT</v>
          </cell>
        </row>
        <row r="343">
          <cell r="A343" t="str">
            <v>Sofyan Amrabat</v>
          </cell>
          <cell r="B343" t="str">
            <v>Amrabat</v>
          </cell>
          <cell r="M343" t="str">
            <v>MUN</v>
          </cell>
        </row>
        <row r="344">
          <cell r="A344" t="str">
            <v>Idrissa Gueye</v>
          </cell>
          <cell r="B344" t="str">
            <v>Gana</v>
          </cell>
          <cell r="M344" t="str">
            <v>EVE</v>
          </cell>
        </row>
        <row r="345">
          <cell r="A345" t="str">
            <v>Chris Basham</v>
          </cell>
          <cell r="B345" t="str">
            <v>Basham</v>
          </cell>
          <cell r="M345" t="str">
            <v>SHU</v>
          </cell>
        </row>
        <row r="346">
          <cell r="A346" t="str">
            <v>Auston Trusty</v>
          </cell>
          <cell r="B346" t="str">
            <v>Trusty</v>
          </cell>
          <cell r="M346" t="str">
            <v>SHU</v>
          </cell>
        </row>
        <row r="347">
          <cell r="A347" t="str">
            <v>Matheus Luiz Nunes</v>
          </cell>
          <cell r="B347" t="str">
            <v>Matheus N.</v>
          </cell>
          <cell r="C347" t="str">
            <v>Nunes</v>
          </cell>
          <cell r="D347" t="str">
            <v>Matheus Nunes</v>
          </cell>
          <cell r="M347" t="str">
            <v>MCI</v>
          </cell>
        </row>
        <row r="348">
          <cell r="A348" t="str">
            <v>Yves Bissouma</v>
          </cell>
          <cell r="B348" t="str">
            <v>Bissouma</v>
          </cell>
          <cell r="M348" t="str">
            <v>TOT</v>
          </cell>
        </row>
        <row r="349">
          <cell r="A349" t="str">
            <v>Adam Webster</v>
          </cell>
          <cell r="B349" t="str">
            <v>Webster</v>
          </cell>
          <cell r="M349" t="str">
            <v>BHA</v>
          </cell>
        </row>
        <row r="350">
          <cell r="A350" t="str">
            <v>Andre Brooks</v>
          </cell>
          <cell r="B350" t="str">
            <v>Brooks</v>
          </cell>
          <cell r="M350" t="str">
            <v>SHU</v>
          </cell>
        </row>
        <row r="351">
          <cell r="A351" t="str">
            <v>Jóhann Berg Gudmundsson</v>
          </cell>
          <cell r="B351" t="str">
            <v>Gudmundsson</v>
          </cell>
          <cell r="M351" t="str">
            <v>BUR</v>
          </cell>
        </row>
        <row r="352">
          <cell r="A352" t="str">
            <v>Carlos Baleba</v>
          </cell>
          <cell r="B352" t="str">
            <v>Baleba</v>
          </cell>
          <cell r="M352" t="str">
            <v>BHA</v>
          </cell>
        </row>
        <row r="353">
          <cell r="A353" t="str">
            <v>Fábio Silva</v>
          </cell>
          <cell r="B353" t="str">
            <v>Fábio Silva</v>
          </cell>
          <cell r="M353" t="str">
            <v>WOL</v>
          </cell>
        </row>
        <row r="354">
          <cell r="A354" t="str">
            <v>Mason Mount</v>
          </cell>
          <cell r="B354" t="str">
            <v>Mount</v>
          </cell>
          <cell r="M354" t="str">
            <v>MUN</v>
          </cell>
        </row>
        <row r="355">
          <cell r="A355" t="str">
            <v>Cheick Doucouré</v>
          </cell>
          <cell r="B355" t="str">
            <v>C.Doucouré</v>
          </cell>
          <cell r="C355" t="str">
            <v>C.Doucoure</v>
          </cell>
          <cell r="D355" t="str">
            <v>Abdoulaye Doucoure</v>
          </cell>
          <cell r="M355" t="str">
            <v>CRY</v>
          </cell>
        </row>
        <row r="356">
          <cell r="A356" t="str">
            <v>Edson Álvarez Velázquez</v>
          </cell>
          <cell r="B356" t="str">
            <v>Álvarez</v>
          </cell>
          <cell r="M356" t="str">
            <v>WHU</v>
          </cell>
        </row>
        <row r="357">
          <cell r="A357" t="str">
            <v>Connor Roberts</v>
          </cell>
          <cell r="B357" t="str">
            <v>Roberts</v>
          </cell>
          <cell r="M357" t="str">
            <v>BUR</v>
          </cell>
        </row>
        <row r="358">
          <cell r="A358" t="str">
            <v>Vini de Souza Costa</v>
          </cell>
          <cell r="B358" t="str">
            <v>Vini Souza</v>
          </cell>
          <cell r="M358" t="str">
            <v>SHU</v>
          </cell>
        </row>
        <row r="359">
          <cell r="A359" t="str">
            <v>Bénie Traoré</v>
          </cell>
          <cell r="B359" t="str">
            <v>T.Bénie</v>
          </cell>
          <cell r="M359" t="str">
            <v>SHU</v>
          </cell>
        </row>
        <row r="360">
          <cell r="A360" t="str">
            <v>Lesley Ugochukwu</v>
          </cell>
          <cell r="B360" t="str">
            <v>Ugochukwu</v>
          </cell>
          <cell r="M360" t="str">
            <v>CHE</v>
          </cell>
        </row>
        <row r="361">
          <cell r="A361" t="str">
            <v>Yasser Larouci</v>
          </cell>
          <cell r="B361" t="str">
            <v>Larouci</v>
          </cell>
          <cell r="M361" t="str">
            <v>SHU</v>
          </cell>
        </row>
        <row r="362">
          <cell r="A362" t="str">
            <v>William Osula</v>
          </cell>
          <cell r="B362" t="str">
            <v>Osula</v>
          </cell>
          <cell r="M362" t="str">
            <v>SHU</v>
          </cell>
        </row>
        <row r="363">
          <cell r="A363" t="str">
            <v>Lisandro Martínez</v>
          </cell>
          <cell r="B363" t="str">
            <v>Martinez</v>
          </cell>
          <cell r="C363" t="str">
            <v>L Martinez</v>
          </cell>
          <cell r="D363" t="str">
            <v>Lisandro Martinez</v>
          </cell>
          <cell r="M363" t="str">
            <v>MUN</v>
          </cell>
        </row>
        <row r="364">
          <cell r="A364" t="str">
            <v>Josh Cullen</v>
          </cell>
          <cell r="B364" t="str">
            <v>Cullen</v>
          </cell>
          <cell r="M364" t="str">
            <v>BUR</v>
          </cell>
        </row>
        <row r="365">
          <cell r="A365" t="str">
            <v>Luke Thomas</v>
          </cell>
          <cell r="B365" t="str">
            <v>Thomas</v>
          </cell>
          <cell r="M365" t="str">
            <v>SHU</v>
          </cell>
        </row>
        <row r="366">
          <cell r="A366" t="str">
            <v>Ben Osborn</v>
          </cell>
          <cell r="B366" t="str">
            <v>Osborn</v>
          </cell>
          <cell r="M366" t="str">
            <v>SHU</v>
          </cell>
        </row>
        <row r="367">
          <cell r="A367" t="str">
            <v>Marvelous Nakamba</v>
          </cell>
          <cell r="B367" t="str">
            <v>Nakamba</v>
          </cell>
          <cell r="M367" t="str">
            <v>LUT</v>
          </cell>
        </row>
        <row r="368">
          <cell r="A368" t="str">
            <v>Marvelous Nakamba</v>
          </cell>
          <cell r="B368" t="str">
            <v>Nakamba</v>
          </cell>
          <cell r="M368" t="str">
            <v>LUT</v>
          </cell>
        </row>
        <row r="369">
          <cell r="A369" t="str">
            <v>John Egan</v>
          </cell>
          <cell r="B369" t="str">
            <v>Egan</v>
          </cell>
          <cell r="M369" t="str">
            <v>SHU</v>
          </cell>
        </row>
        <row r="370">
          <cell r="A370" t="str">
            <v>Donny van de Beek</v>
          </cell>
          <cell r="B370" t="str">
            <v>Van de Beek</v>
          </cell>
          <cell r="M370" t="str">
            <v>MUN</v>
          </cell>
        </row>
        <row r="371">
          <cell r="A371" t="str">
            <v>Rodrigo Bentancur</v>
          </cell>
          <cell r="B371" t="str">
            <v>Bentancur</v>
          </cell>
          <cell r="M371" t="str">
            <v>TOT</v>
          </cell>
        </row>
        <row r="372">
          <cell r="A372" t="str">
            <v>Sasa Kalajdzic</v>
          </cell>
          <cell r="B372" t="str">
            <v>Kalajdžić</v>
          </cell>
          <cell r="M372" t="str">
            <v>WOL</v>
          </cell>
        </row>
        <row r="373">
          <cell r="A373" t="str">
            <v>Sergio Gómez</v>
          </cell>
          <cell r="B373" t="str">
            <v>Sergio Gómez</v>
          </cell>
          <cell r="C373" t="str">
            <v>S Gomez</v>
          </cell>
          <cell r="M373" t="str">
            <v>MCI</v>
          </cell>
        </row>
        <row r="374">
          <cell r="A374" t="str">
            <v>Julio Enciso</v>
          </cell>
          <cell r="B374" t="str">
            <v>Enciso</v>
          </cell>
          <cell r="C374" t="str">
            <v>Julio César Enciso</v>
          </cell>
          <cell r="M374" t="str">
            <v>BHA</v>
          </cell>
        </row>
        <row r="375">
          <cell r="A375" t="str">
            <v>Matheus França de Oliveira</v>
          </cell>
          <cell r="B375" t="str">
            <v>Matheus França</v>
          </cell>
          <cell r="M375" t="str">
            <v>CRY</v>
          </cell>
        </row>
        <row r="376">
          <cell r="A376" t="str">
            <v>Jacob Murphy</v>
          </cell>
          <cell r="B376" t="str">
            <v>J.Murphy</v>
          </cell>
          <cell r="M376" t="str">
            <v>NEW</v>
          </cell>
        </row>
        <row r="377">
          <cell r="A377" t="str">
            <v>Cauley Woodrow</v>
          </cell>
          <cell r="B377" t="str">
            <v>Woodrow</v>
          </cell>
          <cell r="M377" t="str">
            <v>LUT</v>
          </cell>
        </row>
        <row r="378">
          <cell r="A378" t="str">
            <v>Oscar Bobb</v>
          </cell>
          <cell r="B378" t="str">
            <v>Bobb</v>
          </cell>
          <cell r="M378" t="str">
            <v>MCI</v>
          </cell>
        </row>
        <row r="379">
          <cell r="A379" t="str">
            <v>Jhon Durán</v>
          </cell>
          <cell r="B379" t="str">
            <v>Duran</v>
          </cell>
          <cell r="M379" t="str">
            <v>AVL</v>
          </cell>
        </row>
        <row r="380">
          <cell r="A380" t="str">
            <v>Ivan Perišić</v>
          </cell>
          <cell r="B380" t="str">
            <v>Perišić</v>
          </cell>
          <cell r="C380" t="str">
            <v>Ivan Perisic</v>
          </cell>
          <cell r="D380" t="str">
            <v>PERISIC</v>
          </cell>
          <cell r="M380" t="str">
            <v>TOT</v>
          </cell>
        </row>
        <row r="381">
          <cell r="A381" t="str">
            <v>Reiss Nelson</v>
          </cell>
          <cell r="B381" t="str">
            <v>Nelson</v>
          </cell>
          <cell r="M381" t="str">
            <v>ARS</v>
          </cell>
        </row>
        <row r="382">
          <cell r="A382" t="str">
            <v>David Brooks</v>
          </cell>
          <cell r="B382" t="str">
            <v>Brooks</v>
          </cell>
          <cell r="M382" t="str">
            <v>BOU</v>
          </cell>
        </row>
        <row r="383">
          <cell r="A383" t="str">
            <v>Kevin De Bruyne</v>
          </cell>
          <cell r="B383" t="str">
            <v>De Bruyne</v>
          </cell>
          <cell r="M383" t="str">
            <v>MCI</v>
          </cell>
        </row>
        <row r="384">
          <cell r="A384" t="str">
            <v>Harvey Barnes</v>
          </cell>
          <cell r="B384" t="str">
            <v>Barnes</v>
          </cell>
          <cell r="M384" t="str">
            <v>NEW</v>
          </cell>
        </row>
        <row r="385">
          <cell r="A385" t="str">
            <v>Emile Smith Rowe</v>
          </cell>
          <cell r="B385" t="str">
            <v>Smith Rowe</v>
          </cell>
          <cell r="M385" t="str">
            <v>ARS</v>
          </cell>
        </row>
        <row r="386">
          <cell r="A386" t="str">
            <v>Kieffer Moore</v>
          </cell>
          <cell r="B386" t="str">
            <v>Moore</v>
          </cell>
          <cell r="M386" t="str">
            <v>BOU</v>
          </cell>
        </row>
        <row r="387">
          <cell r="A387" t="str">
            <v>Michael Olakigbe</v>
          </cell>
          <cell r="B387" t="str">
            <v>Olakigbe</v>
          </cell>
          <cell r="M387" t="str">
            <v>BRE</v>
          </cell>
        </row>
        <row r="388">
          <cell r="A388" t="str">
            <v>Joe Willock</v>
          </cell>
          <cell r="B388" t="str">
            <v>Willock</v>
          </cell>
          <cell r="M388" t="str">
            <v>NEW</v>
          </cell>
        </row>
        <row r="389">
          <cell r="A389" t="str">
            <v>Aleksandar Mitrović</v>
          </cell>
          <cell r="B389" t="str">
            <v>Mitrović</v>
          </cell>
          <cell r="C389" t="str">
            <v>Mitrovic</v>
          </cell>
          <cell r="D389" t="str">
            <v>Aleksandar Mitrovic</v>
          </cell>
          <cell r="M389" t="str">
            <v>FUL</v>
          </cell>
        </row>
        <row r="390">
          <cell r="A390" t="str">
            <v>Adama Traoré</v>
          </cell>
          <cell r="B390" t="str">
            <v>Adama</v>
          </cell>
          <cell r="M390" t="str">
            <v>FUL</v>
          </cell>
        </row>
        <row r="391">
          <cell r="A391" t="str">
            <v>Manor Solomon</v>
          </cell>
          <cell r="B391" t="str">
            <v>Solomon</v>
          </cell>
          <cell r="M391" t="str">
            <v>TOT</v>
          </cell>
        </row>
        <row r="392">
          <cell r="A392" t="str">
            <v>Divock Origi</v>
          </cell>
          <cell r="B392" t="str">
            <v>Origi</v>
          </cell>
          <cell r="M392" t="str">
            <v>NFO</v>
          </cell>
        </row>
        <row r="393">
          <cell r="A393" t="str">
            <v>Ian Maatsen</v>
          </cell>
          <cell r="B393" t="str">
            <v>Maatsen</v>
          </cell>
          <cell r="M393" t="str">
            <v>CHE</v>
          </cell>
        </row>
        <row r="394">
          <cell r="A394" t="str">
            <v>Philippe Coutinho Correia</v>
          </cell>
          <cell r="B394" t="str">
            <v>Coutinho</v>
          </cell>
          <cell r="C394" t="str">
            <v>Philippe Coutinho</v>
          </cell>
          <cell r="M394" t="str">
            <v>AVL</v>
          </cell>
        </row>
        <row r="395">
          <cell r="A395" t="str">
            <v>Luke Harris</v>
          </cell>
          <cell r="B395" t="str">
            <v>Harris</v>
          </cell>
          <cell r="M395" t="str">
            <v>FUL</v>
          </cell>
        </row>
        <row r="396">
          <cell r="A396" t="str">
            <v>Tom Davies</v>
          </cell>
          <cell r="B396" t="str">
            <v>T.Davies</v>
          </cell>
          <cell r="M396" t="str">
            <v>SHU</v>
          </cell>
        </row>
        <row r="397">
          <cell r="A397" t="str">
            <v>Noni Madueke</v>
          </cell>
          <cell r="B397" t="str">
            <v>Madueke</v>
          </cell>
          <cell r="M397" t="str">
            <v>CHE</v>
          </cell>
        </row>
        <row r="398">
          <cell r="A398" t="str">
            <v>Hannibal Mejbri</v>
          </cell>
          <cell r="B398" t="str">
            <v>Hannibal</v>
          </cell>
          <cell r="M398" t="str">
            <v>MUN</v>
          </cell>
        </row>
        <row r="399">
          <cell r="A399" t="str">
            <v>Tariq Lamptey</v>
          </cell>
          <cell r="B399" t="str">
            <v>Lamptey</v>
          </cell>
          <cell r="M399" t="str">
            <v>BHA</v>
          </cell>
        </row>
        <row r="400">
          <cell r="A400" t="str">
            <v>Pablo Fornals Malla</v>
          </cell>
          <cell r="B400" t="str">
            <v>P.Fornals</v>
          </cell>
          <cell r="C400" t="str">
            <v>Pablo Fornals</v>
          </cell>
          <cell r="M400" t="str">
            <v>WHU</v>
          </cell>
        </row>
        <row r="401">
          <cell r="A401" t="str">
            <v>Nathan Redmond</v>
          </cell>
          <cell r="B401" t="str">
            <v>Redmond</v>
          </cell>
          <cell r="M401" t="str">
            <v>BUR</v>
          </cell>
        </row>
        <row r="402">
          <cell r="A402" t="str">
            <v>Nathan Redmond</v>
          </cell>
          <cell r="B402" t="str">
            <v>Redmond</v>
          </cell>
          <cell r="M402" t="str">
            <v>BUR</v>
          </cell>
        </row>
        <row r="403">
          <cell r="A403" t="str">
            <v>Jakub Kiwior</v>
          </cell>
          <cell r="B403" t="str">
            <v>Kiwior</v>
          </cell>
          <cell r="M403" t="str">
            <v>ARS</v>
          </cell>
        </row>
        <row r="404">
          <cell r="A404" t="str">
            <v>Mikkel Damsgaard</v>
          </cell>
          <cell r="B404" t="str">
            <v>Damsgaard</v>
          </cell>
          <cell r="M404" t="str">
            <v>BRE</v>
          </cell>
        </row>
        <row r="405">
          <cell r="A405" t="str">
            <v>Carney Chukwuemeka</v>
          </cell>
          <cell r="B405" t="str">
            <v>Chukwuemeka</v>
          </cell>
          <cell r="M405" t="str">
            <v>CHE</v>
          </cell>
        </row>
        <row r="406">
          <cell r="A406" t="str">
            <v>Anass Zaroury</v>
          </cell>
          <cell r="B406" t="str">
            <v>Zaroury</v>
          </cell>
          <cell r="M406" t="str">
            <v>BUR</v>
          </cell>
        </row>
        <row r="407">
          <cell r="A407" t="str">
            <v>Albert Sambi Lokonga</v>
          </cell>
          <cell r="B407" t="str">
            <v>Sambi</v>
          </cell>
          <cell r="C407" t="str">
            <v>Lokonga</v>
          </cell>
          <cell r="M407" t="str">
            <v>LUT</v>
          </cell>
        </row>
        <row r="408">
          <cell r="A408" t="str">
            <v>Danny Ings</v>
          </cell>
          <cell r="B408" t="str">
            <v>Ings</v>
          </cell>
          <cell r="M408" t="str">
            <v>WHU</v>
          </cell>
        </row>
        <row r="409">
          <cell r="A409" t="str">
            <v>Cheikhou Kouyaté</v>
          </cell>
          <cell r="B409" t="str">
            <v>Kouyaté</v>
          </cell>
          <cell r="C409" t="str">
            <v>Kouyate</v>
          </cell>
          <cell r="M409" t="str">
            <v>NFO</v>
          </cell>
        </row>
        <row r="410">
          <cell r="A410" t="str">
            <v>Jadon Sancho</v>
          </cell>
          <cell r="B410" t="str">
            <v>Sancho</v>
          </cell>
          <cell r="M410" t="str">
            <v>MUN</v>
          </cell>
        </row>
        <row r="411">
          <cell r="A411" t="str">
            <v>Davinson Sánchez</v>
          </cell>
          <cell r="B411" t="str">
            <v>Sánchez</v>
          </cell>
          <cell r="C411" t="str">
            <v>D Sanchez</v>
          </cell>
          <cell r="D411" t="str">
            <v>Davinson Sanchez</v>
          </cell>
          <cell r="M411" t="str">
            <v>TOT</v>
          </cell>
        </row>
        <row r="412">
          <cell r="A412" t="str">
            <v>Gonzalo Montiel</v>
          </cell>
          <cell r="B412" t="str">
            <v>G.Montiel</v>
          </cell>
          <cell r="M412" t="str">
            <v>NFO</v>
          </cell>
        </row>
        <row r="413">
          <cell r="A413" t="str">
            <v>Aaron Cresswell</v>
          </cell>
          <cell r="B413" t="str">
            <v>Cresswell</v>
          </cell>
          <cell r="M413" t="str">
            <v>WHU</v>
          </cell>
        </row>
        <row r="414">
          <cell r="A414" t="str">
            <v>Kalvin Phillips</v>
          </cell>
          <cell r="B414" t="str">
            <v>Phillips</v>
          </cell>
          <cell r="C414" t="str">
            <v>K Phillips</v>
          </cell>
          <cell r="M414" t="str">
            <v>MCI</v>
          </cell>
        </row>
        <row r="415">
          <cell r="A415" t="str">
            <v>Alex Scott</v>
          </cell>
          <cell r="B415" t="str">
            <v>Scott</v>
          </cell>
          <cell r="M415" t="str">
            <v>BOU</v>
          </cell>
        </row>
        <row r="416">
          <cell r="A416" t="str">
            <v>Lewis Dobbin</v>
          </cell>
          <cell r="B416" t="str">
            <v>Dobbin</v>
          </cell>
          <cell r="M416" t="str">
            <v>EVE</v>
          </cell>
        </row>
        <row r="417">
          <cell r="A417" t="str">
            <v>Thomas Partey</v>
          </cell>
          <cell r="B417" t="str">
            <v>Thomas</v>
          </cell>
          <cell r="M417" t="str">
            <v>ARS</v>
          </cell>
        </row>
        <row r="418">
          <cell r="A418" t="str">
            <v>Jaidon Anthony</v>
          </cell>
          <cell r="B418" t="str">
            <v>Anthony</v>
          </cell>
          <cell r="M418" t="str">
            <v>BOU</v>
          </cell>
        </row>
        <row r="419">
          <cell r="A419" t="str">
            <v>Rhian Brewster</v>
          </cell>
          <cell r="B419" t="str">
            <v>Brewster</v>
          </cell>
          <cell r="M419" t="str">
            <v>SHU</v>
          </cell>
        </row>
        <row r="420">
          <cell r="A420" t="str">
            <v>Chris Mepham</v>
          </cell>
          <cell r="B420" t="str">
            <v>Mepham</v>
          </cell>
          <cell r="M420" t="str">
            <v>BOU</v>
          </cell>
        </row>
        <row r="421">
          <cell r="A421" t="str">
            <v>Fábio Ferreira Vieira</v>
          </cell>
          <cell r="B421" t="str">
            <v>Fábio Vieira</v>
          </cell>
          <cell r="C421" t="str">
            <v>Vieira</v>
          </cell>
          <cell r="M421" t="str">
            <v>ARS</v>
          </cell>
        </row>
        <row r="422">
          <cell r="A422" t="str">
            <v>Ionuț Radu</v>
          </cell>
          <cell r="B422" t="str">
            <v>Radu</v>
          </cell>
          <cell r="M422" t="str">
            <v>BOU</v>
          </cell>
        </row>
        <row r="423">
          <cell r="A423" t="str">
            <v>Angelo Ogbonna</v>
          </cell>
          <cell r="B423" t="str">
            <v>Ogbonna</v>
          </cell>
          <cell r="M423" t="str">
            <v>WHU</v>
          </cell>
        </row>
        <row r="424">
          <cell r="A424" t="str">
            <v>Robin Olsen</v>
          </cell>
          <cell r="B424" t="str">
            <v>Olsen</v>
          </cell>
          <cell r="M424" t="str">
            <v>AVL</v>
          </cell>
        </row>
        <row r="425">
          <cell r="A425" t="str">
            <v>Facundo Pellistri Rebollo</v>
          </cell>
          <cell r="B425" t="str">
            <v>Pellistri</v>
          </cell>
          <cell r="M425" t="str">
            <v>MUN</v>
          </cell>
        </row>
        <row r="426">
          <cell r="A426" t="str">
            <v>Nuno Varela Tavares</v>
          </cell>
          <cell r="B426" t="str">
            <v>Tavares</v>
          </cell>
          <cell r="M426" t="str">
            <v>NFO</v>
          </cell>
        </row>
        <row r="427">
          <cell r="A427" t="str">
            <v>Matt Targett</v>
          </cell>
          <cell r="B427" t="str">
            <v>Targett</v>
          </cell>
          <cell r="M427" t="str">
            <v>NEW</v>
          </cell>
        </row>
        <row r="428">
          <cell r="A428" t="str">
            <v>Manuel Benson Hedilazio</v>
          </cell>
          <cell r="B428" t="str">
            <v>Benson</v>
          </cell>
          <cell r="M428" t="str">
            <v>BUR</v>
          </cell>
        </row>
        <row r="429">
          <cell r="A429" t="str">
            <v>Daniel Castelo Podence</v>
          </cell>
          <cell r="B429" t="str">
            <v>Podence</v>
          </cell>
          <cell r="C429" t="str">
            <v>Daniel Podence</v>
          </cell>
          <cell r="M429" t="str">
            <v>WOL</v>
          </cell>
        </row>
        <row r="430">
          <cell r="A430" t="str">
            <v>Gonçalo Manuel Ganchinho Guedes</v>
          </cell>
          <cell r="B430" t="str">
            <v>Guedes</v>
          </cell>
          <cell r="C430" t="str">
            <v>Gonçalo Guedes</v>
          </cell>
          <cell r="M430" t="str">
            <v>WOL</v>
          </cell>
        </row>
        <row r="431">
          <cell r="A431" t="str">
            <v>Luke Cundle</v>
          </cell>
          <cell r="B431" t="str">
            <v>Cundle</v>
          </cell>
          <cell r="M431" t="str">
            <v>WOL</v>
          </cell>
        </row>
        <row r="432">
          <cell r="A432" t="str">
            <v>Francisco Jorge Tomás Oliveira</v>
          </cell>
          <cell r="B432" t="str">
            <v>Chiquinho</v>
          </cell>
          <cell r="M432" t="str">
            <v>WOL</v>
          </cell>
        </row>
        <row r="433">
          <cell r="A433" t="str">
            <v>Matija Šarkić</v>
          </cell>
          <cell r="B433" t="str">
            <v>Šarkić</v>
          </cell>
          <cell r="C433" t="str">
            <v>Sarkic</v>
          </cell>
          <cell r="M433" t="str">
            <v>WOL</v>
          </cell>
        </row>
        <row r="434">
          <cell r="A434" t="str">
            <v>Jonathan Castro Otto</v>
          </cell>
          <cell r="B434" t="str">
            <v>J.Otto</v>
          </cell>
          <cell r="C434" t="str">
            <v>Jonny Castro</v>
          </cell>
          <cell r="M434" t="str">
            <v>WOL</v>
          </cell>
        </row>
        <row r="435">
          <cell r="A435" t="str">
            <v>Maxwel Cornet</v>
          </cell>
          <cell r="B435" t="str">
            <v>Cornet</v>
          </cell>
          <cell r="M435" t="str">
            <v>WHU</v>
          </cell>
        </row>
        <row r="436">
          <cell r="A436" t="str">
            <v>Flynn Downes</v>
          </cell>
          <cell r="B436" t="str">
            <v>Downes</v>
          </cell>
          <cell r="M436" t="str">
            <v>WHU</v>
          </cell>
        </row>
        <row r="437">
          <cell r="A437" t="str">
            <v>Conor Coventry</v>
          </cell>
          <cell r="B437" t="str">
            <v>Coventry</v>
          </cell>
          <cell r="M437" t="str">
            <v>WHU</v>
          </cell>
        </row>
        <row r="438">
          <cell r="A438" t="str">
            <v>Gianluca Scamacca</v>
          </cell>
          <cell r="B438" t="str">
            <v>Scamacca</v>
          </cell>
          <cell r="M438" t="str">
            <v>WHU</v>
          </cell>
        </row>
        <row r="439">
          <cell r="A439" t="str">
            <v>Divin Mubama</v>
          </cell>
          <cell r="B439" t="str">
            <v>Mubama</v>
          </cell>
          <cell r="M439" t="str">
            <v>WHU</v>
          </cell>
        </row>
        <row r="440">
          <cell r="A440" t="str">
            <v>Thilo Kehrer</v>
          </cell>
          <cell r="B440" t="str">
            <v>Kehrer</v>
          </cell>
          <cell r="M440" t="str">
            <v>WHU</v>
          </cell>
        </row>
        <row r="441">
          <cell r="A441" t="str">
            <v>Ben Johnson</v>
          </cell>
          <cell r="B441" t="str">
            <v>Johnson</v>
          </cell>
          <cell r="M441" t="str">
            <v>WHU</v>
          </cell>
        </row>
        <row r="442">
          <cell r="A442" t="str">
            <v>Bryan Gil Salvatierra</v>
          </cell>
          <cell r="B442" t="str">
            <v>Bryan</v>
          </cell>
          <cell r="M442" t="str">
            <v>TOT</v>
          </cell>
        </row>
        <row r="443">
          <cell r="A443" t="str">
            <v>Hugo Lloris</v>
          </cell>
          <cell r="B443" t="str">
            <v>Lloris</v>
          </cell>
          <cell r="M443" t="str">
            <v>TOT</v>
          </cell>
        </row>
        <row r="444">
          <cell r="A444" t="str">
            <v>Fraser Forster</v>
          </cell>
          <cell r="B444" t="str">
            <v>Forster</v>
          </cell>
          <cell r="M444" t="str">
            <v>TOT</v>
          </cell>
        </row>
        <row r="445">
          <cell r="A445" t="str">
            <v>Brandon Austin</v>
          </cell>
          <cell r="B445" t="str">
            <v>Austin</v>
          </cell>
          <cell r="M445" t="str">
            <v>TOT</v>
          </cell>
        </row>
        <row r="446">
          <cell r="A446" t="str">
            <v>Harry Kane</v>
          </cell>
          <cell r="B446" t="str">
            <v>Kane</v>
          </cell>
          <cell r="M446" t="str">
            <v>TOT</v>
          </cell>
        </row>
        <row r="447">
          <cell r="A447" t="str">
            <v>Ryan Sessegnon</v>
          </cell>
          <cell r="B447" t="str">
            <v>Sessegnon</v>
          </cell>
          <cell r="M447" t="str">
            <v>TOT</v>
          </cell>
        </row>
        <row r="448">
          <cell r="A448" t="str">
            <v>Eric Dier</v>
          </cell>
          <cell r="B448" t="str">
            <v>Dier</v>
          </cell>
          <cell r="M448" t="str">
            <v>TOT</v>
          </cell>
        </row>
        <row r="449">
          <cell r="A449" t="str">
            <v>Japhet Tanganga</v>
          </cell>
          <cell r="B449" t="str">
            <v>Tanganga</v>
          </cell>
          <cell r="M449" t="str">
            <v>TOT</v>
          </cell>
        </row>
        <row r="450">
          <cell r="A450" t="str">
            <v>Djed Spence</v>
          </cell>
          <cell r="B450" t="str">
            <v>Spence</v>
          </cell>
          <cell r="M450" t="str">
            <v>TOT</v>
          </cell>
        </row>
        <row r="451">
          <cell r="A451" t="str">
            <v>Joe Rodon</v>
          </cell>
          <cell r="B451" t="str">
            <v>Rodon</v>
          </cell>
          <cell r="M451" t="str">
            <v>TOT</v>
          </cell>
        </row>
        <row r="452">
          <cell r="A452" t="str">
            <v>Ismaila Coulibaly</v>
          </cell>
          <cell r="B452" t="str">
            <v>Coulibaly</v>
          </cell>
          <cell r="M452" t="str">
            <v>SHU</v>
          </cell>
        </row>
        <row r="453">
          <cell r="A453" t="str">
            <v>John Fleck</v>
          </cell>
          <cell r="B453" t="str">
            <v>Fleck</v>
          </cell>
          <cell r="M453" t="str">
            <v>SHU</v>
          </cell>
        </row>
        <row r="454">
          <cell r="A454" t="str">
            <v>Anis Slimane</v>
          </cell>
          <cell r="B454" t="str">
            <v>Slimane</v>
          </cell>
          <cell r="M454" t="str">
            <v>SHU</v>
          </cell>
        </row>
        <row r="455">
          <cell r="A455" t="str">
            <v>Jordan Amissah</v>
          </cell>
          <cell r="B455" t="str">
            <v>Amissah</v>
          </cell>
          <cell r="M455" t="str">
            <v>SHU</v>
          </cell>
        </row>
        <row r="456">
          <cell r="A456" t="str">
            <v>Adam Davies</v>
          </cell>
          <cell r="B456" t="str">
            <v>A.Davies</v>
          </cell>
          <cell r="M456" t="str">
            <v>SHU</v>
          </cell>
        </row>
        <row r="457">
          <cell r="A457" t="str">
            <v>Daniel Jebbison</v>
          </cell>
          <cell r="B457" t="str">
            <v>Jebbison</v>
          </cell>
          <cell r="M457" t="str">
            <v>SHU</v>
          </cell>
        </row>
        <row r="458">
          <cell r="A458" t="str">
            <v>Iliman Ndiaye</v>
          </cell>
          <cell r="B458" t="str">
            <v>Ndiaye</v>
          </cell>
          <cell r="M458" t="str">
            <v>SHU</v>
          </cell>
        </row>
        <row r="459">
          <cell r="A459" t="str">
            <v>Rhys Norrington-Davies</v>
          </cell>
          <cell r="B459" t="str">
            <v>Norrington-Davies</v>
          </cell>
          <cell r="M459" t="str">
            <v>SHU</v>
          </cell>
        </row>
        <row r="460">
          <cell r="A460" t="str">
            <v>Lewis O'Brien</v>
          </cell>
          <cell r="B460" t="str">
            <v>O'Brien</v>
          </cell>
          <cell r="M460" t="str">
            <v>NFO</v>
          </cell>
        </row>
        <row r="461">
          <cell r="A461" t="str">
            <v>Remo Freuler</v>
          </cell>
          <cell r="B461" t="str">
            <v>Freuler</v>
          </cell>
          <cell r="M461" t="str">
            <v>NFO</v>
          </cell>
        </row>
        <row r="462">
          <cell r="A462" t="str">
            <v>Jonjo Shelvey</v>
          </cell>
          <cell r="B462" t="str">
            <v>J.Shelvey</v>
          </cell>
          <cell r="M462" t="str">
            <v>NFO</v>
          </cell>
        </row>
        <row r="463">
          <cell r="A463" t="str">
            <v>Alex Mighten</v>
          </cell>
          <cell r="B463" t="str">
            <v>Mighten</v>
          </cell>
          <cell r="M463" t="str">
            <v>NFO</v>
          </cell>
        </row>
        <row r="464">
          <cell r="A464" t="str">
            <v>Harry Arter</v>
          </cell>
          <cell r="B464" t="str">
            <v>Arter</v>
          </cell>
          <cell r="M464" t="str">
            <v>NFO</v>
          </cell>
        </row>
        <row r="465">
          <cell r="A465" t="str">
            <v>Braian Ojeda Rodríguez</v>
          </cell>
          <cell r="B465" t="str">
            <v>Ojeda</v>
          </cell>
          <cell r="M465" t="str">
            <v>NFO</v>
          </cell>
        </row>
        <row r="466">
          <cell r="A466" t="str">
            <v>Wayne Hennessey</v>
          </cell>
          <cell r="B466" t="str">
            <v>Hennessey</v>
          </cell>
          <cell r="M466" t="str">
            <v>NFO</v>
          </cell>
        </row>
        <row r="467">
          <cell r="A467" t="str">
            <v>Sam Surridge</v>
          </cell>
          <cell r="B467" t="str">
            <v>Surridge</v>
          </cell>
          <cell r="M467" t="str">
            <v>NFO</v>
          </cell>
        </row>
        <row r="468">
          <cell r="A468" t="str">
            <v>Emmanuel Dennis</v>
          </cell>
          <cell r="B468" t="str">
            <v>Dennis</v>
          </cell>
          <cell r="C468" t="str">
            <v>E Dennis</v>
          </cell>
          <cell r="M468" t="str">
            <v>NFO</v>
          </cell>
        </row>
        <row r="469">
          <cell r="A469" t="str">
            <v>Steve Cook</v>
          </cell>
          <cell r="B469" t="str">
            <v>Cook</v>
          </cell>
          <cell r="C469" t="str">
            <v>S Cook</v>
          </cell>
          <cell r="M469" t="str">
            <v>NFO</v>
          </cell>
        </row>
        <row r="470">
          <cell r="A470" t="str">
            <v>Giulian Biancone</v>
          </cell>
          <cell r="B470" t="str">
            <v>Biancone</v>
          </cell>
          <cell r="M470" t="str">
            <v>NFO</v>
          </cell>
        </row>
        <row r="471">
          <cell r="A471" t="str">
            <v>Mohamed Dräger</v>
          </cell>
          <cell r="B471" t="str">
            <v>Dräger</v>
          </cell>
          <cell r="M471" t="str">
            <v>NFO</v>
          </cell>
        </row>
        <row r="472">
          <cell r="A472" t="str">
            <v>Jonathan Panzo</v>
          </cell>
          <cell r="B472" t="str">
            <v>Panzo</v>
          </cell>
          <cell r="M472" t="str">
            <v>NFO</v>
          </cell>
        </row>
        <row r="473">
          <cell r="A473" t="str">
            <v>Loïc Mbe Soh</v>
          </cell>
          <cell r="B473" t="str">
            <v>Mbe Soh</v>
          </cell>
          <cell r="M473" t="str">
            <v>NFO</v>
          </cell>
        </row>
        <row r="474">
          <cell r="A474" t="str">
            <v>Omar Richards</v>
          </cell>
          <cell r="B474" t="str">
            <v>O.Richards</v>
          </cell>
          <cell r="C474" t="str">
            <v>O Richards</v>
          </cell>
          <cell r="M474" t="str">
            <v>NFO</v>
          </cell>
        </row>
        <row r="475">
          <cell r="A475" t="str">
            <v>Richie Laryea</v>
          </cell>
          <cell r="B475" t="str">
            <v>Laryea</v>
          </cell>
          <cell r="M475" t="str">
            <v>NFO</v>
          </cell>
        </row>
        <row r="476">
          <cell r="A476" t="str">
            <v>Allan Saint-Maximin</v>
          </cell>
          <cell r="B476" t="str">
            <v>Saint-Maximin</v>
          </cell>
          <cell r="M476" t="str">
            <v>NEW</v>
          </cell>
        </row>
        <row r="477">
          <cell r="A477" t="str">
            <v>Ryan Fraser</v>
          </cell>
          <cell r="B477" t="str">
            <v>Fraser</v>
          </cell>
          <cell r="M477" t="str">
            <v>NEW</v>
          </cell>
        </row>
        <row r="478">
          <cell r="A478" t="str">
            <v>Matt Ritchie</v>
          </cell>
          <cell r="B478" t="str">
            <v>Ritchie</v>
          </cell>
          <cell r="M478" t="str">
            <v>NEW</v>
          </cell>
        </row>
        <row r="479">
          <cell r="A479" t="str">
            <v>Jeff Hendrick</v>
          </cell>
          <cell r="B479" t="str">
            <v>Hendrick</v>
          </cell>
          <cell r="M479" t="str">
            <v>NEW</v>
          </cell>
        </row>
        <row r="480">
          <cell r="A480" t="str">
            <v>Karl Darlow</v>
          </cell>
          <cell r="B480" t="str">
            <v>Darlow</v>
          </cell>
          <cell r="M480" t="str">
            <v>NEW</v>
          </cell>
        </row>
        <row r="481">
          <cell r="A481" t="str">
            <v>Javier Manquillo Gaitán</v>
          </cell>
          <cell r="B481" t="str">
            <v>Manquillo</v>
          </cell>
          <cell r="M481" t="str">
            <v>NEW</v>
          </cell>
        </row>
        <row r="482">
          <cell r="A482" t="str">
            <v>Jamal Lewis</v>
          </cell>
          <cell r="B482" t="str">
            <v>J.Lewis</v>
          </cell>
          <cell r="C482" t="str">
            <v>J Lewis</v>
          </cell>
          <cell r="M482" t="str">
            <v>NEW</v>
          </cell>
        </row>
        <row r="483">
          <cell r="A483" t="str">
            <v>Emil Krafth</v>
          </cell>
          <cell r="B483" t="str">
            <v>Krafth</v>
          </cell>
          <cell r="M483" t="str">
            <v>NEW</v>
          </cell>
        </row>
        <row r="484">
          <cell r="A484" t="str">
            <v>Paul Dummett</v>
          </cell>
          <cell r="B484" t="str">
            <v>Dummett</v>
          </cell>
          <cell r="M484" t="str">
            <v>NEW</v>
          </cell>
        </row>
        <row r="485">
          <cell r="A485" t="str">
            <v>Harrison Ashby</v>
          </cell>
          <cell r="B485" t="str">
            <v>Ashby</v>
          </cell>
          <cell r="M485" t="str">
            <v>NEW</v>
          </cell>
        </row>
        <row r="486">
          <cell r="A486" t="str">
            <v>Frederico Rodrigues de Paula Santos</v>
          </cell>
          <cell r="B486" t="str">
            <v>Fred</v>
          </cell>
          <cell r="M486" t="str">
            <v>MUN</v>
          </cell>
        </row>
        <row r="487">
          <cell r="A487" t="str">
            <v>Amad Diallo</v>
          </cell>
          <cell r="B487" t="str">
            <v>Amad</v>
          </cell>
          <cell r="M487" t="str">
            <v>MUN</v>
          </cell>
        </row>
        <row r="488">
          <cell r="A488" t="str">
            <v>Tom Heaton</v>
          </cell>
          <cell r="B488" t="str">
            <v>Heaton</v>
          </cell>
          <cell r="M488" t="str">
            <v>MUN</v>
          </cell>
        </row>
        <row r="489">
          <cell r="A489" t="str">
            <v>Tyrell Malacia</v>
          </cell>
          <cell r="B489" t="str">
            <v>Malacia</v>
          </cell>
          <cell r="M489" t="str">
            <v>MUN</v>
          </cell>
        </row>
        <row r="490">
          <cell r="A490" t="str">
            <v>Brandon Williams</v>
          </cell>
          <cell r="B490" t="str">
            <v>B.Williams</v>
          </cell>
          <cell r="M490" t="str">
            <v>MUN</v>
          </cell>
        </row>
        <row r="491">
          <cell r="A491" t="str">
            <v>Eric Bailly</v>
          </cell>
          <cell r="B491" t="str">
            <v>Bailly</v>
          </cell>
          <cell r="M491" t="str">
            <v>MUN</v>
          </cell>
        </row>
        <row r="492">
          <cell r="A492" t="str">
            <v>Alex Telles</v>
          </cell>
          <cell r="B492" t="str">
            <v>Alex Telles</v>
          </cell>
          <cell r="M492" t="str">
            <v>MUN</v>
          </cell>
        </row>
        <row r="493">
          <cell r="A493" t="str">
            <v>Riyad Mahrez</v>
          </cell>
          <cell r="B493" t="str">
            <v>Mahrez</v>
          </cell>
          <cell r="M493" t="str">
            <v>MCI</v>
          </cell>
        </row>
        <row r="494">
          <cell r="A494" t="str">
            <v>Stefan Ortega Moreno</v>
          </cell>
          <cell r="B494" t="str">
            <v>Ortega Moreno</v>
          </cell>
          <cell r="M494" t="str">
            <v>MCI</v>
          </cell>
        </row>
        <row r="495">
          <cell r="A495" t="str">
            <v>Scott Carson</v>
          </cell>
          <cell r="B495" t="str">
            <v>Carson</v>
          </cell>
          <cell r="M495" t="str">
            <v>MCI</v>
          </cell>
        </row>
        <row r="496">
          <cell r="A496" t="str">
            <v>Zack Steffen</v>
          </cell>
          <cell r="B496" t="str">
            <v>Steffen</v>
          </cell>
          <cell r="M496" t="str">
            <v>MCI</v>
          </cell>
        </row>
        <row r="497">
          <cell r="A497" t="str">
            <v>Aymeric Laporte</v>
          </cell>
          <cell r="B497" t="str">
            <v>Laporte</v>
          </cell>
          <cell r="M497" t="str">
            <v>MCI</v>
          </cell>
        </row>
        <row r="498">
          <cell r="A498" t="str">
            <v>João Cancelo</v>
          </cell>
          <cell r="B498" t="str">
            <v>Cancelo</v>
          </cell>
          <cell r="C498" t="str">
            <v>Joao Cancelo</v>
          </cell>
          <cell r="M498" t="str">
            <v>MCI</v>
          </cell>
        </row>
        <row r="499">
          <cell r="A499" t="str">
            <v>Luke Berry</v>
          </cell>
          <cell r="B499" t="str">
            <v>Berry</v>
          </cell>
          <cell r="M499" t="str">
            <v>LUT</v>
          </cell>
        </row>
        <row r="500">
          <cell r="A500" t="str">
            <v>Allan Campbell</v>
          </cell>
          <cell r="B500" t="str">
            <v>Campbell</v>
          </cell>
          <cell r="M500" t="str">
            <v>LUT</v>
          </cell>
        </row>
        <row r="501">
          <cell r="A501" t="str">
            <v>Jordan Clark</v>
          </cell>
          <cell r="B501" t="str">
            <v>Clark</v>
          </cell>
          <cell r="M501" t="str">
            <v>LUT</v>
          </cell>
        </row>
        <row r="502">
          <cell r="A502" t="str">
            <v>Luke Freeman</v>
          </cell>
          <cell r="B502" t="str">
            <v>Freeman</v>
          </cell>
          <cell r="M502" t="str">
            <v>LUT</v>
          </cell>
        </row>
        <row r="503">
          <cell r="A503" t="str">
            <v>Carlos Mendes Gomes</v>
          </cell>
          <cell r="B503" t="str">
            <v>Mendes</v>
          </cell>
          <cell r="M503" t="str">
            <v>LUT</v>
          </cell>
        </row>
        <row r="504">
          <cell r="A504" t="str">
            <v>Fred Onyedinma</v>
          </cell>
          <cell r="B504" t="str">
            <v>Onyedinma</v>
          </cell>
          <cell r="M504" t="str">
            <v>LUT</v>
          </cell>
        </row>
        <row r="505">
          <cell r="A505" t="str">
            <v>Dion Pereira</v>
          </cell>
          <cell r="B505" t="str">
            <v>Pereira</v>
          </cell>
          <cell r="M505" t="str">
            <v>LUT</v>
          </cell>
        </row>
        <row r="506">
          <cell r="A506" t="str">
            <v>Glen Rea</v>
          </cell>
          <cell r="B506" t="str">
            <v>Rea</v>
          </cell>
          <cell r="M506" t="str">
            <v>LUT</v>
          </cell>
        </row>
        <row r="507">
          <cell r="A507" t="str">
            <v>Elliot Thorpe</v>
          </cell>
          <cell r="B507" t="str">
            <v>Thorpe</v>
          </cell>
          <cell r="M507" t="str">
            <v>LUT</v>
          </cell>
        </row>
        <row r="508">
          <cell r="A508" t="str">
            <v>Louie Watson</v>
          </cell>
          <cell r="B508" t="str">
            <v>Watson</v>
          </cell>
          <cell r="M508" t="str">
            <v>LUT</v>
          </cell>
        </row>
        <row r="509">
          <cell r="A509" t="str">
            <v>Matt Macey</v>
          </cell>
          <cell r="B509" t="str">
            <v>Macey</v>
          </cell>
          <cell r="M509" t="str">
            <v>LUT</v>
          </cell>
        </row>
        <row r="510">
          <cell r="A510" t="str">
            <v>James Shea</v>
          </cell>
          <cell r="B510" t="str">
            <v>Shea</v>
          </cell>
          <cell r="M510" t="str">
            <v>LUT</v>
          </cell>
        </row>
        <row r="511">
          <cell r="A511" t="str">
            <v>Jack Walton</v>
          </cell>
          <cell r="B511" t="str">
            <v>Walton</v>
          </cell>
          <cell r="M511" t="str">
            <v>LUT</v>
          </cell>
        </row>
        <row r="512">
          <cell r="A512" t="str">
            <v>John McAtee</v>
          </cell>
          <cell r="B512" t="str">
            <v>McAtee</v>
          </cell>
          <cell r="M512" t="str">
            <v>LUT</v>
          </cell>
        </row>
        <row r="513">
          <cell r="A513" t="str">
            <v>Admiral Muskwe</v>
          </cell>
          <cell r="B513" t="str">
            <v>Muskwe</v>
          </cell>
          <cell r="M513" t="str">
            <v>LUT</v>
          </cell>
        </row>
        <row r="514">
          <cell r="A514" t="str">
            <v>Aribim Pepple</v>
          </cell>
          <cell r="B514" t="str">
            <v>Pepple</v>
          </cell>
          <cell r="M514" t="str">
            <v>LUT</v>
          </cell>
        </row>
        <row r="515">
          <cell r="A515" t="str">
            <v>Joe Taylor</v>
          </cell>
          <cell r="B515" t="str">
            <v>Taylor</v>
          </cell>
          <cell r="M515" t="str">
            <v>LUT</v>
          </cell>
        </row>
        <row r="516">
          <cell r="A516" t="str">
            <v>Dan Potts</v>
          </cell>
          <cell r="B516" t="str">
            <v>Potts</v>
          </cell>
          <cell r="M516" t="str">
            <v>LUT</v>
          </cell>
        </row>
        <row r="517">
          <cell r="A517" t="str">
            <v>Stefan Bajcetic</v>
          </cell>
          <cell r="B517" t="str">
            <v>Bajcetic</v>
          </cell>
          <cell r="M517" t="str">
            <v>LIV</v>
          </cell>
        </row>
        <row r="518">
          <cell r="A518" t="str">
            <v>Jordan Henderson</v>
          </cell>
          <cell r="B518" t="str">
            <v>Henderson</v>
          </cell>
          <cell r="C518" t="str">
            <v>J Henderson</v>
          </cell>
          <cell r="M518" t="str">
            <v>LIV</v>
          </cell>
        </row>
        <row r="519">
          <cell r="A519" t="str">
            <v>Thiago Alcántara do Nascimento</v>
          </cell>
          <cell r="B519" t="str">
            <v>Thiago</v>
          </cell>
          <cell r="C519" t="str">
            <v>Thiago Alcántara</v>
          </cell>
          <cell r="M519" t="str">
            <v>LIV</v>
          </cell>
        </row>
        <row r="520">
          <cell r="A520" t="str">
            <v>Fabio Henrique Tavares</v>
          </cell>
          <cell r="B520" t="str">
            <v>Fabinho</v>
          </cell>
          <cell r="M520" t="str">
            <v>LIV</v>
          </cell>
        </row>
        <row r="521">
          <cell r="A521" t="str">
            <v>Caoimhin Kelleher</v>
          </cell>
          <cell r="B521" t="str">
            <v>Kelleher</v>
          </cell>
          <cell r="M521" t="str">
            <v>LIV</v>
          </cell>
        </row>
        <row r="522">
          <cell r="A522" t="str">
            <v>Adrián San Miguel del Castillo</v>
          </cell>
          <cell r="B522" t="str">
            <v>Adrián</v>
          </cell>
          <cell r="C522" t="str">
            <v>Adrian</v>
          </cell>
          <cell r="M522" t="str">
            <v>LIV</v>
          </cell>
        </row>
        <row r="523">
          <cell r="A523" t="str">
            <v>Nathaniel Phillips</v>
          </cell>
          <cell r="B523" t="str">
            <v>Phillips</v>
          </cell>
          <cell r="C523" t="str">
            <v>N Phillips</v>
          </cell>
          <cell r="M523" t="str">
            <v>LIV</v>
          </cell>
        </row>
        <row r="524">
          <cell r="A524" t="str">
            <v>Sepp van den Berg</v>
          </cell>
          <cell r="B524" t="str">
            <v>Van den Berg</v>
          </cell>
          <cell r="M524" t="str">
            <v>LIV</v>
          </cell>
        </row>
        <row r="525">
          <cell r="A525" t="str">
            <v>Tyrese Francois</v>
          </cell>
          <cell r="B525" t="str">
            <v>Francois</v>
          </cell>
          <cell r="M525" t="str">
            <v>FUL</v>
          </cell>
        </row>
        <row r="526">
          <cell r="A526" t="str">
            <v>Anthony Knockaert</v>
          </cell>
          <cell r="B526" t="str">
            <v>Knockaert</v>
          </cell>
          <cell r="M526" t="str">
            <v>FUL</v>
          </cell>
        </row>
        <row r="527">
          <cell r="A527" t="str">
            <v>Ivan Neves Abreu Cavaleiro</v>
          </cell>
          <cell r="B527" t="str">
            <v>I.Cavaleiro</v>
          </cell>
          <cell r="M527" t="str">
            <v>FUL</v>
          </cell>
        </row>
        <row r="528">
          <cell r="A528" t="str">
            <v>Marek Rodák</v>
          </cell>
          <cell r="B528" t="str">
            <v>Rodák</v>
          </cell>
          <cell r="C528" t="str">
            <v>Rodak</v>
          </cell>
          <cell r="M528" t="str">
            <v>FUL</v>
          </cell>
        </row>
        <row r="529">
          <cell r="A529" t="str">
            <v>Rodrigo Muniz Carvalho</v>
          </cell>
          <cell r="B529" t="str">
            <v>Muniz</v>
          </cell>
          <cell r="M529" t="str">
            <v>FUL</v>
          </cell>
        </row>
        <row r="530">
          <cell r="A530" t="str">
            <v>Kevin Mbabu</v>
          </cell>
          <cell r="B530" t="str">
            <v>Mbabu</v>
          </cell>
          <cell r="M530" t="str">
            <v>FUL</v>
          </cell>
        </row>
        <row r="531">
          <cell r="A531" t="str">
            <v>Terence Kongolo</v>
          </cell>
          <cell r="B531" t="str">
            <v>Kongolo</v>
          </cell>
          <cell r="M531" t="str">
            <v>FUL</v>
          </cell>
        </row>
        <row r="532">
          <cell r="A532" t="str">
            <v>Demarai Gray</v>
          </cell>
          <cell r="B532" t="str">
            <v>Gray</v>
          </cell>
          <cell r="C532" t="str">
            <v>D Gray</v>
          </cell>
          <cell r="M532" t="str">
            <v>EVE</v>
          </cell>
        </row>
        <row r="533">
          <cell r="A533" t="str">
            <v>Dele Alli</v>
          </cell>
          <cell r="B533" t="str">
            <v>Dele</v>
          </cell>
          <cell r="M533" t="str">
            <v>EVE</v>
          </cell>
        </row>
        <row r="534">
          <cell r="A534" t="str">
            <v>André Tavares Gomes</v>
          </cell>
          <cell r="B534" t="str">
            <v>André Gomes</v>
          </cell>
          <cell r="C534" t="str">
            <v>Gomes</v>
          </cell>
          <cell r="M534" t="str">
            <v>EVE</v>
          </cell>
        </row>
        <row r="535">
          <cell r="A535" t="str">
            <v>Jean-Philippe Gbamin</v>
          </cell>
          <cell r="B535" t="str">
            <v>Gbamin</v>
          </cell>
          <cell r="M535" t="str">
            <v>EVE</v>
          </cell>
        </row>
        <row r="536">
          <cell r="A536" t="str">
            <v>Mason Holgate</v>
          </cell>
          <cell r="B536" t="str">
            <v>Holgate</v>
          </cell>
          <cell r="M536" t="str">
            <v>EVE</v>
          </cell>
        </row>
        <row r="537">
          <cell r="A537" t="str">
            <v>Seamus Coleman</v>
          </cell>
          <cell r="B537" t="str">
            <v>Coleman</v>
          </cell>
          <cell r="C537" t="str">
            <v>Séamus Coleman</v>
          </cell>
          <cell r="M537" t="str">
            <v>EVE</v>
          </cell>
        </row>
        <row r="538">
          <cell r="A538" t="str">
            <v>Ben Godfrey</v>
          </cell>
          <cell r="B538" t="str">
            <v>Godfrey</v>
          </cell>
          <cell r="M538" t="str">
            <v>EVE</v>
          </cell>
        </row>
        <row r="539">
          <cell r="A539" t="str">
            <v>Jairo Riedewald</v>
          </cell>
          <cell r="B539" t="str">
            <v>Riedewald</v>
          </cell>
          <cell r="M539" t="str">
            <v>CRY</v>
          </cell>
        </row>
        <row r="540">
          <cell r="A540" t="str">
            <v>Malcolm Ebiowei</v>
          </cell>
          <cell r="B540" t="str">
            <v>Ebiowei</v>
          </cell>
          <cell r="M540" t="str">
            <v>CRY</v>
          </cell>
        </row>
        <row r="541">
          <cell r="A541" t="str">
            <v>Dean Henderson</v>
          </cell>
          <cell r="B541" t="str">
            <v>Henderson</v>
          </cell>
          <cell r="C541" t="str">
            <v>D Henderson</v>
          </cell>
          <cell r="M541" t="str">
            <v>CRY</v>
          </cell>
        </row>
        <row r="542">
          <cell r="A542" t="str">
            <v>Vicente Guaita</v>
          </cell>
          <cell r="B542" t="str">
            <v>Guaita</v>
          </cell>
          <cell r="M542" t="str">
            <v>CRY</v>
          </cell>
        </row>
        <row r="543">
          <cell r="A543" t="str">
            <v>Remi Matthews</v>
          </cell>
          <cell r="B543" t="str">
            <v>Matthews</v>
          </cell>
          <cell r="M543" t="str">
            <v>CRY</v>
          </cell>
        </row>
        <row r="544">
          <cell r="A544" t="str">
            <v>Luke Plange</v>
          </cell>
          <cell r="B544" t="str">
            <v>Plange</v>
          </cell>
          <cell r="M544" t="str">
            <v>CRY</v>
          </cell>
        </row>
        <row r="545">
          <cell r="A545" t="str">
            <v>Rob Holding</v>
          </cell>
          <cell r="B545" t="str">
            <v>Holding</v>
          </cell>
          <cell r="M545" t="str">
            <v>CRY</v>
          </cell>
        </row>
        <row r="546">
          <cell r="A546" t="str">
            <v>James Tomkins</v>
          </cell>
          <cell r="B546" t="str">
            <v>Tomkins</v>
          </cell>
          <cell r="M546" t="str">
            <v>CRY</v>
          </cell>
        </row>
        <row r="547">
          <cell r="A547" t="str">
            <v>Hakim Ziyech</v>
          </cell>
          <cell r="B547" t="str">
            <v>Ziyech</v>
          </cell>
          <cell r="M547" t="str">
            <v>CHE</v>
          </cell>
        </row>
        <row r="548">
          <cell r="A548" t="str">
            <v>Christian Pulisic</v>
          </cell>
          <cell r="B548" t="str">
            <v>Pulisic</v>
          </cell>
          <cell r="M548" t="str">
            <v>CHE</v>
          </cell>
        </row>
        <row r="549">
          <cell r="A549" t="str">
            <v>Kepa Arrizabalaga</v>
          </cell>
          <cell r="B549" t="str">
            <v>Arrizabalaga</v>
          </cell>
          <cell r="C549" t="str">
            <v>Kepa</v>
          </cell>
          <cell r="M549" t="str">
            <v>CHE</v>
          </cell>
        </row>
        <row r="550">
          <cell r="A550" t="str">
            <v>Christopher Nkunku</v>
          </cell>
          <cell r="M550" t="str">
            <v>CHE</v>
          </cell>
        </row>
        <row r="551">
          <cell r="A551" t="str">
            <v>Pierre-Emerick Aubameyang</v>
          </cell>
          <cell r="B551" t="str">
            <v>Aubameyang</v>
          </cell>
          <cell r="M551" t="str">
            <v>CHE</v>
          </cell>
        </row>
        <row r="552">
          <cell r="A552" t="str">
            <v>César Azpilicueta</v>
          </cell>
          <cell r="B552" t="str">
            <v>Azpilicueta</v>
          </cell>
          <cell r="C552" t="str">
            <v>Cesar Azpilicueta</v>
          </cell>
          <cell r="M552" t="str">
            <v>CHE</v>
          </cell>
        </row>
        <row r="553">
          <cell r="A553" t="str">
            <v>Trevoh Chalobah</v>
          </cell>
          <cell r="B553" t="str">
            <v>Chalobah</v>
          </cell>
          <cell r="M553" t="str">
            <v>CHE</v>
          </cell>
        </row>
        <row r="554">
          <cell r="A554" t="str">
            <v>Wesley Fofana</v>
          </cell>
          <cell r="B554" t="str">
            <v>W.Fofana</v>
          </cell>
          <cell r="M554" t="str">
            <v>CHE</v>
          </cell>
        </row>
        <row r="555">
          <cell r="A555" t="str">
            <v>Malang Sarr</v>
          </cell>
          <cell r="B555" t="str">
            <v>M.Sarr</v>
          </cell>
          <cell r="M555" t="str">
            <v>CHE</v>
          </cell>
        </row>
        <row r="556">
          <cell r="A556" t="str">
            <v>Ethan Ampadu</v>
          </cell>
          <cell r="B556" t="str">
            <v>Ampadu</v>
          </cell>
          <cell r="M556" t="str">
            <v>CHE</v>
          </cell>
        </row>
        <row r="557">
          <cell r="A557" t="str">
            <v>Enock Agyei</v>
          </cell>
          <cell r="B557" t="str">
            <v>Agyei</v>
          </cell>
          <cell r="M557" t="str">
            <v>BUR</v>
          </cell>
        </row>
        <row r="558">
          <cell r="A558" t="str">
            <v>Samuel Bastien</v>
          </cell>
          <cell r="B558" t="str">
            <v>Bastien</v>
          </cell>
          <cell r="M558" t="str">
            <v>BUR</v>
          </cell>
        </row>
        <row r="559">
          <cell r="A559" t="str">
            <v>Darko Churlinov</v>
          </cell>
          <cell r="B559" t="str">
            <v>Churlinov</v>
          </cell>
          <cell r="M559" t="str">
            <v>BUR</v>
          </cell>
        </row>
        <row r="560">
          <cell r="A560" t="str">
            <v>Jack Cork</v>
          </cell>
          <cell r="B560" t="str">
            <v>Cork</v>
          </cell>
          <cell r="M560" t="str">
            <v>BUR</v>
          </cell>
        </row>
        <row r="561">
          <cell r="A561" t="str">
            <v>Dara Costelloe</v>
          </cell>
          <cell r="B561" t="str">
            <v>Costelloe</v>
          </cell>
          <cell r="M561" t="str">
            <v>BUR</v>
          </cell>
        </row>
        <row r="562">
          <cell r="A562" t="str">
            <v>Scott Twine</v>
          </cell>
          <cell r="B562" t="str">
            <v>Twine</v>
          </cell>
          <cell r="M562" t="str">
            <v>BUR</v>
          </cell>
        </row>
        <row r="563">
          <cell r="A563" t="str">
            <v>Denis Franchi</v>
          </cell>
          <cell r="B563" t="str">
            <v>Franchi</v>
          </cell>
          <cell r="M563" t="str">
            <v>BUR</v>
          </cell>
        </row>
        <row r="564">
          <cell r="A564" t="str">
            <v>Arijanet Muric</v>
          </cell>
          <cell r="B564" t="str">
            <v>Muric</v>
          </cell>
          <cell r="M564" t="str">
            <v>BUR</v>
          </cell>
        </row>
        <row r="565">
          <cell r="A565" t="str">
            <v>Bailey Peacock-Farrell</v>
          </cell>
          <cell r="B565" t="str">
            <v>Peacock-Farrell</v>
          </cell>
          <cell r="M565" t="str">
            <v>BUR</v>
          </cell>
        </row>
        <row r="566">
          <cell r="A566" t="str">
            <v>Lawrence Vigouroux</v>
          </cell>
          <cell r="B566" t="str">
            <v>Vigouroux</v>
          </cell>
          <cell r="M566" t="str">
            <v>BUR</v>
          </cell>
        </row>
        <row r="567">
          <cell r="A567" t="str">
            <v>Wout Weghorst</v>
          </cell>
          <cell r="B567" t="str">
            <v>Weghorst</v>
          </cell>
          <cell r="M567" t="str">
            <v>BUR</v>
          </cell>
        </row>
        <row r="568">
          <cell r="A568" t="str">
            <v>Michael Obafemi</v>
          </cell>
          <cell r="B568" t="str">
            <v>Obafemi</v>
          </cell>
          <cell r="M568" t="str">
            <v>BUR</v>
          </cell>
        </row>
        <row r="569">
          <cell r="A569" t="str">
            <v>CJ Egan-Riley</v>
          </cell>
          <cell r="B569" t="str">
            <v>Egan-Riley</v>
          </cell>
          <cell r="M569" t="str">
            <v>BUR</v>
          </cell>
        </row>
        <row r="570">
          <cell r="A570" t="str">
            <v>Hjalmar Ekdal</v>
          </cell>
          <cell r="B570" t="str">
            <v>Ekdal</v>
          </cell>
          <cell r="M570" t="str">
            <v>BUR</v>
          </cell>
        </row>
        <row r="571">
          <cell r="A571" t="str">
            <v>Luke McNally</v>
          </cell>
          <cell r="B571" t="str">
            <v>McNally</v>
          </cell>
          <cell r="M571" t="str">
            <v>BUR</v>
          </cell>
        </row>
        <row r="572">
          <cell r="A572" t="str">
            <v>Bobby Thomas</v>
          </cell>
          <cell r="B572" t="str">
            <v>Thomas</v>
          </cell>
          <cell r="M572" t="str">
            <v>BUR</v>
          </cell>
        </row>
        <row r="573">
          <cell r="A573" t="str">
            <v>Shandon Baptiste</v>
          </cell>
          <cell r="B573" t="str">
            <v>Baptiste</v>
          </cell>
          <cell r="M573" t="str">
            <v>BRE</v>
          </cell>
        </row>
        <row r="574">
          <cell r="A574" t="str">
            <v>Josh Dasilva</v>
          </cell>
          <cell r="B574" t="str">
            <v>Dasilva</v>
          </cell>
          <cell r="C574" t="str">
            <v>Pelenda Joshua Da Silva</v>
          </cell>
          <cell r="M574" t="str">
            <v>BRE</v>
          </cell>
        </row>
        <row r="575">
          <cell r="A575" t="str">
            <v>Sergi Canós Tenés</v>
          </cell>
          <cell r="B575" t="str">
            <v>Canós</v>
          </cell>
          <cell r="C575" t="str">
            <v>Canos</v>
          </cell>
          <cell r="M575" t="str">
            <v>BRE</v>
          </cell>
        </row>
        <row r="576">
          <cell r="A576" t="str">
            <v>Mads Bidstrup</v>
          </cell>
          <cell r="B576" t="str">
            <v>Bidstrup</v>
          </cell>
          <cell r="M576" t="str">
            <v>BRE</v>
          </cell>
        </row>
        <row r="577">
          <cell r="A577" t="str">
            <v>Thomas Strakosha</v>
          </cell>
          <cell r="B577" t="str">
            <v>Strakosha</v>
          </cell>
          <cell r="M577" t="str">
            <v>BRE</v>
          </cell>
        </row>
        <row r="578">
          <cell r="A578" t="str">
            <v>Ellery Balcombe</v>
          </cell>
          <cell r="B578" t="str">
            <v>Balcombe</v>
          </cell>
          <cell r="M578" t="str">
            <v>BRE</v>
          </cell>
        </row>
        <row r="579">
          <cell r="A579" t="str">
            <v>Ivan Toney</v>
          </cell>
          <cell r="B579" t="str">
            <v>Toney</v>
          </cell>
          <cell r="M579" t="str">
            <v>BRE</v>
          </cell>
        </row>
        <row r="580">
          <cell r="A580" t="str">
            <v>Halil Dervişoğlu</v>
          </cell>
          <cell r="B580" t="str">
            <v>Dervişoğlu</v>
          </cell>
          <cell r="C580" t="str">
            <v>Dervisoglu</v>
          </cell>
          <cell r="M580" t="str">
            <v>BRE</v>
          </cell>
        </row>
        <row r="581">
          <cell r="A581" t="str">
            <v>Mathias Jorgensen</v>
          </cell>
          <cell r="B581" t="str">
            <v>Zanka</v>
          </cell>
          <cell r="M581" t="str">
            <v>BRE</v>
          </cell>
        </row>
        <row r="582">
          <cell r="A582" t="str">
            <v>Mads Bech Sørensen</v>
          </cell>
          <cell r="B582" t="str">
            <v>Bech</v>
          </cell>
          <cell r="C582" t="str">
            <v>Sorensen</v>
          </cell>
          <cell r="M582" t="str">
            <v>BRE</v>
          </cell>
        </row>
        <row r="583">
          <cell r="A583" t="str">
            <v>Charlie Goode</v>
          </cell>
          <cell r="B583" t="str">
            <v>Goode</v>
          </cell>
          <cell r="M583" t="str">
            <v>BRE</v>
          </cell>
        </row>
        <row r="584">
          <cell r="A584" t="str">
            <v>Ben Pearson</v>
          </cell>
          <cell r="B584" t="str">
            <v>Pearson</v>
          </cell>
          <cell r="M584" t="str">
            <v>BOU</v>
          </cell>
        </row>
        <row r="585">
          <cell r="A585" t="str">
            <v>Siriki Dembélé</v>
          </cell>
          <cell r="B585" t="str">
            <v>Siriki</v>
          </cell>
          <cell r="C585" t="str">
            <v>Dembele</v>
          </cell>
          <cell r="M585" t="str">
            <v>BOU</v>
          </cell>
        </row>
        <row r="586">
          <cell r="A586" t="str">
            <v>Jamal Lowe</v>
          </cell>
          <cell r="B586" t="str">
            <v>Lowe</v>
          </cell>
          <cell r="M586" t="str">
            <v>BOU</v>
          </cell>
        </row>
        <row r="587">
          <cell r="A587" t="str">
            <v>Emiliano Marcondes</v>
          </cell>
          <cell r="B587" t="str">
            <v>Marcondes</v>
          </cell>
          <cell r="M587" t="str">
            <v>BOU</v>
          </cell>
        </row>
        <row r="588">
          <cell r="A588" t="str">
            <v>Mark Travers</v>
          </cell>
          <cell r="B588" t="str">
            <v>Travers</v>
          </cell>
          <cell r="M588" t="str">
            <v>BOU</v>
          </cell>
        </row>
        <row r="589">
          <cell r="A589" t="str">
            <v>Darren Randolph</v>
          </cell>
          <cell r="B589" t="str">
            <v>Randolph</v>
          </cell>
          <cell r="M589" t="str">
            <v>BOU</v>
          </cell>
        </row>
        <row r="590">
          <cell r="A590" t="str">
            <v>James Hill</v>
          </cell>
          <cell r="B590" t="str">
            <v>Hill</v>
          </cell>
          <cell r="M590" t="str">
            <v>BOU</v>
          </cell>
        </row>
        <row r="591">
          <cell r="A591" t="str">
            <v>Ryan Fredericks</v>
          </cell>
          <cell r="B591" t="str">
            <v>Fredericks</v>
          </cell>
          <cell r="M591" t="str">
            <v>BOU</v>
          </cell>
        </row>
        <row r="592">
          <cell r="A592" t="str">
            <v>Jeremy Sarmiento Morante</v>
          </cell>
          <cell r="B592" t="str">
            <v>Sarmiento</v>
          </cell>
          <cell r="M592" t="str">
            <v>BHA</v>
          </cell>
        </row>
        <row r="593">
          <cell r="A593" t="str">
            <v>Jakub Moder</v>
          </cell>
          <cell r="B593" t="str">
            <v>Moder</v>
          </cell>
          <cell r="M593" t="str">
            <v>BHA</v>
          </cell>
        </row>
        <row r="594">
          <cell r="A594" t="str">
            <v>Steven Alzate</v>
          </cell>
          <cell r="B594" t="str">
            <v>Alzate</v>
          </cell>
          <cell r="M594" t="str">
            <v>BHA</v>
          </cell>
        </row>
        <row r="595">
          <cell r="A595" t="str">
            <v>Kacper Kozłowski</v>
          </cell>
          <cell r="B595" t="str">
            <v>Kozłowski</v>
          </cell>
          <cell r="C595" t="str">
            <v>Kozlowski</v>
          </cell>
          <cell r="M595" t="str">
            <v>BHA</v>
          </cell>
        </row>
        <row r="596">
          <cell r="A596" t="str">
            <v>Kjell Scherpen</v>
          </cell>
          <cell r="B596" t="str">
            <v>Scherpen</v>
          </cell>
          <cell r="M596" t="str">
            <v>BHA</v>
          </cell>
        </row>
        <row r="597">
          <cell r="A597" t="str">
            <v>Deniz Undav</v>
          </cell>
          <cell r="B597" t="str">
            <v>Undav</v>
          </cell>
          <cell r="M597" t="str">
            <v>BHA</v>
          </cell>
        </row>
        <row r="598">
          <cell r="A598" t="str">
            <v>Emiliano Buendía Stati</v>
          </cell>
          <cell r="B598" t="str">
            <v>Buendia</v>
          </cell>
          <cell r="C598" t="str">
            <v>Emi Buendía</v>
          </cell>
          <cell r="D598" t="str">
            <v>Emiliano Buendia</v>
          </cell>
          <cell r="M598" t="str">
            <v>AVL</v>
          </cell>
        </row>
        <row r="599">
          <cell r="A599" t="str">
            <v>Bertrand Traoré</v>
          </cell>
          <cell r="B599" t="str">
            <v>Bertrand Traoré</v>
          </cell>
          <cell r="M599" t="str">
            <v>AVL</v>
          </cell>
        </row>
        <row r="600">
          <cell r="A600" t="str">
            <v>Leander Dendoncker</v>
          </cell>
          <cell r="B600" t="str">
            <v>Dendoncker</v>
          </cell>
          <cell r="M600" t="str">
            <v>AVL</v>
          </cell>
        </row>
        <row r="601">
          <cell r="A601" t="str">
            <v>Morgan Sanson</v>
          </cell>
          <cell r="B601" t="str">
            <v>Sanson</v>
          </cell>
          <cell r="M601" t="str">
            <v>AVL</v>
          </cell>
        </row>
        <row r="602">
          <cell r="A602" t="str">
            <v>Tim Iroegbunam</v>
          </cell>
          <cell r="B602" t="str">
            <v>Iroegbunam</v>
          </cell>
          <cell r="M602" t="str">
            <v>AVL</v>
          </cell>
        </row>
        <row r="603">
          <cell r="A603" t="str">
            <v>Jaden Philogene-Bidace</v>
          </cell>
          <cell r="B603" t="str">
            <v>Philogene</v>
          </cell>
          <cell r="M603" t="str">
            <v>AVL</v>
          </cell>
        </row>
        <row r="604">
          <cell r="A604" t="str">
            <v>Keinan Davis</v>
          </cell>
          <cell r="B604" t="str">
            <v>Davis</v>
          </cell>
          <cell r="M604" t="str">
            <v>AVL</v>
          </cell>
        </row>
        <row r="605">
          <cell r="A605" t="str">
            <v>Tyrone Mings</v>
          </cell>
          <cell r="B605" t="str">
            <v>Mings</v>
          </cell>
          <cell r="M605" t="str">
            <v>AVL</v>
          </cell>
        </row>
        <row r="606">
          <cell r="A606" t="str">
            <v>Calum Chambers</v>
          </cell>
          <cell r="B606" t="str">
            <v>Chambers</v>
          </cell>
          <cell r="C606" t="str">
            <v>C Chambers</v>
          </cell>
          <cell r="M606" t="str">
            <v>AVL</v>
          </cell>
        </row>
        <row r="607">
          <cell r="A607" t="str">
            <v>Alexandre Moreno Lopera</v>
          </cell>
          <cell r="B607" t="str">
            <v>Alex Moreno</v>
          </cell>
          <cell r="C607" t="str">
            <v>Álex Moreno</v>
          </cell>
          <cell r="M607" t="str">
            <v>AVL</v>
          </cell>
        </row>
        <row r="608">
          <cell r="A608" t="str">
            <v>Kortney Hause</v>
          </cell>
          <cell r="B608" t="str">
            <v>Hause</v>
          </cell>
          <cell r="M608" t="str">
            <v>AVL</v>
          </cell>
        </row>
        <row r="609">
          <cell r="A609" t="str">
            <v>Granit Xhaka</v>
          </cell>
          <cell r="B609" t="str">
            <v>Xhaka</v>
          </cell>
          <cell r="M609" t="str">
            <v>ARS</v>
          </cell>
        </row>
        <row r="610">
          <cell r="A610" t="str">
            <v>Mohamed Elneny</v>
          </cell>
          <cell r="B610" t="str">
            <v>M.Elneny</v>
          </cell>
          <cell r="M610" t="str">
            <v>ARS</v>
          </cell>
        </row>
        <row r="611">
          <cell r="A611" t="str">
            <v>Marcus Oliveira Alencar</v>
          </cell>
          <cell r="B611" t="str">
            <v>Marquinhos</v>
          </cell>
          <cell r="M611" t="str">
            <v>ARS</v>
          </cell>
        </row>
        <row r="612">
          <cell r="A612" t="str">
            <v>Nicolas Pépé</v>
          </cell>
          <cell r="B612" t="str">
            <v>Pepe</v>
          </cell>
          <cell r="C612" t="str">
            <v>Pepe</v>
          </cell>
          <cell r="M612" t="str">
            <v>ARS</v>
          </cell>
        </row>
        <row r="613">
          <cell r="A613" t="str">
            <v>Kieran Tierney</v>
          </cell>
          <cell r="B613" t="str">
            <v>Tierney</v>
          </cell>
          <cell r="M613" t="str">
            <v>ARS</v>
          </cell>
        </row>
        <row r="614">
          <cell r="A614" t="str">
            <v>Cédric Alves Soares</v>
          </cell>
          <cell r="B614" t="str">
            <v>Cédric</v>
          </cell>
          <cell r="C614" t="str">
            <v>Cedric</v>
          </cell>
          <cell r="M614" t="str">
            <v>ARS</v>
          </cell>
        </row>
        <row r="615">
          <cell r="A615" t="str">
            <v>Jurriën Timber</v>
          </cell>
          <cell r="B615" t="str">
            <v>J.Timber</v>
          </cell>
          <cell r="M615" t="str">
            <v>ARS</v>
          </cell>
        </row>
        <row r="616">
          <cell r="A616" t="str">
            <v>Rúnar Alex Rúnarsson</v>
          </cell>
          <cell r="B616" t="str">
            <v>Rúnarsson</v>
          </cell>
          <cell r="M616" t="str">
            <v>ARS</v>
          </cell>
        </row>
        <row r="617">
          <cell r="A617" t="str">
            <v>Karl Hein</v>
          </cell>
          <cell r="B617" t="str">
            <v>Hein</v>
          </cell>
          <cell r="M617" t="str">
            <v>ARS</v>
          </cell>
        </row>
        <row r="618">
          <cell r="A618" t="str">
            <v>Viljami Sinisalo</v>
          </cell>
          <cell r="B618" t="str">
            <v>Sinisalo</v>
          </cell>
          <cell r="M618" t="str">
            <v>AVL</v>
          </cell>
        </row>
        <row r="619">
          <cell r="A619" t="str">
            <v>Wesley Moraes Ferreira da Silva</v>
          </cell>
          <cell r="B619" t="str">
            <v>Wesley</v>
          </cell>
          <cell r="M619" t="str">
            <v>AVL</v>
          </cell>
        </row>
        <row r="620">
          <cell r="A620" t="str">
            <v>Omari Kellyman</v>
          </cell>
          <cell r="B620" t="str">
            <v>Kellyman</v>
          </cell>
          <cell r="M620" t="str">
            <v>AVL</v>
          </cell>
        </row>
        <row r="621">
          <cell r="A621" t="str">
            <v>Filip Marschall</v>
          </cell>
          <cell r="B621" t="str">
            <v>Marschall</v>
          </cell>
          <cell r="M621" t="str">
            <v>AVL</v>
          </cell>
        </row>
        <row r="622">
          <cell r="A622" t="str">
            <v>Oliwier Zych</v>
          </cell>
          <cell r="B622" t="str">
            <v>Zych</v>
          </cell>
          <cell r="M622" t="str">
            <v>AVL</v>
          </cell>
        </row>
        <row r="623">
          <cell r="A623" t="str">
            <v>Clément Lenglet</v>
          </cell>
          <cell r="B623" t="str">
            <v>Lenglet</v>
          </cell>
          <cell r="M623" t="str">
            <v>AVL</v>
          </cell>
        </row>
        <row r="624">
          <cell r="A624" t="str">
            <v>Gavin Kilkenny</v>
          </cell>
          <cell r="B624" t="str">
            <v>Kilkenny</v>
          </cell>
          <cell r="M624" t="str">
            <v>BOU</v>
          </cell>
        </row>
        <row r="625">
          <cell r="A625" t="str">
            <v>Hamed Traorè</v>
          </cell>
          <cell r="B625" t="str">
            <v>Hamed Traorè</v>
          </cell>
          <cell r="M625" t="str">
            <v>BOU</v>
          </cell>
        </row>
        <row r="626">
          <cell r="A626" t="str">
            <v>Ben Greenwood</v>
          </cell>
          <cell r="B626" t="str">
            <v>Greenwood</v>
          </cell>
          <cell r="M626" t="str">
            <v>BOU</v>
          </cell>
        </row>
        <row r="627">
          <cell r="A627" t="str">
            <v>Tyler Adams</v>
          </cell>
          <cell r="B627" t="str">
            <v>Adams</v>
          </cell>
          <cell r="M627" t="str">
            <v>BOU</v>
          </cell>
        </row>
        <row r="628">
          <cell r="A628" t="str">
            <v>Matthew Cox</v>
          </cell>
          <cell r="B628" t="str">
            <v>Cox</v>
          </cell>
          <cell r="M628" t="str">
            <v>BRE</v>
          </cell>
        </row>
        <row r="629">
          <cell r="A629" t="str">
            <v>Ryan Trevitt</v>
          </cell>
          <cell r="B629" t="str">
            <v>Trevitt</v>
          </cell>
          <cell r="M629" t="str">
            <v>BRE</v>
          </cell>
        </row>
        <row r="630">
          <cell r="A630" t="str">
            <v>Yegor Yarmolyuk</v>
          </cell>
          <cell r="B630">
            <v>0</v>
          </cell>
          <cell r="M630">
            <v>0</v>
          </cell>
        </row>
        <row r="631">
          <cell r="A631" t="str">
            <v>Yasin Ayari</v>
          </cell>
          <cell r="B631" t="str">
            <v>Ayari</v>
          </cell>
          <cell r="M631" t="str">
            <v>BHA</v>
          </cell>
        </row>
        <row r="632">
          <cell r="A632" t="str">
            <v>Aaron Connolly</v>
          </cell>
          <cell r="B632" t="str">
            <v>Connolly</v>
          </cell>
          <cell r="M632" t="str">
            <v>BHA</v>
          </cell>
        </row>
        <row r="633">
          <cell r="A633" t="str">
            <v>Michał Karbownik</v>
          </cell>
          <cell r="B633" t="str">
            <v>Karbownik</v>
          </cell>
          <cell r="M633" t="str">
            <v>BHA</v>
          </cell>
        </row>
        <row r="634">
          <cell r="A634" t="str">
            <v>Mohamed Salah (2nd Half)</v>
          </cell>
          <cell r="B634" t="str">
            <v>Salah</v>
          </cell>
          <cell r="M634">
            <v>0</v>
          </cell>
        </row>
        <row r="635">
          <cell r="A635" t="str">
            <v>Erling Haaland (2nd Half (post last Hattrick))</v>
          </cell>
          <cell r="M635">
            <v>0</v>
          </cell>
        </row>
        <row r="636">
          <cell r="A636" t="str">
            <v>Eberechi Eze (Post Hodge)</v>
          </cell>
          <cell r="M636">
            <v>0</v>
          </cell>
        </row>
        <row r="637">
          <cell r="A637" t="str">
            <v>Ollie Watkins (Post Emery)</v>
          </cell>
          <cell r="M637">
            <v>0</v>
          </cell>
        </row>
        <row r="638">
          <cell r="A638" t="str">
            <v>Trent Alexander-Arnold (2nd Half)</v>
          </cell>
          <cell r="M638">
            <v>0</v>
          </cell>
        </row>
        <row r="639">
          <cell r="A639" t="str">
            <v>Bryan Mbeumo (More Mins)</v>
          </cell>
          <cell r="B639" t="str">
            <v>Mbeumo</v>
          </cell>
          <cell r="M639">
            <v>0</v>
          </cell>
        </row>
        <row r="640">
          <cell r="A640" t="str">
            <v>Yoane Wissa (More mins)</v>
          </cell>
          <cell r="M640">
            <v>0</v>
          </cell>
        </row>
        <row r="641">
          <cell r="A641" t="str">
            <v>Ethan Brierley</v>
          </cell>
          <cell r="B641" t="str">
            <v>Brierley</v>
          </cell>
          <cell r="M641" t="str">
            <v>BRE</v>
          </cell>
        </row>
        <row r="642">
          <cell r="A642" t="str">
            <v>Ji-Soo Kim</v>
          </cell>
          <cell r="B642" t="str">
            <v>Kim Ji-Soo</v>
          </cell>
          <cell r="M642" t="str">
            <v>BRE</v>
          </cell>
        </row>
        <row r="643">
          <cell r="A643" t="str">
            <v>Tom McGill</v>
          </cell>
          <cell r="B643" t="str">
            <v>McGill</v>
          </cell>
          <cell r="M643" t="str">
            <v>BHA</v>
          </cell>
        </row>
        <row r="644">
          <cell r="A644" t="str">
            <v>Andi Zeqiri</v>
          </cell>
          <cell r="B644" t="str">
            <v>Zeqiri</v>
          </cell>
          <cell r="M644" t="str">
            <v>BHA</v>
          </cell>
        </row>
        <row r="645">
          <cell r="A645" t="str">
            <v>Owen Dodgson</v>
          </cell>
          <cell r="B645" t="str">
            <v>Dodgson</v>
          </cell>
          <cell r="M645" t="str">
            <v>BUR</v>
          </cell>
        </row>
        <row r="646">
          <cell r="A646" t="str">
            <v>Han-Noah Massengo</v>
          </cell>
          <cell r="B646" t="str">
            <v>Massengo</v>
          </cell>
          <cell r="M646" t="str">
            <v>BUR</v>
          </cell>
        </row>
        <row r="647">
          <cell r="A647" t="str">
            <v>Abdul Rahman Baba</v>
          </cell>
          <cell r="B647" t="str">
            <v>Baba</v>
          </cell>
          <cell r="M647" t="str">
            <v>CHE</v>
          </cell>
        </row>
        <row r="648">
          <cell r="A648" t="str">
            <v>Marcus Bettinelli</v>
          </cell>
          <cell r="B648" t="str">
            <v>Bettinelli</v>
          </cell>
          <cell r="M648" t="str">
            <v>CHE</v>
          </cell>
        </row>
        <row r="649">
          <cell r="A649" t="str">
            <v>David Datro Fofana</v>
          </cell>
          <cell r="B649" t="str">
            <v>D.D.Fofana</v>
          </cell>
          <cell r="M649" t="str">
            <v>CHE</v>
          </cell>
        </row>
        <row r="650">
          <cell r="A650" t="str">
            <v>Romelu Lukaku Bolingoli</v>
          </cell>
          <cell r="B650" t="str">
            <v>Lukaku</v>
          </cell>
          <cell r="M650" t="str">
            <v>CHE</v>
          </cell>
        </row>
        <row r="651">
          <cell r="A651" t="str">
            <v>Gabriel Słonina</v>
          </cell>
          <cell r="B651" t="str">
            <v>Slonina</v>
          </cell>
          <cell r="M651" t="str">
            <v>CHE</v>
          </cell>
        </row>
        <row r="652">
          <cell r="A652" t="str">
            <v>Ângelo Gabriel Borges Damaceno</v>
          </cell>
          <cell r="B652" t="str">
            <v>Ângelo</v>
          </cell>
          <cell r="M652" t="str">
            <v>CHE</v>
          </cell>
        </row>
        <row r="653">
          <cell r="A653" t="str">
            <v>Mason Burstow</v>
          </cell>
          <cell r="B653" t="str">
            <v>Burstow</v>
          </cell>
          <cell r="M653" t="str">
            <v>CHE</v>
          </cell>
        </row>
        <row r="654">
          <cell r="A654" t="str">
            <v>Lucas Bergström</v>
          </cell>
          <cell r="B654" t="str">
            <v>Bergström</v>
          </cell>
          <cell r="M654" t="str">
            <v>CHE</v>
          </cell>
        </row>
        <row r="655">
          <cell r="A655" t="str">
            <v>Roméo Lavia</v>
          </cell>
          <cell r="B655" t="str">
            <v>Lavia</v>
          </cell>
          <cell r="M655" t="str">
            <v>CHE</v>
          </cell>
        </row>
        <row r="656">
          <cell r="A656" t="str">
            <v>Bashir Humphreys</v>
          </cell>
          <cell r="B656" t="str">
            <v>Humphreys</v>
          </cell>
          <cell r="M656" t="str">
            <v>CHE</v>
          </cell>
        </row>
        <row r="657">
          <cell r="A657" t="str">
            <v>Deivid Washington de Souza Eugênio</v>
          </cell>
          <cell r="B657" t="str">
            <v>Deivid</v>
          </cell>
          <cell r="M657" t="str">
            <v>CHE</v>
          </cell>
        </row>
        <row r="658">
          <cell r="A658" t="str">
            <v>Eddie Beach</v>
          </cell>
          <cell r="B658" t="str">
            <v>Beach</v>
          </cell>
          <cell r="M658" t="str">
            <v>CHE</v>
          </cell>
        </row>
        <row r="659">
          <cell r="A659" t="str">
            <v>Diego Manuel Jadon da Silva Moreira</v>
          </cell>
          <cell r="B659" t="str">
            <v>Diego Moreira</v>
          </cell>
          <cell r="M659" t="str">
            <v>CHE</v>
          </cell>
        </row>
        <row r="660">
          <cell r="A660" t="str">
            <v>Djordje Petrovic</v>
          </cell>
          <cell r="B660" t="str">
            <v>Petrovic</v>
          </cell>
          <cell r="M660" t="str">
            <v>CHE</v>
          </cell>
        </row>
        <row r="661">
          <cell r="A661" t="str">
            <v>Alfie Gilchrist</v>
          </cell>
          <cell r="B661" t="str">
            <v>Gilchrist</v>
          </cell>
          <cell r="M661" t="str">
            <v>CHE</v>
          </cell>
        </row>
        <row r="662">
          <cell r="A662" t="str">
            <v>Ronnie Stutter</v>
          </cell>
          <cell r="B662" t="str">
            <v>Stutter</v>
          </cell>
          <cell r="M662" t="str">
            <v>CHE</v>
          </cell>
        </row>
        <row r="663">
          <cell r="A663" t="str">
            <v>Alex Matos</v>
          </cell>
          <cell r="B663" t="str">
            <v>Matos</v>
          </cell>
          <cell r="M663" t="str">
            <v>CHE</v>
          </cell>
        </row>
        <row r="664">
          <cell r="A664" t="str">
            <v>Josh Brooking</v>
          </cell>
          <cell r="B664" t="str">
            <v>Brooking</v>
          </cell>
          <cell r="M664" t="str">
            <v>CHE</v>
          </cell>
        </row>
        <row r="665">
          <cell r="A665" t="str">
            <v>Naouirou Ahamada</v>
          </cell>
          <cell r="B665" t="str">
            <v>Ahamada</v>
          </cell>
          <cell r="M665" t="str">
            <v>CRY</v>
          </cell>
        </row>
        <row r="666">
          <cell r="A666" t="str">
            <v>Jake O'Brien</v>
          </cell>
          <cell r="B666" t="str">
            <v>O'Brien</v>
          </cell>
          <cell r="M666" t="str">
            <v>CRY</v>
          </cell>
        </row>
        <row r="667">
          <cell r="A667" t="str">
            <v>Joe Whitworth</v>
          </cell>
          <cell r="B667" t="str">
            <v>Whitworth</v>
          </cell>
          <cell r="M667" t="str">
            <v>CRY</v>
          </cell>
        </row>
        <row r="668">
          <cell r="A668" t="str">
            <v>Jesurun Rak-Sakyi</v>
          </cell>
          <cell r="B668" t="str">
            <v>Rak-Sakyi</v>
          </cell>
          <cell r="M668" t="str">
            <v>CRY</v>
          </cell>
        </row>
        <row r="669">
          <cell r="A669" t="str">
            <v>John-Kymani Gordon</v>
          </cell>
          <cell r="B669" t="str">
            <v>Gordon</v>
          </cell>
          <cell r="M669" t="str">
            <v>CRY</v>
          </cell>
        </row>
        <row r="670">
          <cell r="A670" t="str">
            <v>Ademola Ola-Adebomi</v>
          </cell>
          <cell r="B670" t="str">
            <v>Ola-Adebomi</v>
          </cell>
          <cell r="M670" t="str">
            <v>CRY</v>
          </cell>
        </row>
        <row r="671">
          <cell r="A671" t="str">
            <v>David Ozoh</v>
          </cell>
          <cell r="B671" t="str">
            <v>Ozoh</v>
          </cell>
          <cell r="M671" t="str">
            <v>CRY</v>
          </cell>
        </row>
        <row r="672">
          <cell r="A672" t="str">
            <v>Jadan Raymond</v>
          </cell>
          <cell r="B672" t="str">
            <v>Raymond</v>
          </cell>
          <cell r="M672" t="str">
            <v>CRY</v>
          </cell>
        </row>
        <row r="673">
          <cell r="A673" t="str">
            <v>Ellis Simms</v>
          </cell>
          <cell r="B673" t="str">
            <v>Simms</v>
          </cell>
          <cell r="M673" t="str">
            <v>EVE</v>
          </cell>
        </row>
        <row r="674">
          <cell r="A674" t="str">
            <v>João Neves Virgínia</v>
          </cell>
          <cell r="B674" t="str">
            <v>J.Virginia</v>
          </cell>
          <cell r="M674" t="str">
            <v>EVE</v>
          </cell>
        </row>
        <row r="675">
          <cell r="A675" t="str">
            <v>Andy Lonergan</v>
          </cell>
          <cell r="B675" t="str">
            <v>Lonergan</v>
          </cell>
          <cell r="M675" t="str">
            <v>EVE</v>
          </cell>
        </row>
        <row r="676">
          <cell r="A676" t="str">
            <v>Youssef Ramalho Chermiti</v>
          </cell>
          <cell r="B676" t="str">
            <v>Y. Chermiti</v>
          </cell>
          <cell r="M676" t="str">
            <v>EVE</v>
          </cell>
        </row>
        <row r="677">
          <cell r="A677" t="str">
            <v>Thomas Cannon</v>
          </cell>
          <cell r="B677" t="str">
            <v>Cannon</v>
          </cell>
          <cell r="M677" t="str">
            <v>EVE</v>
          </cell>
        </row>
        <row r="678">
          <cell r="A678" t="str">
            <v>Tyler Onyango</v>
          </cell>
          <cell r="B678" t="str">
            <v>Onyango</v>
          </cell>
          <cell r="M678" t="str">
            <v>EVE</v>
          </cell>
        </row>
        <row r="679">
          <cell r="A679" t="str">
            <v>Mackenzie Hunt</v>
          </cell>
          <cell r="B679" t="str">
            <v>Hunt</v>
          </cell>
          <cell r="M679" t="str">
            <v>EVE</v>
          </cell>
        </row>
        <row r="680">
          <cell r="A680" t="str">
            <v>Luc De Fougerolles</v>
          </cell>
          <cell r="B680" t="str">
            <v>De Fougerolles</v>
          </cell>
          <cell r="M680" t="str">
            <v>FUL</v>
          </cell>
        </row>
        <row r="681">
          <cell r="A681" t="str">
            <v>Jay Stansfield</v>
          </cell>
          <cell r="B681" t="str">
            <v>Stansfield</v>
          </cell>
          <cell r="M681" t="str">
            <v>FUL</v>
          </cell>
        </row>
        <row r="682">
          <cell r="A682" t="str">
            <v>Matthew Dibley-Dias</v>
          </cell>
          <cell r="B682" t="str">
            <v>Dibley-Dias</v>
          </cell>
          <cell r="M682" t="str">
            <v>FUL</v>
          </cell>
        </row>
        <row r="683">
          <cell r="A683" t="str">
            <v>Steven Benda</v>
          </cell>
          <cell r="B683" t="str">
            <v>Benda</v>
          </cell>
          <cell r="M683" t="str">
            <v>FUL</v>
          </cell>
        </row>
        <row r="684">
          <cell r="A684" t="str">
            <v>Fodé Ballo-Touré</v>
          </cell>
          <cell r="B684" t="str">
            <v>Ballo-Touré</v>
          </cell>
          <cell r="M684" t="str">
            <v>FUL</v>
          </cell>
        </row>
        <row r="685">
          <cell r="A685" t="str">
            <v>Devan Tanton</v>
          </cell>
          <cell r="B685" t="str">
            <v>Tanton</v>
          </cell>
          <cell r="M685" t="str">
            <v>FUL</v>
          </cell>
        </row>
        <row r="686">
          <cell r="A686" t="str">
            <v>Jarell Quansah</v>
          </cell>
          <cell r="B686" t="str">
            <v>Quansah</v>
          </cell>
          <cell r="M686" t="str">
            <v>LIV</v>
          </cell>
        </row>
        <row r="687">
          <cell r="A687" t="str">
            <v>Bobby Clark</v>
          </cell>
          <cell r="B687" t="str">
            <v>Clark</v>
          </cell>
          <cell r="M687" t="str">
            <v>LIV</v>
          </cell>
        </row>
        <row r="688">
          <cell r="A688" t="str">
            <v>Ben Doak</v>
          </cell>
          <cell r="B688" t="str">
            <v>Doak</v>
          </cell>
          <cell r="M688" t="str">
            <v>LIV</v>
          </cell>
        </row>
        <row r="689">
          <cell r="A689" t="str">
            <v>James McConnell</v>
          </cell>
          <cell r="B689" t="str">
            <v>McConnell</v>
          </cell>
          <cell r="M689" t="str">
            <v>LIV</v>
          </cell>
        </row>
        <row r="690">
          <cell r="A690" t="str">
            <v>Luke Chambers</v>
          </cell>
          <cell r="B690" t="str">
            <v>Chambers</v>
          </cell>
          <cell r="M690" t="str">
            <v>LIV</v>
          </cell>
        </row>
        <row r="691">
          <cell r="A691" t="str">
            <v>Callum Scanlon</v>
          </cell>
          <cell r="B691" t="str">
            <v>Scanlon</v>
          </cell>
          <cell r="M691" t="str">
            <v>LIV</v>
          </cell>
        </row>
        <row r="692">
          <cell r="A692" t="str">
            <v>Aidan Francis-Clarke</v>
          </cell>
          <cell r="B692" t="str">
            <v>Francis-Clarke</v>
          </cell>
          <cell r="M692" t="str">
            <v>LUT</v>
          </cell>
        </row>
        <row r="693">
          <cell r="A693" t="str">
            <v>Tim Krul</v>
          </cell>
          <cell r="B693" t="str">
            <v>Krul</v>
          </cell>
          <cell r="M693" t="str">
            <v>LUT</v>
          </cell>
        </row>
        <row r="694">
          <cell r="A694" t="str">
            <v>Joseph Johnson</v>
          </cell>
          <cell r="B694" t="str">
            <v>Johnson</v>
          </cell>
          <cell r="M694" t="str">
            <v>LUT</v>
          </cell>
        </row>
        <row r="695">
          <cell r="A695" t="str">
            <v>Jayden Luker</v>
          </cell>
          <cell r="B695" t="str">
            <v>Luker</v>
          </cell>
          <cell r="M695" t="str">
            <v>LUT</v>
          </cell>
        </row>
        <row r="696">
          <cell r="A696" t="str">
            <v>Shea Charles</v>
          </cell>
          <cell r="B696" t="str">
            <v>Charles</v>
          </cell>
          <cell r="M696" t="str">
            <v>MCI</v>
          </cell>
        </row>
        <row r="697">
          <cell r="A697" t="str">
            <v>Máximo Perrone</v>
          </cell>
          <cell r="B697" t="str">
            <v>Perrone</v>
          </cell>
          <cell r="M697" t="str">
            <v>MCI</v>
          </cell>
        </row>
        <row r="698">
          <cell r="A698" t="str">
            <v>Álvaro Fernández Carreras</v>
          </cell>
          <cell r="B698" t="str">
            <v>Fernandez</v>
          </cell>
          <cell r="M698" t="str">
            <v>MUN</v>
          </cell>
        </row>
        <row r="699">
          <cell r="A699" t="str">
            <v>Shola Shoretire</v>
          </cell>
          <cell r="B699" t="str">
            <v>Shoretire</v>
          </cell>
          <cell r="M699" t="str">
            <v>MUN</v>
          </cell>
        </row>
        <row r="700">
          <cell r="A700" t="str">
            <v>Omari Forson</v>
          </cell>
          <cell r="B700" t="str">
            <v>Forson</v>
          </cell>
          <cell r="M700" t="str">
            <v>MUN</v>
          </cell>
        </row>
        <row r="701">
          <cell r="A701" t="str">
            <v>Radek Vítek</v>
          </cell>
          <cell r="B701" t="str">
            <v>Vítek</v>
          </cell>
          <cell r="M701" t="str">
            <v>MUN</v>
          </cell>
        </row>
        <row r="702">
          <cell r="A702" t="str">
            <v>Daniel Gore</v>
          </cell>
          <cell r="B702" t="str">
            <v>Gore</v>
          </cell>
          <cell r="M702" t="str">
            <v>MUN</v>
          </cell>
        </row>
        <row r="703">
          <cell r="A703" t="str">
            <v>Altay Bayindir</v>
          </cell>
          <cell r="B703" t="str">
            <v>Altay</v>
          </cell>
          <cell r="M703" t="str">
            <v>MUN</v>
          </cell>
        </row>
        <row r="704">
          <cell r="A704" t="str">
            <v>Lewis Hall</v>
          </cell>
          <cell r="B704" t="str">
            <v>Hall</v>
          </cell>
          <cell r="M704" t="str">
            <v>NEW</v>
          </cell>
        </row>
        <row r="705">
          <cell r="A705" t="str">
            <v>Mark Gillespie</v>
          </cell>
          <cell r="B705" t="str">
            <v>Gillespie</v>
          </cell>
          <cell r="M705" t="str">
            <v>NEW</v>
          </cell>
        </row>
        <row r="706">
          <cell r="A706" t="str">
            <v>Isaac Hayden</v>
          </cell>
          <cell r="B706" t="str">
            <v>Hayden</v>
          </cell>
          <cell r="M706" t="str">
            <v>NEW</v>
          </cell>
        </row>
        <row r="707">
          <cell r="A707" t="str">
            <v>Garang Kuol</v>
          </cell>
          <cell r="B707" t="str">
            <v>Kuol</v>
          </cell>
          <cell r="M707" t="str">
            <v>NEW</v>
          </cell>
        </row>
        <row r="708">
          <cell r="A708" t="str">
            <v>Kell Watts</v>
          </cell>
          <cell r="B708" t="str">
            <v>Watts</v>
          </cell>
          <cell r="M708" t="str">
            <v>NEW</v>
          </cell>
        </row>
        <row r="709">
          <cell r="A709" t="str">
            <v>Loris Karius</v>
          </cell>
          <cell r="B709" t="str">
            <v>Karius</v>
          </cell>
          <cell r="M709" t="str">
            <v>NEW</v>
          </cell>
        </row>
        <row r="710">
          <cell r="A710" t="str">
            <v>Alex Murphy</v>
          </cell>
          <cell r="B710" t="str">
            <v>A.Murphy</v>
          </cell>
          <cell r="M710" t="str">
            <v>NEW</v>
          </cell>
        </row>
        <row r="711">
          <cell r="A711" t="str">
            <v>Andrey Nascimento dos Santos</v>
          </cell>
          <cell r="B711" t="str">
            <v>Andrey</v>
          </cell>
          <cell r="M711" t="str">
            <v>NFO</v>
          </cell>
        </row>
        <row r="712">
          <cell r="A712" t="str">
            <v>Brandon Aguilera Zamora</v>
          </cell>
          <cell r="B712" t="str">
            <v>B.Aguilera</v>
          </cell>
          <cell r="M712" t="str">
            <v>NFO</v>
          </cell>
        </row>
        <row r="713">
          <cell r="A713" t="str">
            <v>Josh Bowler</v>
          </cell>
          <cell r="B713" t="str">
            <v>Bowler</v>
          </cell>
          <cell r="M713" t="str">
            <v>NFO</v>
          </cell>
        </row>
        <row r="714">
          <cell r="A714" t="str">
            <v>Felipe Augusto de Almeida Monteiro</v>
          </cell>
          <cell r="B714" t="str">
            <v>Felipe</v>
          </cell>
          <cell r="M714" t="str">
            <v>NFO</v>
          </cell>
        </row>
        <row r="715">
          <cell r="A715" t="str">
            <v>Ethan Horvath</v>
          </cell>
          <cell r="B715" t="str">
            <v>Horvath</v>
          </cell>
          <cell r="M715" t="str">
            <v>NFO</v>
          </cell>
        </row>
        <row r="716">
          <cell r="A716" t="str">
            <v>Gustavo Henrique Furtado Scarpa</v>
          </cell>
          <cell r="B716" t="str">
            <v>G.Scarpa</v>
          </cell>
          <cell r="M716" t="str">
            <v>NFO</v>
          </cell>
        </row>
        <row r="717">
          <cell r="A717" t="str">
            <v>Hwang Ui-jo</v>
          </cell>
          <cell r="B717" t="str">
            <v>Ui-jo</v>
          </cell>
          <cell r="M717" t="str">
            <v>NFO</v>
          </cell>
        </row>
        <row r="718">
          <cell r="A718" t="str">
            <v>George Shelvey</v>
          </cell>
          <cell r="B718" t="str">
            <v>G.Shelvey</v>
          </cell>
          <cell r="M718" t="str">
            <v>NFO</v>
          </cell>
        </row>
        <row r="719">
          <cell r="A719" t="str">
            <v>Josh Powell</v>
          </cell>
          <cell r="B719" t="str">
            <v>Powell</v>
          </cell>
          <cell r="M719" t="str">
            <v>NFO</v>
          </cell>
        </row>
        <row r="720">
          <cell r="A720" t="str">
            <v>Andrew Omobamidele</v>
          </cell>
          <cell r="B720" t="str">
            <v>Omobamidele</v>
          </cell>
          <cell r="M720" t="str">
            <v>NFO</v>
          </cell>
        </row>
        <row r="721">
          <cell r="A721" t="str">
            <v>Femi Seriki</v>
          </cell>
          <cell r="B721" t="str">
            <v>Seriki</v>
          </cell>
          <cell r="M721" t="str">
            <v>SHU</v>
          </cell>
        </row>
        <row r="722">
          <cell r="A722" t="str">
            <v>Louie Marsh</v>
          </cell>
          <cell r="B722" t="str">
            <v>Marsh</v>
          </cell>
          <cell r="M722" t="str">
            <v>SHU</v>
          </cell>
        </row>
        <row r="723">
          <cell r="A723" t="str">
            <v>Antwoine Hackford</v>
          </cell>
          <cell r="B723" t="str">
            <v>Hackford</v>
          </cell>
          <cell r="M723" t="str">
            <v>SHU</v>
          </cell>
        </row>
        <row r="724">
          <cell r="A724" t="str">
            <v>Ryan Oné</v>
          </cell>
          <cell r="B724" t="str">
            <v>Oné</v>
          </cell>
          <cell r="M724" t="str">
            <v>SHU</v>
          </cell>
        </row>
        <row r="725">
          <cell r="A725" t="str">
            <v>Jili Buyabu</v>
          </cell>
          <cell r="B725" t="str">
            <v>Buyabu</v>
          </cell>
          <cell r="M725" t="str">
            <v>SHU</v>
          </cell>
        </row>
        <row r="726">
          <cell r="A726" t="str">
            <v>Tanguy Ndombélé Alvaro</v>
          </cell>
          <cell r="B726" t="str">
            <v>Ndombele</v>
          </cell>
          <cell r="M726" t="str">
            <v>TOT</v>
          </cell>
        </row>
        <row r="727">
          <cell r="A727" t="str">
            <v>Alfie Whiteman</v>
          </cell>
          <cell r="B727" t="str">
            <v>Whiteman</v>
          </cell>
          <cell r="M727" t="str">
            <v>TOT</v>
          </cell>
        </row>
        <row r="728">
          <cell r="A728" t="str">
            <v>Dane Scarlett</v>
          </cell>
          <cell r="B728" t="str">
            <v>Scarlett</v>
          </cell>
          <cell r="M728" t="str">
            <v>TOT</v>
          </cell>
        </row>
        <row r="729">
          <cell r="A729" t="str">
            <v>Alejo Véliz</v>
          </cell>
          <cell r="B729" t="str">
            <v>Veliz</v>
          </cell>
          <cell r="M729" t="str">
            <v>TOT</v>
          </cell>
        </row>
        <row r="730">
          <cell r="A730" t="str">
            <v>Ashley Phillips</v>
          </cell>
          <cell r="B730" t="str">
            <v>Phillips</v>
          </cell>
          <cell r="M730" t="str">
            <v>TOT</v>
          </cell>
        </row>
        <row r="731">
          <cell r="A731" t="str">
            <v>Jamie Donley</v>
          </cell>
          <cell r="B731" t="str">
            <v>Donley</v>
          </cell>
          <cell r="M731" t="str">
            <v>TOT</v>
          </cell>
        </row>
        <row r="732">
          <cell r="A732" t="str">
            <v>Nikola Vlašić</v>
          </cell>
          <cell r="B732" t="str">
            <v>Vlašić</v>
          </cell>
          <cell r="M732" t="str">
            <v>WHU</v>
          </cell>
        </row>
        <row r="733">
          <cell r="A733" t="str">
            <v>Joseph Anang</v>
          </cell>
          <cell r="B733" t="str">
            <v>Anang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BOU</v>
          </cell>
          <cell r="F252">
            <v>1.3882352941176472</v>
          </cell>
          <cell r="G252">
            <v>1.94</v>
          </cell>
          <cell r="H252">
            <v>0.55176470588235271</v>
          </cell>
          <cell r="I252">
            <v>1.6941176470588235</v>
          </cell>
          <cell r="J252">
            <v>0.8600000000000001</v>
          </cell>
          <cell r="K252">
            <v>-0.83411764705882341</v>
          </cell>
          <cell r="L252">
            <v>1.9049163124999984</v>
          </cell>
          <cell r="M252">
            <v>0.51668101838235114</v>
          </cell>
          <cell r="N252">
            <v>0.90640936250000015</v>
          </cell>
          <cell r="O252">
            <v>-0.78770828455882336</v>
          </cell>
        </row>
        <row r="253">
          <cell r="E253" t="str">
            <v>ARS</v>
          </cell>
          <cell r="F253">
            <v>1.7777777777777777</v>
          </cell>
          <cell r="G253">
            <v>1.8500000000000003</v>
          </cell>
          <cell r="H253">
            <v>7.2222222222222632E-2</v>
          </cell>
          <cell r="I253">
            <v>0.76111111111111107</v>
          </cell>
          <cell r="J253">
            <v>0.75</v>
          </cell>
          <cell r="K253">
            <v>-1.1111111111111072E-2</v>
          </cell>
          <cell r="L253">
            <v>1.8350265624999995</v>
          </cell>
          <cell r="M253">
            <v>5.7248784722221835E-2</v>
          </cell>
          <cell r="N253">
            <v>0.80768531250000075</v>
          </cell>
          <cell r="O253">
            <v>4.657420138888968E-2</v>
          </cell>
        </row>
        <row r="254">
          <cell r="E254" t="str">
            <v>NEW</v>
          </cell>
          <cell r="F254">
            <v>2.0111111111111111</v>
          </cell>
          <cell r="G254">
            <v>2.1666666666666665</v>
          </cell>
          <cell r="H254">
            <v>0.15555555555555545</v>
          </cell>
          <cell r="I254">
            <v>1.2833333333333334</v>
          </cell>
          <cell r="J254">
            <v>1.7</v>
          </cell>
          <cell r="K254">
            <v>0.41666666666666652</v>
          </cell>
          <cell r="L254">
            <v>1.7443291666666665</v>
          </cell>
          <cell r="M254">
            <v>-0.26678194444444459</v>
          </cell>
          <cell r="N254">
            <v>1.5975962500000007</v>
          </cell>
          <cell r="O254">
            <v>0.31426291666666728</v>
          </cell>
        </row>
        <row r="255">
          <cell r="E255" t="str">
            <v>CHE</v>
          </cell>
          <cell r="F255">
            <v>1.961111111111111</v>
          </cell>
          <cell r="G255">
            <v>1.6199999999999997</v>
          </cell>
          <cell r="H255">
            <v>-0.34111111111111136</v>
          </cell>
          <cell r="I255">
            <v>1.411111111111111</v>
          </cell>
          <cell r="J255">
            <v>1.8399999999999999</v>
          </cell>
          <cell r="K255">
            <v>0.42888888888888888</v>
          </cell>
          <cell r="L255">
            <v>1.4111516249999998</v>
          </cell>
          <cell r="M255">
            <v>-0.54995948611111123</v>
          </cell>
          <cell r="N255">
            <v>1.8115513000000014</v>
          </cell>
          <cell r="O255">
            <v>0.40044018888889044</v>
          </cell>
        </row>
        <row r="256">
          <cell r="E256" t="str">
            <v>MUN</v>
          </cell>
          <cell r="F256">
            <v>1.5111111111111111</v>
          </cell>
          <cell r="G256">
            <v>1.6000000000000003</v>
          </cell>
          <cell r="H256">
            <v>8.8888888888889239E-2</v>
          </cell>
          <cell r="I256">
            <v>1.6722222222222223</v>
          </cell>
          <cell r="J256">
            <v>1.8833333333333335</v>
          </cell>
          <cell r="K256">
            <v>0.21111111111111125</v>
          </cell>
          <cell r="L256">
            <v>1.7395099999999988</v>
          </cell>
          <cell r="M256">
            <v>0.22839888888888771</v>
          </cell>
          <cell r="N256">
            <v>1.5906892291666679</v>
          </cell>
          <cell r="O256">
            <v>-8.1532993055554392E-2</v>
          </cell>
        </row>
        <row r="257">
          <cell r="E257" t="str">
            <v>MCI</v>
          </cell>
          <cell r="F257">
            <v>1.8941176470588237</v>
          </cell>
          <cell r="G257">
            <v>1.5600000000000009</v>
          </cell>
          <cell r="H257">
            <v>-0.33411764705882274</v>
          </cell>
          <cell r="I257">
            <v>0.97058823529411764</v>
          </cell>
          <cell r="J257">
            <v>1.08</v>
          </cell>
          <cell r="K257">
            <v>0.10941176470588243</v>
          </cell>
          <cell r="L257">
            <v>1.4712506250000004</v>
          </cell>
          <cell r="M257">
            <v>-0.42286702205882332</v>
          </cell>
          <cell r="N257">
            <v>1.1225783250000003</v>
          </cell>
          <cell r="O257">
            <v>0.15199008970588268</v>
          </cell>
        </row>
        <row r="258">
          <cell r="E258" t="str">
            <v>EVE</v>
          </cell>
          <cell r="F258">
            <v>1.588888888888889</v>
          </cell>
          <cell r="G258">
            <v>1.8166666666666671</v>
          </cell>
          <cell r="H258">
            <v>0.22777777777777808</v>
          </cell>
          <cell r="I258">
            <v>1.2999999999999998</v>
          </cell>
          <cell r="J258">
            <v>1.2333333333333332</v>
          </cell>
          <cell r="K258">
            <v>-6.6666666666666652E-2</v>
          </cell>
          <cell r="L258">
            <v>1.5202547916666673</v>
          </cell>
          <cell r="M258">
            <v>-6.8634097222221691E-2</v>
          </cell>
          <cell r="N258">
            <v>1.1705566666666676</v>
          </cell>
          <cell r="O258">
            <v>-0.12944333333333224</v>
          </cell>
        </row>
        <row r="259">
          <cell r="E259" t="str">
            <v>TOT</v>
          </cell>
          <cell r="F259">
            <v>1.6944444444444444</v>
          </cell>
          <cell r="G259">
            <v>1.8666666666666665</v>
          </cell>
          <cell r="H259">
            <v>0.17222222222222205</v>
          </cell>
          <cell r="I259">
            <v>1.661111111111111</v>
          </cell>
          <cell r="J259">
            <v>1.8999999999999997</v>
          </cell>
          <cell r="K259">
            <v>0.23888888888888871</v>
          </cell>
          <cell r="L259">
            <v>1.9457199999999988</v>
          </cell>
          <cell r="M259">
            <v>0.25127555555555436</v>
          </cell>
          <cell r="N259">
            <v>1.8575801249999999</v>
          </cell>
          <cell r="O259">
            <v>0.19646901388888893</v>
          </cell>
        </row>
        <row r="260">
          <cell r="E260" t="str">
            <v>FUL</v>
          </cell>
          <cell r="F260">
            <v>1.2722222222222221</v>
          </cell>
          <cell r="G260">
            <v>1.7333333333333334</v>
          </cell>
          <cell r="H260">
            <v>0.46111111111111125</v>
          </cell>
          <cell r="I260">
            <v>1.7166666666666666</v>
          </cell>
          <cell r="J260">
            <v>1.4833333333333332</v>
          </cell>
          <cell r="K260">
            <v>-0.23333333333333339</v>
          </cell>
          <cell r="L260">
            <v>1.6891549999999984</v>
          </cell>
          <cell r="M260">
            <v>0.41693277777777626</v>
          </cell>
          <cell r="N260">
            <v>1.6146064791666683</v>
          </cell>
          <cell r="O260">
            <v>-0.10206018749999823</v>
          </cell>
        </row>
        <row r="261">
          <cell r="E261" t="str">
            <v>AVL</v>
          </cell>
          <cell r="F261">
            <v>1.7277777777777779</v>
          </cell>
          <cell r="G261">
            <v>1.2666666666666668</v>
          </cell>
          <cell r="H261">
            <v>-0.46111111111111103</v>
          </cell>
          <cell r="I261">
            <v>1.2944444444444445</v>
          </cell>
          <cell r="J261">
            <v>1.2333333333333334</v>
          </cell>
          <cell r="K261">
            <v>-6.1111111111111116E-2</v>
          </cell>
          <cell r="L261">
            <v>1.4255541666666667</v>
          </cell>
          <cell r="M261">
            <v>-0.30222361111111118</v>
          </cell>
          <cell r="N261">
            <v>1.1821037500000007</v>
          </cell>
          <cell r="O261">
            <v>-0.11234069444444383</v>
          </cell>
        </row>
        <row r="262">
          <cell r="E262" t="str">
            <v>LIV</v>
          </cell>
          <cell r="F262">
            <v>1.9666666666666666</v>
          </cell>
          <cell r="G262">
            <v>1.4833333333333332</v>
          </cell>
          <cell r="H262">
            <v>-0.48333333333333339</v>
          </cell>
          <cell r="I262">
            <v>1.1777777777777778</v>
          </cell>
          <cell r="J262">
            <v>1.1333333333333335</v>
          </cell>
          <cell r="K262">
            <v>-4.4444444444444287E-2</v>
          </cell>
          <cell r="L262">
            <v>1.5342023958333328</v>
          </cell>
          <cell r="M262">
            <v>-0.43246427083333372</v>
          </cell>
          <cell r="N262">
            <v>1.1145200000000002</v>
          </cell>
          <cell r="O262">
            <v>-6.3257777777777635E-2</v>
          </cell>
        </row>
        <row r="263">
          <cell r="E263" t="str">
            <v>CRY</v>
          </cell>
          <cell r="F263">
            <v>1.25</v>
          </cell>
          <cell r="G263">
            <v>1.3833333333333335</v>
          </cell>
          <cell r="H263">
            <v>0.13333333333333353</v>
          </cell>
          <cell r="I263">
            <v>1.3666666666666667</v>
          </cell>
          <cell r="J263">
            <v>1.3166666666666671</v>
          </cell>
          <cell r="K263">
            <v>-4.99999999999996E-2</v>
          </cell>
          <cell r="L263">
            <v>1.4886914583333337</v>
          </cell>
          <cell r="M263">
            <v>0.23869145833333372</v>
          </cell>
          <cell r="N263">
            <v>1.3199254166666672</v>
          </cell>
          <cell r="O263">
            <v>-4.6741249999999512E-2</v>
          </cell>
        </row>
        <row r="264">
          <cell r="E264" t="str">
            <v>BHA</v>
          </cell>
          <cell r="F264">
            <v>1.6333333333333333</v>
          </cell>
          <cell r="G264">
            <v>1.4333333333333329</v>
          </cell>
          <cell r="H264">
            <v>-0.2000000000000004</v>
          </cell>
          <cell r="I264">
            <v>1.4777777777777779</v>
          </cell>
          <cell r="J264">
            <v>1.6000000000000003</v>
          </cell>
          <cell r="K264">
            <v>0.12222222222222245</v>
          </cell>
          <cell r="L264">
            <v>1.6134316666666666</v>
          </cell>
          <cell r="M264">
            <v>-1.9901666666666706E-2</v>
          </cell>
          <cell r="N264">
            <v>1.6144820000000006</v>
          </cell>
          <cell r="O264">
            <v>0.13670422222222278</v>
          </cell>
        </row>
        <row r="265">
          <cell r="E265" t="str">
            <v>BRE</v>
          </cell>
          <cell r="F265">
            <v>1.7058823529411764</v>
          </cell>
          <cell r="G265">
            <v>1.3799999999999997</v>
          </cell>
          <cell r="H265">
            <v>-0.32588235294117673</v>
          </cell>
          <cell r="I265">
            <v>1.2882352941176469</v>
          </cell>
          <cell r="J265">
            <v>1.1199999999999997</v>
          </cell>
          <cell r="K265">
            <v>-0.16823529411764726</v>
          </cell>
          <cell r="L265">
            <v>1.3339123124999994</v>
          </cell>
          <cell r="M265">
            <v>-0.37197004044117699</v>
          </cell>
          <cell r="N265">
            <v>1.2365212999999999</v>
          </cell>
          <cell r="O265">
            <v>-5.1713994117646989E-2</v>
          </cell>
        </row>
        <row r="266">
          <cell r="E266" t="str">
            <v>WHU</v>
          </cell>
          <cell r="F266">
            <v>1.4222222222222223</v>
          </cell>
          <cell r="G266">
            <v>1.3499999999999996</v>
          </cell>
          <cell r="H266">
            <v>-7.2222222222222632E-2</v>
          </cell>
          <cell r="I266">
            <v>1.6777777777777778</v>
          </cell>
          <cell r="J266">
            <v>1.3</v>
          </cell>
          <cell r="K266">
            <v>-0.37777777777777777</v>
          </cell>
          <cell r="L266">
            <v>1.2004284374999996</v>
          </cell>
          <cell r="M266">
            <v>-0.22179378472222266</v>
          </cell>
          <cell r="N266">
            <v>1.3208487499999999</v>
          </cell>
          <cell r="O266">
            <v>-0.35692902777777791</v>
          </cell>
        </row>
        <row r="267">
          <cell r="E267" t="str">
            <v>NFO</v>
          </cell>
          <cell r="F267">
            <v>1.088888888888889</v>
          </cell>
          <cell r="G267">
            <v>1.0333333333333332</v>
          </cell>
          <cell r="H267">
            <v>-5.5555555555555802E-2</v>
          </cell>
          <cell r="I267">
            <v>1.5333333333333334</v>
          </cell>
          <cell r="J267">
            <v>1.4833333333333336</v>
          </cell>
          <cell r="K267">
            <v>-4.9999999999999822E-2</v>
          </cell>
          <cell r="L267">
            <v>0.98432750000000024</v>
          </cell>
          <cell r="M267">
            <v>-0.10456138888888877</v>
          </cell>
          <cell r="N267">
            <v>1.3905304374999998</v>
          </cell>
          <cell r="O267">
            <v>-0.14280289583333361</v>
          </cell>
        </row>
        <row r="268">
          <cell r="E268" t="str">
            <v>WOL</v>
          </cell>
          <cell r="F268">
            <v>1.2388888888888889</v>
          </cell>
          <cell r="G268">
            <v>0.92000000000000026</v>
          </cell>
          <cell r="H268">
            <v>-0.31888888888888867</v>
          </cell>
          <cell r="I268">
            <v>1.6944444444444444</v>
          </cell>
          <cell r="J268">
            <v>1.7799999999999998</v>
          </cell>
          <cell r="K268">
            <v>8.5555555555555385E-2</v>
          </cell>
          <cell r="L268">
            <v>0.97059424999999977</v>
          </cell>
          <cell r="M268">
            <v>-0.26829463888888916</v>
          </cell>
          <cell r="N268">
            <v>1.8022055000000001</v>
          </cell>
          <cell r="O268">
            <v>0.10776105555555571</v>
          </cell>
        </row>
        <row r="269">
          <cell r="E269" t="str">
            <v>BUR</v>
          </cell>
          <cell r="F269">
            <v>0.86111111111111116</v>
          </cell>
          <cell r="G269">
            <v>0.93333333333333324</v>
          </cell>
          <cell r="H269">
            <v>7.2222222222222077E-2</v>
          </cell>
          <cell r="I269">
            <v>1.6388888888888888</v>
          </cell>
          <cell r="J269">
            <v>1.2333333333333332</v>
          </cell>
          <cell r="K269">
            <v>-0.40555555555555567</v>
          </cell>
          <cell r="L269">
            <v>0.87477833333333332</v>
          </cell>
          <cell r="M269">
            <v>1.3667222222222164E-2</v>
          </cell>
          <cell r="N269">
            <v>1.3024000000000009</v>
          </cell>
          <cell r="O269">
            <v>-0.33648888888888795</v>
          </cell>
        </row>
        <row r="270">
          <cell r="E270" t="str">
            <v>SHU</v>
          </cell>
          <cell r="F270">
            <v>0.75</v>
          </cell>
          <cell r="G270">
            <v>0.63333333333333341</v>
          </cell>
          <cell r="H270">
            <v>-0.11666666666666659</v>
          </cell>
          <cell r="I270">
            <v>2.0611111111111113</v>
          </cell>
          <cell r="J270">
            <v>1.8166666666666671</v>
          </cell>
          <cell r="K270">
            <v>-0.24444444444444424</v>
          </cell>
          <cell r="L270">
            <v>0.72379708333333359</v>
          </cell>
          <cell r="M270">
            <v>-2.6202916666666409E-2</v>
          </cell>
          <cell r="N270">
            <v>1.8093772916666679</v>
          </cell>
          <cell r="O270">
            <v>-0.2517338194444434</v>
          </cell>
        </row>
        <row r="271">
          <cell r="E271" t="str">
            <v>LUT</v>
          </cell>
          <cell r="F271">
            <v>0.95882352941176474</v>
          </cell>
          <cell r="G271">
            <v>0.75999999999999979</v>
          </cell>
          <cell r="H271">
            <v>-0.19882352941176495</v>
          </cell>
          <cell r="I271">
            <v>2.0411764705882356</v>
          </cell>
          <cell r="J271">
            <v>2.0199999999999996</v>
          </cell>
          <cell r="K271">
            <v>-2.1176470588236018E-2</v>
          </cell>
          <cell r="L271">
            <v>0.83875262499999936</v>
          </cell>
          <cell r="M271">
            <v>-0.12007090441176538</v>
          </cell>
          <cell r="N271">
            <v>1.9107647124999991</v>
          </cell>
          <cell r="O271">
            <v>-0.13041175808823646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943e8050/Burnley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b2b47a98/Newcastle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822bd0ba/Liverpool-Stats" TargetMode="External"/><Relationship Id="rId1172" Type="http://schemas.openxmlformats.org/officeDocument/2006/relationships/hyperlink" Target="https://fbref.com/en/players/6afaebf2/matchlogs/2023-2024/summary/Bryan-Mbeumo-Match-Logs" TargetMode="External"/><Relationship Id="rId2016" Type="http://schemas.openxmlformats.org/officeDocument/2006/relationships/hyperlink" Target="https://fbref.com/en/players/51cf8561/matchlogs/2023-2024/summary/Oleksandr-Zinchenko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d3fd31cc/Everton-Stats" TargetMode="External"/><Relationship Id="rId1032" Type="http://schemas.openxmlformats.org/officeDocument/2006/relationships/hyperlink" Target="https://fbref.com/en/players/2b471f99/matchlogs/2023-2024/summary/Mario-Lemina-Match-Logs" TargetMode="External"/><Relationship Id="rId1477" Type="http://schemas.openxmlformats.org/officeDocument/2006/relationships/hyperlink" Target="https://fbref.com/en/players/6639e500/Andreas-Pereira" TargetMode="External"/><Relationship Id="rId1684" Type="http://schemas.openxmlformats.org/officeDocument/2006/relationships/hyperlink" Target="https://fbref.com/en/players/104d0bb8/matchlogs/2023-2024/summary/Alex-Scott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d3fd31cc/Everton-Stats" TargetMode="External"/><Relationship Id="rId914" Type="http://schemas.openxmlformats.org/officeDocument/2006/relationships/hyperlink" Target="https://fbref.com/en/country/POR/Portugal-Football" TargetMode="External"/><Relationship Id="rId1337" Type="http://schemas.openxmlformats.org/officeDocument/2006/relationships/hyperlink" Target="https://fbref.com/en/players/e6af02e0/Matheus-Nunes" TargetMode="External"/><Relationship Id="rId1544" Type="http://schemas.openxmlformats.org/officeDocument/2006/relationships/hyperlink" Target="https://fbref.com/en/players/98ea5115/matchlogs/2023-2024/summary/David-Raya-Match-Logs" TargetMode="External"/><Relationship Id="rId1751" Type="http://schemas.openxmlformats.org/officeDocument/2006/relationships/hyperlink" Target="https://fbref.com/en/squads/cff3d9bb/Chelsea-Stats" TargetMode="External"/><Relationship Id="rId1989" Type="http://schemas.openxmlformats.org/officeDocument/2006/relationships/hyperlink" Target="https://fbref.com/en/players/907a5d7c/Yehor-Yarmoliuk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2944f86f/matchlogs/2023-2024/summary/Frank-Onyeka-Match-Logs" TargetMode="External"/><Relationship Id="rId1611" Type="http://schemas.openxmlformats.org/officeDocument/2006/relationships/hyperlink" Target="https://fbref.com/en/squads/cd051869/Brentford-Stats" TargetMode="External"/><Relationship Id="rId1849" Type="http://schemas.openxmlformats.org/officeDocument/2006/relationships/hyperlink" Target="https://fbref.com/en/players/38ceb24a/Leandro-Trossard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86e7deaf/Thiago-Silva" TargetMode="External"/><Relationship Id="rId1916" Type="http://schemas.openxmlformats.org/officeDocument/2006/relationships/hyperlink" Target="https://fbref.com/en/players/03df04ff/matchlogs/2023-2024/summary/Odisseas-Vlachodimos-Match-Logs" TargetMode="External"/><Relationship Id="rId497" Type="http://schemas.openxmlformats.org/officeDocument/2006/relationships/hyperlink" Target="https://fbref.com/en/players/ad82197c/Axel-Disasi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SCO/Scotland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3bb7b8b4/matchlogs/2023-2024/summary/Ederson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b66315ae/Gabriel-Jesus" TargetMode="External"/><Relationship Id="rId1499" Type="http://schemas.openxmlformats.org/officeDocument/2006/relationships/hyperlink" Target="https://fbref.com/en/squads/d3fd31cc/Everton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b8e740fb/Ryan-Gravenberch" TargetMode="External"/><Relationship Id="rId1054" Type="http://schemas.openxmlformats.org/officeDocument/2006/relationships/hyperlink" Target="https://fbref.com/en/country/SWE/Sweden-Football" TargetMode="External"/><Relationship Id="rId1261" Type="http://schemas.openxmlformats.org/officeDocument/2006/relationships/hyperlink" Target="https://fbref.com/en/players/16e9d0ea/Alex-Moreno" TargetMode="External"/><Relationship Id="rId1359" Type="http://schemas.openxmlformats.org/officeDocument/2006/relationships/hyperlink" Target="https://fbref.com/en/squads/943e8050/Burnley-Stats" TargetMode="External"/><Relationship Id="rId936" Type="http://schemas.openxmlformats.org/officeDocument/2006/relationships/hyperlink" Target="https://fbref.com/en/players/15f24fe7/matchlogs/2023-2024/summary/Sasa-Kalajdzic-Match-Logs" TargetMode="External"/><Relationship Id="rId1121" Type="http://schemas.openxmlformats.org/officeDocument/2006/relationships/hyperlink" Target="https://fbref.com/en/players/8b788c01/Anthony-Martial" TargetMode="External"/><Relationship Id="rId1219" Type="http://schemas.openxmlformats.org/officeDocument/2006/relationships/hyperlink" Target="https://fbref.com/en/squads/4ba7cbea/Bournemouth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a65c844b/Nuno-Tavares" TargetMode="External"/><Relationship Id="rId1980" Type="http://schemas.openxmlformats.org/officeDocument/2006/relationships/hyperlink" Target="https://fbref.com/en/players/4e9a0555/matchlogs/2023-2024/summary/Chris-Wood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BFA/Burkina-Faso-Football" TargetMode="External"/><Relationship Id="rId1633" Type="http://schemas.openxmlformats.org/officeDocument/2006/relationships/hyperlink" Target="https://fbref.com/en/players/e342ad68/Mohamed-Salah" TargetMode="External"/><Relationship Id="rId1840" Type="http://schemas.openxmlformats.org/officeDocument/2006/relationships/hyperlink" Target="https://fbref.com/en/players/999ceb5f/matchlogs/2023-2024/summary/Boubacar-Traore-Match-Logs" TargetMode="External"/><Relationship Id="rId1700" Type="http://schemas.openxmlformats.org/officeDocument/2006/relationships/hyperlink" Target="https://fbref.com/en/players/9c94165b/matchlogs/2023-2024/summary/Luke-Shaw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GY/Egypt-Football" TargetMode="External"/><Relationship Id="rId793" Type="http://schemas.openxmlformats.org/officeDocument/2006/relationships/hyperlink" Target="https://fbref.com/en/players/e5a76dfe/Dean-Henderso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82927de4/Pablo-Fornals" TargetMode="External"/><Relationship Id="rId1076" Type="http://schemas.openxmlformats.org/officeDocument/2006/relationships/hyperlink" Target="https://fbref.com/en/players/7af88b33/matchlogs/2023-2024/summary/Max-Lowe-Match-Logs" TargetMode="External"/><Relationship Id="rId1283" Type="http://schemas.openxmlformats.org/officeDocument/2006/relationships/hyperlink" Target="https://fbref.com/en/squads/fd962109/Fulham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1265a93a/matchlogs/2023-2024/summary/Reece-James-Match-Logs" TargetMode="External"/><Relationship Id="rId958" Type="http://schemas.openxmlformats.org/officeDocument/2006/relationships/hyperlink" Target="https://fbref.com/en/country/IRL/Republic-of-Ireland-Football" TargetMode="External"/><Relationship Id="rId1143" Type="http://schemas.openxmlformats.org/officeDocument/2006/relationships/hyperlink" Target="https://fbref.com/en/squads/47c64c55/Crystal-Palace-Stats" TargetMode="External"/><Relationship Id="rId1588" Type="http://schemas.openxmlformats.org/officeDocument/2006/relationships/hyperlink" Target="https://fbref.com/en/players/24fae784/matchlogs/2023-2024/summary/Connor-Roberts-Match-Logs" TargetMode="External"/><Relationship Id="rId1795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fffea3e5/Jeremy-Doku" TargetMode="External"/><Relationship Id="rId720" Type="http://schemas.openxmlformats.org/officeDocument/2006/relationships/hyperlink" Target="https://fbref.com/en/players/7a11550b/matchlogs/2023-2024/summary/Joe-Gomez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DEN/Denmark-Football" TargetMode="External"/><Relationship Id="rId1448" Type="http://schemas.openxmlformats.org/officeDocument/2006/relationships/hyperlink" Target="https://fbref.com/en/players/e0bc6fdc/matchlogs/2023-2024/summary/Emerson-Palmieri-Match-Logs" TargetMode="External"/><Relationship Id="rId1655" Type="http://schemas.openxmlformats.org/officeDocument/2006/relationships/hyperlink" Target="https://fbref.com/en/squads/19538871/Manchester-United-Stats" TargetMode="External"/><Relationship Id="rId1003" Type="http://schemas.openxmlformats.org/officeDocument/2006/relationships/hyperlink" Target="https://fbref.com/en/squads/b2b47a98/Newcastle-United-Stats" TargetMode="External"/><Relationship Id="rId1210" Type="http://schemas.openxmlformats.org/officeDocument/2006/relationships/hyperlink" Target="https://fbref.com/en/country/TUN/Tunisia-Football" TargetMode="External"/><Relationship Id="rId1308" Type="http://schemas.openxmlformats.org/officeDocument/2006/relationships/hyperlink" Target="https://fbref.com/en/players/8aff2b51/matchlogs/2023-2024/summary/Michael-Ndiweni-Match-Logs" TargetMode="External"/><Relationship Id="rId1862" Type="http://schemas.openxmlformats.org/officeDocument/2006/relationships/hyperlink" Target="https://fbref.com/en/country/USA/United-States-Football" TargetMode="External"/><Relationship Id="rId1515" Type="http://schemas.openxmlformats.org/officeDocument/2006/relationships/hyperlink" Target="https://fbref.com/en/squads/822bd0ba/Liverpool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47c64c55/Crystal-Palace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00963611/Konstantinos-Mavropanos" TargetMode="External"/><Relationship Id="rId1372" Type="http://schemas.openxmlformats.org/officeDocument/2006/relationships/hyperlink" Target="https://fbref.com/en/players/74b2cd7e/matchlogs/2023-2024/summary/Angelo-Ogbonna-Match-Logs" TargetMode="External"/><Relationship Id="rId2009" Type="http://schemas.openxmlformats.org/officeDocument/2006/relationships/hyperlink" Target="https://fbref.com/en/players/07d65234/Anass-Zaroury" TargetMode="External"/><Relationship Id="rId602" Type="http://schemas.openxmlformats.org/officeDocument/2006/relationships/hyperlink" Target="https://fbref.com/en/country/ECU/Ecuador-Football" TargetMode="External"/><Relationship Id="rId1025" Type="http://schemas.openxmlformats.org/officeDocument/2006/relationships/hyperlink" Target="https://fbref.com/en/players/450ab6fc/Jamaal-Lascelles" TargetMode="External"/><Relationship Id="rId1232" Type="http://schemas.openxmlformats.org/officeDocument/2006/relationships/hyperlink" Target="https://fbref.com/en/players/8397a50c/matchlogs/2023-2024/summary/Tyrone-Mings-Match-Logs" TargetMode="External"/><Relationship Id="rId1677" Type="http://schemas.openxmlformats.org/officeDocument/2006/relationships/hyperlink" Target="https://fbref.com/en/players/3312f911/Jeffrey-Schlupp" TargetMode="External"/><Relationship Id="rId1884" Type="http://schemas.openxmlformats.org/officeDocument/2006/relationships/hyperlink" Target="https://fbref.com/en/players/3f7bafbe/matchlogs/2023-2024/summary/Alejo-Veliz-Match-Logs" TargetMode="External"/><Relationship Id="rId907" Type="http://schemas.openxmlformats.org/officeDocument/2006/relationships/hyperlink" Target="https://fbref.com/en/squads/822bd0ba/Liverpool-Stats" TargetMode="External"/><Relationship Id="rId1537" Type="http://schemas.openxmlformats.org/officeDocument/2006/relationships/hyperlink" Target="https://fbref.com/en/players/a1d5bd30/Marcus-Rashford" TargetMode="External"/><Relationship Id="rId1744" Type="http://schemas.openxmlformats.org/officeDocument/2006/relationships/hyperlink" Target="https://fbref.com/en/players/6a8a7af8/matchlogs/2023-2024/summary/Vinicius-Souza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6434f10d/matchlogs/2023-2024/summary/Rodri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47c64c55/Crystal-Palace-Stats" TargetMode="External"/><Relationship Id="rId1909" Type="http://schemas.openxmlformats.org/officeDocument/2006/relationships/hyperlink" Target="https://fbref.com/en/players/9295dc1c/Vitinho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df10e27c/Billy-Gilmour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822bd0ba/Liverpool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14184f7/Jhon-Duran" TargetMode="External"/><Relationship Id="rId764" Type="http://schemas.openxmlformats.org/officeDocument/2006/relationships/hyperlink" Target="https://fbref.com/en/players/a7588cdc/matchlogs/2023-2024/summary/Antwoine-Hackford-Match-Logs" TargetMode="External"/><Relationship Id="rId971" Type="http://schemas.openxmlformats.org/officeDocument/2006/relationships/hyperlink" Target="https://fbref.com/en/squads/8cec06e1/Wolverhampton-Wanderers-Stats" TargetMode="External"/><Relationship Id="rId1394" Type="http://schemas.openxmlformats.org/officeDocument/2006/relationships/hyperlink" Target="https://fbref.com/en/country/SCO/Scotland-Football" TargetMode="External"/><Relationship Id="rId1699" Type="http://schemas.openxmlformats.org/officeDocument/2006/relationships/hyperlink" Target="https://fbref.com/en/squads/19538871/Manchester-United-Stats" TargetMode="External"/><Relationship Id="rId2000" Type="http://schemas.openxmlformats.org/officeDocument/2006/relationships/hyperlink" Target="https://fbref.com/en/players/be927d03/matchlogs/2023-2024/summary/Ashley-Young-Match-Log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51a3c4c8/matchlogs/2023-2024/summary/Felipe-Match-Logs" TargetMode="External"/><Relationship Id="rId831" Type="http://schemas.openxmlformats.org/officeDocument/2006/relationships/hyperlink" Target="https://fbref.com/en/squads/19538871/Manchester-United-Stats" TargetMode="External"/><Relationship Id="rId1047" Type="http://schemas.openxmlformats.org/officeDocument/2006/relationships/hyperlink" Target="https://fbref.com/en/squads/b8fd03ef/Manchester-City-Stats" TargetMode="External"/><Relationship Id="rId1254" Type="http://schemas.openxmlformats.org/officeDocument/2006/relationships/hyperlink" Target="https://fbref.com/en/country/ARG/Argentina-Football" TargetMode="External"/><Relationship Id="rId1461" Type="http://schemas.openxmlformats.org/officeDocument/2006/relationships/hyperlink" Target="https://fbref.com/en/players/230f0471/Nathan-Patterson" TargetMode="External"/><Relationship Id="rId929" Type="http://schemas.openxmlformats.org/officeDocument/2006/relationships/hyperlink" Target="https://fbref.com/en/players/c066d1a5/Issa-Kabore" TargetMode="External"/><Relationship Id="rId1114" Type="http://schemas.openxmlformats.org/officeDocument/2006/relationships/hyperlink" Target="https://fbref.com/en/country/BEL/Belgium-Football" TargetMode="External"/><Relationship Id="rId1321" Type="http://schemas.openxmlformats.org/officeDocument/2006/relationships/hyperlink" Target="https://fbref.com/en/players/00242715/Moussa-Niakhate" TargetMode="External"/><Relationship Id="rId1559" Type="http://schemas.openxmlformats.org/officeDocument/2006/relationships/hyperlink" Target="https://fbref.com/en/squads/19538871/Manchester-United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2500cef9/Yoane-Wissa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e297cd13/Luton-Town-Stats" TargetMode="External"/><Relationship Id="rId1626" Type="http://schemas.openxmlformats.org/officeDocument/2006/relationships/hyperlink" Target="https://fbref.com/en/country/POR/Portugal-Football" TargetMode="External"/><Relationship Id="rId1833" Type="http://schemas.openxmlformats.org/officeDocument/2006/relationships/hyperlink" Target="https://fbref.com/en/players/c47541e0/Bertrand-Traore" TargetMode="External"/><Relationship Id="rId1900" Type="http://schemas.openxmlformats.org/officeDocument/2006/relationships/hyperlink" Target="https://fbref.com/en/players/77d6fd4d/matchlogs/2023-2024/summary/Guglielmo-Vicario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4a1a9578/Luis-Diaz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NED/Netherlands-Football" TargetMode="External"/><Relationship Id="rId993" Type="http://schemas.openxmlformats.org/officeDocument/2006/relationships/hyperlink" Target="https://fbref.com/en/players/8d3c902d/Cheikhou-Kouyate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a2b105e0/Sean-Longstaff" TargetMode="External"/><Relationship Id="rId1276" Type="http://schemas.openxmlformats.org/officeDocument/2006/relationships/hyperlink" Target="https://fbref.com/en/players/92868cb5/matchlogs/2023-2024/summary/Divin-Mubama-Match-Logs" TargetMode="External"/><Relationship Id="rId1483" Type="http://schemas.openxmlformats.org/officeDocument/2006/relationships/hyperlink" Target="https://fbref.com/en/squads/361ca564/Tottenham-Hotspur-Stats" TargetMode="External"/><Relationship Id="rId2022" Type="http://schemas.openxmlformats.org/officeDocument/2006/relationships/hyperlink" Target="https://fbref.com/en/country/NOR/Norway-Football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9c36ed83/Nicolas-Jackson" TargetMode="External"/><Relationship Id="rId1136" Type="http://schemas.openxmlformats.org/officeDocument/2006/relationships/hyperlink" Target="https://fbref.com/en/players/bac46a10/matchlogs/2023-2024/summary/Lisandro-Martinez-Match-Logs" TargetMode="External"/><Relationship Id="rId1690" Type="http://schemas.openxmlformats.org/officeDocument/2006/relationships/hyperlink" Target="https://fbref.com/en/country/GHA/Ghana-Football" TargetMode="External"/><Relationship Id="rId1788" Type="http://schemas.openxmlformats.org/officeDocument/2006/relationships/hyperlink" Target="https://fbref.com/en/players/77d7c96f/matchlogs/2023-2024/summary/Kenny-Tete-Match-Logs" TargetMode="External"/><Relationship Id="rId1995" Type="http://schemas.openxmlformats.org/officeDocument/2006/relationships/hyperlink" Target="https://fbref.com/en/squads/e4a775cb/Nottingham-Forest-Stats" TargetMode="External"/><Relationship Id="rId713" Type="http://schemas.openxmlformats.org/officeDocument/2006/relationships/hyperlink" Target="https://fbref.com/en/players/f0caab96/Toti-Gomes" TargetMode="External"/><Relationship Id="rId920" Type="http://schemas.openxmlformats.org/officeDocument/2006/relationships/hyperlink" Target="https://fbref.com/en/players/f098c03e/matchlogs/2023-2024/summary/Mads-Juel-Andersen-Match-Logs" TargetMode="External"/><Relationship Id="rId1343" Type="http://schemas.openxmlformats.org/officeDocument/2006/relationships/hyperlink" Target="https://fbref.com/en/squads/b8fd03ef/Manchester-City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da7b447d/matchlogs/2023-2024/summary/Davinson-Sanchez-Match-Logs" TargetMode="External"/><Relationship Id="rId1203" Type="http://schemas.openxmlformats.org/officeDocument/2006/relationships/hyperlink" Target="https://fbref.com/en/squads/19538871/Manchester-United-Stats" TargetMode="External"/><Relationship Id="rId1410" Type="http://schemas.openxmlformats.org/officeDocument/2006/relationships/hyperlink" Target="https://fbref.com/en/country/GER/Germany-Football" TargetMode="External"/><Relationship Id="rId1508" Type="http://schemas.openxmlformats.org/officeDocument/2006/relationships/hyperlink" Target="https://fbref.com/en/players/4b40d9ca/matchlogs/2023-2024/summary/Nick-Pope-Match-Logs" TargetMode="External"/><Relationship Id="rId1855" Type="http://schemas.openxmlformats.org/officeDocument/2006/relationships/hyperlink" Target="https://fbref.com/en/squads/1df6b87e/Sheffield-United-Stats" TargetMode="External"/><Relationship Id="rId1715" Type="http://schemas.openxmlformats.org/officeDocument/2006/relationships/hyperlink" Target="https://fbref.com/en/squads/4ba7cbea/Bournemouth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1971591f/matchlogs/2023-2024/summary/Cody-Gakpo-Match-Logs" TargetMode="External"/><Relationship Id="rId875" Type="http://schemas.openxmlformats.org/officeDocument/2006/relationships/hyperlink" Target="https://fbref.com/en/squads/fd962109/Fulham-Stats" TargetMode="External"/><Relationship Id="rId1060" Type="http://schemas.openxmlformats.org/officeDocument/2006/relationships/hyperlink" Target="https://fbref.com/en/players/afed6722/matchlogs/2023-2024/summary/Valentino-Livramento-Match-Logs" TargetMode="External"/><Relationship Id="rId1298" Type="http://schemas.openxmlformats.org/officeDocument/2006/relationships/hyperlink" Target="https://fbref.com/en/country/UKR/Ukraine-Football" TargetMode="External"/><Relationship Id="rId528" Type="http://schemas.openxmlformats.org/officeDocument/2006/relationships/hyperlink" Target="https://fbref.com/en/players/67ac5bb8/matchlogs/2023-2024/summary/Gabriel-Dos-Santos-Match-Logs" TargetMode="External"/><Relationship Id="rId735" Type="http://schemas.openxmlformats.org/officeDocument/2006/relationships/hyperlink" Target="https://fbref.com/en/squads/b8fd03ef/Manchester-City-Stats" TargetMode="External"/><Relationship Id="rId942" Type="http://schemas.openxmlformats.org/officeDocument/2006/relationships/hyperlink" Target="https://fbref.com/en/country/FRA/France-Football" TargetMode="External"/><Relationship Id="rId1158" Type="http://schemas.openxmlformats.org/officeDocument/2006/relationships/hyperlink" Target="https://fbref.com/en/country/FRA/France-Football" TargetMode="External"/><Relationship Id="rId1365" Type="http://schemas.openxmlformats.org/officeDocument/2006/relationships/hyperlink" Target="https://fbref.com/en/players/788c0277/Chiedozie-Ogbene" TargetMode="External"/><Relationship Id="rId1572" Type="http://schemas.openxmlformats.org/officeDocument/2006/relationships/hyperlink" Target="https://fbref.com/en/players/0a3d6d2b/matchlogs/2023-2024/summary/Chris-Richards-Match-Logs" TargetMode="External"/><Relationship Id="rId1018" Type="http://schemas.openxmlformats.org/officeDocument/2006/relationships/hyperlink" Target="https://fbref.com/en/country/ESP/Spain-Football" TargetMode="External"/><Relationship Id="rId1225" Type="http://schemas.openxmlformats.org/officeDocument/2006/relationships/hyperlink" Target="https://fbref.com/en/players/2f90f6b8/James-Milner" TargetMode="External"/><Relationship Id="rId1432" Type="http://schemas.openxmlformats.org/officeDocument/2006/relationships/hyperlink" Target="https://fbref.com/en/players/d00d45ab/matchlogs/2023-2024/summary/David-Ozoh-Match-Logs" TargetMode="External"/><Relationship Id="rId1877" Type="http://schemas.openxmlformats.org/officeDocument/2006/relationships/hyperlink" Target="https://fbref.com/en/players/9f8e9423/Raphael-Varane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KOR/Korea-Republic-Football" TargetMode="External"/><Relationship Id="rId1737" Type="http://schemas.openxmlformats.org/officeDocument/2006/relationships/hyperlink" Target="https://fbref.com/en/players/6613c819/Tomas-Soucek" TargetMode="External"/><Relationship Id="rId1944" Type="http://schemas.openxmlformats.org/officeDocument/2006/relationships/hyperlink" Target="https://fbref.com/en/players/c40b6180/matchlogs/2023-2024/summary/Adam-Webster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a105d46a/matchlogs/2023-2024/summary/Harry-Toffolo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df8b52a5/matchlogs/2023-2024/summary/Emerson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0cd31129/Brennan-Johnson" TargetMode="External"/><Relationship Id="rId1082" Type="http://schemas.openxmlformats.org/officeDocument/2006/relationships/hyperlink" Target="https://fbref.com/en/country/SRB/Serbia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1f44ac21/Erling-Haaland" TargetMode="External"/><Relationship Id="rId964" Type="http://schemas.openxmlformats.org/officeDocument/2006/relationships/hyperlink" Target="https://fbref.com/en/players/f31def1e/matchlogs/2023-2024/summary/Lloyd-Kelly-Match-Logs" TargetMode="External"/><Relationship Id="rId1387" Type="http://schemas.openxmlformats.org/officeDocument/2006/relationships/hyperlink" Target="https://fbref.com/en/squads/d3fd31cc/Everton-Stats" TargetMode="External"/><Relationship Id="rId159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0ba976e4/Ansu-Fati" TargetMode="External"/><Relationship Id="rId824" Type="http://schemas.openxmlformats.org/officeDocument/2006/relationships/hyperlink" Target="https://fbref.com/en/players/a0666d3e/matchlogs/2023-2024/summary/Will-Hughes-Match-Logs" TargetMode="External"/><Relationship Id="rId1247" Type="http://schemas.openxmlformats.org/officeDocument/2006/relationships/hyperlink" Target="https://fbref.com/en/squads/d07537b9/Brighton-and-Hove-Albion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d745366/Andrey-Santos" TargetMode="External"/><Relationship Id="rId1899" Type="http://schemas.openxmlformats.org/officeDocument/2006/relationships/hyperlink" Target="https://fbref.com/en/squads/361ca564/Tottenham-Hotspur-Stats" TargetMode="External"/><Relationship Id="rId1107" Type="http://schemas.openxmlformats.org/officeDocument/2006/relationships/hyperlink" Target="https://fbref.com/en/squads/19538871/Manchester-United-Stats" TargetMode="External"/><Relationship Id="rId1314" Type="http://schemas.openxmlformats.org/officeDocument/2006/relationships/hyperlink" Target="https://fbref.com/en/country/BRA/Brazil-Football" TargetMode="External"/><Relationship Id="rId1521" Type="http://schemas.openxmlformats.org/officeDocument/2006/relationships/hyperlink" Target="https://fbref.com/en/players/45685411/Jesuran-Rak-Sakyi" TargetMode="External"/><Relationship Id="rId1759" Type="http://schemas.openxmlformats.org/officeDocument/2006/relationships/hyperlink" Target="https://fbref.com/en/squads/cd051869/Brentford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4ba7cbea/Bournemouth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4e015693/James-Garner" TargetMode="External"/><Relationship Id="rId779" Type="http://schemas.openxmlformats.org/officeDocument/2006/relationships/hyperlink" Target="https://fbref.com/en/squads/d3fd31cc/Everton-Stats" TargetMode="External"/><Relationship Id="rId986" Type="http://schemas.openxmlformats.org/officeDocument/2006/relationships/hyperlink" Target="https://fbref.com/en/country/FRA/France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5526deb1/Tommy-Doyle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cd051869/Brentford-Stats" TargetMode="External"/><Relationship Id="rId1269" Type="http://schemas.openxmlformats.org/officeDocument/2006/relationships/hyperlink" Target="https://fbref.com/en/players/9674002f/Mason-Mount" TargetMode="External"/><Relationship Id="rId1476" Type="http://schemas.openxmlformats.org/officeDocument/2006/relationships/hyperlink" Target="https://fbref.com/en/players/ac7e7b1c/matchlogs/2023-2024/summary/Facundo-Pellistri-Match-Logs" TargetMode="External"/><Relationship Id="rId2015" Type="http://schemas.openxmlformats.org/officeDocument/2006/relationships/hyperlink" Target="https://fbref.com/en/squads/18bb7c10/Arsenal-Stat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NGA/Nigeria-Football" TargetMode="External"/><Relationship Id="rId1031" Type="http://schemas.openxmlformats.org/officeDocument/2006/relationships/hyperlink" Target="https://fbref.com/en/squads/8cec06e1/Wolverhampton-Wanderers-Stats" TargetMode="External"/><Relationship Id="rId1129" Type="http://schemas.openxmlformats.org/officeDocument/2006/relationships/hyperlink" Target="https://fbref.com/en/players/7956236f/Emiliano-Martinez" TargetMode="External"/><Relationship Id="rId1683" Type="http://schemas.openxmlformats.org/officeDocument/2006/relationships/hyperlink" Target="https://fbref.com/en/squads/4ba7cbea/Bournemouth-Stats" TargetMode="External"/><Relationship Id="rId1890" Type="http://schemas.openxmlformats.org/officeDocument/2006/relationships/hyperlink" Target="https://fbref.com/en/country/NED/Netherlands-Football" TargetMode="External"/><Relationship Id="rId1988" Type="http://schemas.openxmlformats.org/officeDocument/2006/relationships/hyperlink" Target="https://fbref.com/en/players/a5212312/matchlogs/2023-2024/summary/Joe-Worrall-Match-Logs" TargetMode="External"/><Relationship Id="rId706" Type="http://schemas.openxmlformats.org/officeDocument/2006/relationships/hyperlink" Target="https://fbref.com/en/country/POR/Portugal-Football" TargetMode="External"/><Relationship Id="rId913" Type="http://schemas.openxmlformats.org/officeDocument/2006/relationships/hyperlink" Target="https://fbref.com/en/players/178ae8f8/Diogo-Jota" TargetMode="External"/><Relationship Id="rId1336" Type="http://schemas.openxmlformats.org/officeDocument/2006/relationships/hyperlink" Target="https://fbref.com/en/players/43439614/matchlogs/2023-2024/summary/Oliver-Norwood-Match-Logs" TargetMode="External"/><Relationship Id="rId1543" Type="http://schemas.openxmlformats.org/officeDocument/2006/relationships/hyperlink" Target="https://fbref.com/en/squads/18bb7c10/Arsenal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cd051869/Brentford-Stats" TargetMode="External"/><Relationship Id="rId1610" Type="http://schemas.openxmlformats.org/officeDocument/2006/relationships/hyperlink" Target="https://fbref.com/en/country/DEN/Denmark-Football" TargetMode="External"/><Relationship Id="rId1848" Type="http://schemas.openxmlformats.org/officeDocument/2006/relationships/hyperlink" Target="https://fbref.com/en/players/21512407/matchlogs/2023-2024/summary/Kieran-Trippier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e7aa9d7c/matchlogs/2023-2024/summary/Fabio-Silva-Match-Logs" TargetMode="External"/><Relationship Id="rId1915" Type="http://schemas.openxmlformats.org/officeDocument/2006/relationships/hyperlink" Target="https://fbref.com/en/squads/e4a775cb/Nottingham-Forest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a712ca2b/matchlogs/2023-2024/summary/Issa-Diop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NED/Netherlands-Football" TargetMode="External"/><Relationship Id="rId1193" Type="http://schemas.openxmlformats.org/officeDocument/2006/relationships/hyperlink" Target="https://fbref.com/en/players/4e5a4cbc/Scott-McKenna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0f134faf/matchlogs/2023-2024/summary/Mathias-Jensen-Match-Logs" TargetMode="External"/><Relationship Id="rId1053" Type="http://schemas.openxmlformats.org/officeDocument/2006/relationships/hyperlink" Target="https://fbref.com/en/players/f5deef4c/Victor-Lindelof" TargetMode="External"/><Relationship Id="rId1260" Type="http://schemas.openxmlformats.org/officeDocument/2006/relationships/hyperlink" Target="https://fbref.com/en/players/01ce9e70/matchlogs/2023-2024/summary/Kieffer-Moore-Match-Logs" TargetMode="External"/><Relationship Id="rId1498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2bd83368/matchlogs/2023-2024/summary/Anthony-Gordon-Match-Logs" TargetMode="External"/><Relationship Id="rId935" Type="http://schemas.openxmlformats.org/officeDocument/2006/relationships/hyperlink" Target="https://fbref.com/en/squads/8cec06e1/Wolverhampton-Wanderers-Stats" TargetMode="External"/><Relationship Id="rId1358" Type="http://schemas.openxmlformats.org/officeDocument/2006/relationships/hyperlink" Target="https://fbref.com/en/country/IRL/Republic-of-Ireland-Football" TargetMode="External"/><Relationship Id="rId1565" Type="http://schemas.openxmlformats.org/officeDocument/2006/relationships/hyperlink" Target="https://fbref.com/en/players/1c7012b8/Declan-Rice" TargetMode="External"/><Relationship Id="rId1772" Type="http://schemas.openxmlformats.org/officeDocument/2006/relationships/hyperlink" Target="https://fbref.com/en/players/15ea812b/matchlogs/2023-2024/summary/James-Tarkowski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bb5fbd2b/matchlogs/2023-2024/summary/Solly-March-Match-Logs" TargetMode="External"/><Relationship Id="rId1218" Type="http://schemas.openxmlformats.org/officeDocument/2006/relationships/hyperlink" Target="https://fbref.com/en/country/WAL/Wales-Football" TargetMode="External"/><Relationship Id="rId1425" Type="http://schemas.openxmlformats.org/officeDocument/2006/relationships/hyperlink" Target="https://fbref.com/en/players/2f9e4435/Dango-Ouattara" TargetMode="External"/><Relationship Id="rId1632" Type="http://schemas.openxmlformats.org/officeDocument/2006/relationships/hyperlink" Target="https://fbref.com/en/players/bc7dc64d/matchlogs/2023-2024/summary/Bukayo-Saka-Match-Logs" TargetMode="External"/><Relationship Id="rId1937" Type="http://schemas.openxmlformats.org/officeDocument/2006/relationships/hyperlink" Target="https://fbref.com/en/players/aed3a70f/Ollie-Watkins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47a34c4f/Mohamed-Elneny" TargetMode="External"/><Relationship Id="rId792" Type="http://schemas.openxmlformats.org/officeDocument/2006/relationships/hyperlink" Target="https://fbref.com/en/players/169fd162/matchlogs/2023-2024/summary/Hwang-Hee-chan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96cf7b61/matchlogs/2023-2024/summary/Wes-Foderingham-Match-Logs" TargetMode="External"/><Relationship Id="rId1075" Type="http://schemas.openxmlformats.org/officeDocument/2006/relationships/hyperlink" Target="https://fbref.com/en/squads/1df6b87e/Sheffield-United-Stats" TargetMode="External"/><Relationship Id="rId1282" Type="http://schemas.openxmlformats.org/officeDocument/2006/relationships/hyperlink" Target="https://fbref.com/en/country/BRA/Brazil-Football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d557d734/matchlogs/2023-2024/summary/Matt-Doherty-Match-Logs" TargetMode="External"/><Relationship Id="rId957" Type="http://schemas.openxmlformats.org/officeDocument/2006/relationships/hyperlink" Target="https://fbref.com/en/players/62d7ef38/Caoimhin-Kelleher" TargetMode="External"/><Relationship Id="rId1142" Type="http://schemas.openxmlformats.org/officeDocument/2006/relationships/hyperlink" Target="https://fbref.com/en/country/FRA/France-Football" TargetMode="External"/><Relationship Id="rId1587" Type="http://schemas.openxmlformats.org/officeDocument/2006/relationships/hyperlink" Target="https://fbref.com/en/squads/943e8050/Burnley-Stats" TargetMode="External"/><Relationship Id="rId1794" Type="http://schemas.openxmlformats.org/officeDocument/2006/relationships/hyperlink" Target="https://fbref.com/en/country/BEL/Belgium-Football" TargetMode="External"/><Relationship Id="rId86" Type="http://schemas.openxmlformats.org/officeDocument/2006/relationships/hyperlink" Target="https://fbref.com/en/country/SCO/Scotland-Football" TargetMode="External"/><Relationship Id="rId817" Type="http://schemas.openxmlformats.org/officeDocument/2006/relationships/hyperlink" Target="https://fbref.com/en/players/15f3ec41/Callum-Hudson-Odoi" TargetMode="External"/><Relationship Id="rId1002" Type="http://schemas.openxmlformats.org/officeDocument/2006/relationships/hyperlink" Target="https://fbref.com/en/country/SWE/Sweden-Football" TargetMode="External"/><Relationship Id="rId1447" Type="http://schemas.openxmlformats.org/officeDocument/2006/relationships/hyperlink" Target="https://fbref.com/en/squads/7c21e445/West-Ham-United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4a51ba65/Matt-Turner" TargetMode="External"/><Relationship Id="rId1307" Type="http://schemas.openxmlformats.org/officeDocument/2006/relationships/hyperlink" Target="https://fbref.com/en/squads/b2b47a98/Newcastle-United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20b104bc/Adam-Smith" TargetMode="External"/><Relationship Id="rId1959" Type="http://schemas.openxmlformats.org/officeDocument/2006/relationships/hyperlink" Target="https://fbref.com/en/squads/fd962109/Fulham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602292d/Aston-Villa-Stat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bf34eebd/Noni-Madueke" TargetMode="External"/><Relationship Id="rId1220" Type="http://schemas.openxmlformats.org/officeDocument/2006/relationships/hyperlink" Target="https://fbref.com/en/players/fed96827/matchlogs/2023-2024/summary/Chris-Mepham-Match-Logs" TargetMode="External"/><Relationship Id="rId1318" Type="http://schemas.openxmlformats.org/officeDocument/2006/relationships/hyperlink" Target="https://fbref.com/en/country/POR/Portugal-Football" TargetMode="External"/><Relationship Id="rId1525" Type="http://schemas.openxmlformats.org/officeDocument/2006/relationships/hyperlink" Target="https://fbref.com/en/players/466fb2c5/Aaron-Ramsdale" TargetMode="External"/><Relationship Id="rId674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c17bfb65/Joelinton" TargetMode="External"/><Relationship Id="rId979" Type="http://schemas.openxmlformats.org/officeDocument/2006/relationships/hyperlink" Target="https://fbref.com/en/squads/4ba7cbea/Bournemouth-Stats" TargetMode="External"/><Relationship Id="rId1732" Type="http://schemas.openxmlformats.org/officeDocument/2006/relationships/hyperlink" Target="https://fbref.com/en/players/e77dc3b2/matchlogs/2023-2024/summary/Dominic-Solanke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d0706b27/Marc-Guehi" TargetMode="External"/><Relationship Id="rId839" Type="http://schemas.openxmlformats.org/officeDocument/2006/relationships/hyperlink" Target="https://fbref.com/en/squads/7c21e445/West-Ham-United-Stats" TargetMode="External"/><Relationship Id="rId1164" Type="http://schemas.openxmlformats.org/officeDocument/2006/relationships/hyperlink" Target="https://fbref.com/en/players/4bcf39f6/matchlogs/2023-2024/summary/Neal-Maupay-Match-Logs" TargetMode="External"/><Relationship Id="rId1371" Type="http://schemas.openxmlformats.org/officeDocument/2006/relationships/hyperlink" Target="https://fbref.com/en/squads/7c21e445/West-Ham-United-Stats" TargetMode="External"/><Relationship Id="rId1469" Type="http://schemas.openxmlformats.org/officeDocument/2006/relationships/hyperlink" Target="https://fbref.com/en/players/767d9605/Sydie-Peck" TargetMode="External"/><Relationship Id="rId2008" Type="http://schemas.openxmlformats.org/officeDocument/2006/relationships/hyperlink" Target="https://fbref.com/en/players/9907b1c8/matchlogs/2023-2024/summary/Nicolo-Zaniolo-Match-Logs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Relationship Id="rId601" Type="http://schemas.openxmlformats.org/officeDocument/2006/relationships/hyperlink" Target="https://fbref.com/en/players/d38fdf53/Pervis-Estupinan" TargetMode="External"/><Relationship Id="rId1024" Type="http://schemas.openxmlformats.org/officeDocument/2006/relationships/hyperlink" Target="https://fbref.com/en/players/0ed063d6/matchlogs/2023-2024/summary/Yasser-Larouci-Match-Logs" TargetMode="External"/><Relationship Id="rId1231" Type="http://schemas.openxmlformats.org/officeDocument/2006/relationships/hyperlink" Target="https://fbref.com/en/squads/8602292d/Aston-Villa-Stats" TargetMode="External"/><Relationship Id="rId1676" Type="http://schemas.openxmlformats.org/officeDocument/2006/relationships/hyperlink" Target="https://fbref.com/en/players/c8aa95da/matchlogs/2023-2024/summary/Fabian-Schar-Match-Logs" TargetMode="External"/><Relationship Id="rId1883" Type="http://schemas.openxmlformats.org/officeDocument/2006/relationships/hyperlink" Target="https://fbref.com/en/squads/361ca564/Tottenham-Hotspur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f7b1d4e0/Saman-Ghoddos" TargetMode="External"/><Relationship Id="rId892" Type="http://schemas.openxmlformats.org/officeDocument/2006/relationships/hyperlink" Target="https://fbref.com/en/players/9319781b/matchlogs/2023-2024/summary/Ben-Johnson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7c56da38/Christopher-Nkunku" TargetMode="External"/><Relationship Id="rId1536" Type="http://schemas.openxmlformats.org/officeDocument/2006/relationships/hyperlink" Target="https://fbref.com/en/players/1544f145/matchlogs/2023-2024/summary/Jacob-Ramsey-Match-Logs" TargetMode="External"/><Relationship Id="rId1743" Type="http://schemas.openxmlformats.org/officeDocument/2006/relationships/hyperlink" Target="https://fbref.com/en/squads/1df6b87e/Sheffield-United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3a949a25/Martin-Dubravka" TargetMode="External"/><Relationship Id="rId752" Type="http://schemas.openxmlformats.org/officeDocument/2006/relationships/hyperlink" Target="https://fbref.com/en/players/d56b9520/matchlogs/2023-2024/summary/Malo-Gusto-Match-Logs" TargetMode="External"/><Relationship Id="rId1175" Type="http://schemas.openxmlformats.org/officeDocument/2006/relationships/hyperlink" Target="https://fbref.com/en/squads/1df6b87e/Sheffield-United-Stats" TargetMode="External"/><Relationship Id="rId1382" Type="http://schemas.openxmlformats.org/officeDocument/2006/relationships/hyperlink" Target="https://fbref.com/en/country/SWE/Sweden-Football" TargetMode="External"/><Relationship Id="rId1603" Type="http://schemas.openxmlformats.org/officeDocument/2006/relationships/hyperlink" Target="https://fbref.com/en/squads/b8fd03ef/Manchester-City-Stats" TargetMode="External"/><Relationship Id="rId1810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7c21e445/West-Ham-United-Stats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ae4fc6a4/matchlogs/2023-2024/summary/Eberechi-Eze-Match-Logs" TargetMode="External"/><Relationship Id="rId1035" Type="http://schemas.openxmlformats.org/officeDocument/2006/relationships/hyperlink" Target="https://fbref.com/en/squads/8602292d/Aston-Villa-Stats" TargetMode="External"/><Relationship Id="rId1242" Type="http://schemas.openxmlformats.org/officeDocument/2006/relationships/hyperlink" Target="https://fbref.com/en/country/SRB/Serbia-Football" TargetMode="External"/><Relationship Id="rId1687" Type="http://schemas.openxmlformats.org/officeDocument/2006/relationships/hyperlink" Target="https://fbref.com/en/squads/8cec06e1/Wolverhampton-Wanderers-Stats" TargetMode="External"/><Relationship Id="rId1894" Type="http://schemas.openxmlformats.org/officeDocument/2006/relationships/hyperlink" Target="https://fbref.com/en/country/NED/Netherlands-Football" TargetMode="External"/><Relationship Id="rId1908" Type="http://schemas.openxmlformats.org/officeDocument/2006/relationships/hyperlink" Target="https://fbref.com/en/players/8b529245/matchlogs/2023-2024/summary/Carlos-Vinicius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1b84dbe1/Lucas-Digne" TargetMode="External"/><Relationship Id="rId696" Type="http://schemas.openxmlformats.org/officeDocument/2006/relationships/hyperlink" Target="https://fbref.com/en/players/7b5ab7f2/matchlogs/2023-2024/summary/Bryan-Gil-Match-Logs" TargetMode="External"/><Relationship Id="rId917" Type="http://schemas.openxmlformats.org/officeDocument/2006/relationships/hyperlink" Target="https://fbref.com/en/players/f098c03e/Mads-Juel-Andersen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fd962109/Fulham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a3b03921/Joe-Willock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282f75f3/matchlogs/2023-2024/summary/Lewis-Dunk-Match-Logs" TargetMode="External"/><Relationship Id="rId763" Type="http://schemas.openxmlformats.org/officeDocument/2006/relationships/hyperlink" Target="https://fbref.com/en/squads/1df6b87e/Sheffield-United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d4aa4582/Ryan-One" TargetMode="External"/><Relationship Id="rId1407" Type="http://schemas.openxmlformats.org/officeDocument/2006/relationships/hyperlink" Target="https://fbref.com/en/squads/e4a775cb/Nottingham-Forest-Stats" TargetMode="External"/><Relationship Id="rId1614" Type="http://schemas.openxmlformats.org/officeDocument/2006/relationships/hyperlink" Target="https://fbref.com/en/country/ARG/Argentina-Football" TargetMode="External"/><Relationship Id="rId1821" Type="http://schemas.openxmlformats.org/officeDocument/2006/relationships/hyperlink" Target="https://fbref.com/en/players/b28bbd58/Andros-Townsend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374d5158/Gonzalo-Montiel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b8fd03ef/Manchester-City-Stats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DEN/Denmark-Football" TargetMode="External"/><Relationship Id="rId928" Type="http://schemas.openxmlformats.org/officeDocument/2006/relationships/hyperlink" Target="https://fbref.com/en/players/0db5d2c8/matchlogs/2023-2024/summary/Mathias-Jorgensen-Match-Logs" TargetMode="External"/><Relationship Id="rId1460" Type="http://schemas.openxmlformats.org/officeDocument/2006/relationships/hyperlink" Target="https://fbref.com/en/players/529f49ab/matchlogs/2023-2024/summary/Thomas-Partey-Match-Logs" TargetMode="External"/><Relationship Id="rId1558" Type="http://schemas.openxmlformats.org/officeDocument/2006/relationships/hyperlink" Target="https://fbref.com/en/country/ESP/Spain-Football" TargetMode="External"/><Relationship Id="rId1765" Type="http://schemas.openxmlformats.org/officeDocument/2006/relationships/hyperlink" Target="https://fbref.com/en/players/e514ab62/Matt-Targett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players/d7f99582/Benson-Manuel" TargetMode="External"/><Relationship Id="rId1197" Type="http://schemas.openxmlformats.org/officeDocument/2006/relationships/hyperlink" Target="https://fbref.com/en/players/fc15fb84/Dwight-McNeil" TargetMode="External"/><Relationship Id="rId1320" Type="http://schemas.openxmlformats.org/officeDocument/2006/relationships/hyperlink" Target="https://fbref.com/en/players/7ba2eaa9/matchlogs/2023-2024/summary/Pedro-Neto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c6dc9ecd/matchlogs/2023-2024/summary/Harry-Wilson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WAL/Wales-Football" TargetMode="External"/><Relationship Id="rId981" Type="http://schemas.openxmlformats.org/officeDocument/2006/relationships/hyperlink" Target="https://fbref.com/en/players/fc076f78/Luca-Koleosho" TargetMode="External"/><Relationship Id="rId1057" Type="http://schemas.openxmlformats.org/officeDocument/2006/relationships/hyperlink" Target="https://fbref.com/en/players/afed6722/Valentino-Livramento" TargetMode="External"/><Relationship Id="rId1625" Type="http://schemas.openxmlformats.org/officeDocument/2006/relationships/hyperlink" Target="https://fbref.com/en/players/903b6e8b/Jose-Sa" TargetMode="External"/><Relationship Id="rId1832" Type="http://schemas.openxmlformats.org/officeDocument/2006/relationships/hyperlink" Target="https://fbref.com/en/players/9a28eba4/matchlogs/2023-2024/summary/Adama-Traore-Match-Logs" TargetMode="External"/><Relationship Id="rId2010" Type="http://schemas.openxmlformats.org/officeDocument/2006/relationships/hyperlink" Target="https://fbref.com/en/country/MAR/Morocco-Football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8e92be30/Alexander-Isak" TargetMode="External"/><Relationship Id="rId1264" Type="http://schemas.openxmlformats.org/officeDocument/2006/relationships/hyperlink" Target="https://fbref.com/en/players/16e9d0ea/matchlogs/2023-2024/summary/Alex-Moreno-Match-Logs" TargetMode="External"/><Relationship Id="rId1471" Type="http://schemas.openxmlformats.org/officeDocument/2006/relationships/hyperlink" Target="https://fbref.com/en/squads/1df6b87e/Sheffield-United-Stats" TargetMode="External"/><Relationship Id="rId1569" Type="http://schemas.openxmlformats.org/officeDocument/2006/relationships/hyperlink" Target="https://fbref.com/en/players/0a3d6d2b/Chris-Richards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31c69ef1/matchlogs/2023-2024/summary/Ruben-Dias-Match-Logs" TargetMode="External"/><Relationship Id="rId701" Type="http://schemas.openxmlformats.org/officeDocument/2006/relationships/hyperlink" Target="https://fbref.com/en/players/9f7c837d/Ben-Godfrey" TargetMode="External"/><Relationship Id="rId939" Type="http://schemas.openxmlformats.org/officeDocument/2006/relationships/hyperlink" Target="https://fbref.com/en/squads/8602292d/Aston-Villa-Stats" TargetMode="External"/><Relationship Id="rId1124" Type="http://schemas.openxmlformats.org/officeDocument/2006/relationships/hyperlink" Target="https://fbref.com/en/players/8b788c01/matchlogs/2023-2024/summary/Anthony-Martial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65c844b/matchlogs/2023-2024/summary/Nuno-Tavares-Match-Logs" TargetMode="External"/><Relationship Id="rId1983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4fd08daa/Jan-Paul-van-Hecke" TargetMode="External"/><Relationship Id="rId992" Type="http://schemas.openxmlformats.org/officeDocument/2006/relationships/hyperlink" Target="https://fbref.com/en/players/0313a347/matchlogs/2023-2024/summary/Ezri-Konsa-Match-Logs" TargetMode="External"/><Relationship Id="rId1429" Type="http://schemas.openxmlformats.org/officeDocument/2006/relationships/hyperlink" Target="https://fbref.com/en/players/d00d45ab/David-Ozoh" TargetMode="External"/><Relationship Id="rId1636" Type="http://schemas.openxmlformats.org/officeDocument/2006/relationships/hyperlink" Target="https://fbref.com/en/players/e342ad68/matchlogs/2023-2024/summary/Mohamed-Salah-Match-Logs" TargetMode="External"/><Relationship Id="rId1843" Type="http://schemas.openxmlformats.org/officeDocument/2006/relationships/hyperlink" Target="https://fbref.com/en/squads/943e8050/Burnley-Stats" TargetMode="External"/><Relationship Id="rId2021" Type="http://schemas.openxmlformats.org/officeDocument/2006/relationships/hyperlink" Target="https://fbref.com/en/players/79300479/Martin-Odegaard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ed1e53f3/Phil-Foden" TargetMode="External"/><Relationship Id="rId852" Type="http://schemas.openxmlformats.org/officeDocument/2006/relationships/hyperlink" Target="https://fbref.com/en/players/6ca5ec4b/matchlogs/2023-2024/summary/Alex-Iwobi-Match-Logs" TargetMode="External"/><Relationship Id="rId1068" Type="http://schemas.openxmlformats.org/officeDocument/2006/relationships/hyperlink" Target="https://fbref.com/en/players/37118440/matchlogs/2023-2024/summary/Tom-Lockyer-Match-Logs" TargetMode="External"/><Relationship Id="rId1275" Type="http://schemas.openxmlformats.org/officeDocument/2006/relationships/hyperlink" Target="https://fbref.com/en/squads/7c21e445/West-Ham-United-Stats" TargetMode="External"/><Relationship Id="rId1482" Type="http://schemas.openxmlformats.org/officeDocument/2006/relationships/hyperlink" Target="https://fbref.com/en/country/CRO/Croatia-Football" TargetMode="External"/><Relationship Id="rId1703" Type="http://schemas.openxmlformats.org/officeDocument/2006/relationships/hyperlink" Target="https://fbref.com/en/squads/b8fd03ef/Manchester-City-Stats" TargetMode="External"/><Relationship Id="rId1910" Type="http://schemas.openxmlformats.org/officeDocument/2006/relationships/hyperlink" Target="https://fbref.com/en/country/BRA/Brazil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e814e1cf/Lewis-Dobbin" TargetMode="External"/><Relationship Id="rId712" Type="http://schemas.openxmlformats.org/officeDocument/2006/relationships/hyperlink" Target="https://fbref.com/en/players/8b57ad2c/matchlogs/2023-2024/summary/Joao-Gomes-Match-Logs" TargetMode="External"/><Relationship Id="rId1135" Type="http://schemas.openxmlformats.org/officeDocument/2006/relationships/hyperlink" Target="https://fbref.com/en/squads/19538871/Manchester-United-Stats" TargetMode="External"/><Relationship Id="rId1342" Type="http://schemas.openxmlformats.org/officeDocument/2006/relationships/hyperlink" Target="https://fbref.com/en/country/POR/Portugal-Football" TargetMode="External"/><Relationship Id="rId1787" Type="http://schemas.openxmlformats.org/officeDocument/2006/relationships/hyperlink" Target="https://fbref.com/en/squads/fd962109/Fulham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df8b52a5/Emerson" TargetMode="External"/><Relationship Id="rId796" Type="http://schemas.openxmlformats.org/officeDocument/2006/relationships/hyperlink" Target="https://fbref.com/en/players/e5a76dfe/matchlogs/2023-2024/summary/Dean-Henderson-Match-Logs" TargetMode="External"/><Relationship Id="rId1202" Type="http://schemas.openxmlformats.org/officeDocument/2006/relationships/hyperlink" Target="https://fbref.com/en/country/SCO/Scotland-Football" TargetMode="External"/><Relationship Id="rId1647" Type="http://schemas.openxmlformats.org/officeDocument/2006/relationships/hyperlink" Target="https://fbref.com/en/squads/361ca564/Tottenham-Hotspur-Stats" TargetMode="External"/><Relationship Id="rId1854" Type="http://schemas.openxmlformats.org/officeDocument/2006/relationships/hyperlink" Target="https://fbref.com/en/country/USA/United-States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82927de4/matchlogs/2023-2024/summary/Pablo-Fornals-Match-Logs" TargetMode="External"/><Relationship Id="rId863" Type="http://schemas.openxmlformats.org/officeDocument/2006/relationships/hyperlink" Target="https://fbref.com/en/squads/cd051869/Brentford-Stats" TargetMode="External"/><Relationship Id="rId1079" Type="http://schemas.openxmlformats.org/officeDocument/2006/relationships/hyperlink" Target="https://fbref.com/en/squads/8602292d/Aston-Villa-Stats" TargetMode="External"/><Relationship Id="rId1286" Type="http://schemas.openxmlformats.org/officeDocument/2006/relationships/hyperlink" Target="https://fbref.com/en/country/BRA/Brazil-Football" TargetMode="External"/><Relationship Id="rId1493" Type="http://schemas.openxmlformats.org/officeDocument/2006/relationships/hyperlink" Target="https://fbref.com/en/players/19f4d211/Jaden-Philogene-Bidace" TargetMode="External"/><Relationship Id="rId1507" Type="http://schemas.openxmlformats.org/officeDocument/2006/relationships/hyperlink" Target="https://fbref.com/en/squads/b2b47a98/Newcastle-United-Stats" TargetMode="External"/><Relationship Id="rId1714" Type="http://schemas.openxmlformats.org/officeDocument/2006/relationships/hyperlink" Target="https://fbref.com/en/country/COL/Colombia-Football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fffea3e5/matchlogs/2023-2024/summary/Jeremy-Doku-Match-Logs" TargetMode="External"/><Relationship Id="rId1146" Type="http://schemas.openxmlformats.org/officeDocument/2006/relationships/hyperlink" Target="https://fbref.com/en/country/CMR/Cameroon-Football" TargetMode="External"/><Relationship Id="rId1798" Type="http://schemas.openxmlformats.org/officeDocument/2006/relationships/hyperlink" Target="https://fbref.com/en/country/NED/Netherlands-Football" TargetMode="External"/><Relationship Id="rId1921" Type="http://schemas.openxmlformats.org/officeDocument/2006/relationships/hyperlink" Target="https://fbref.com/en/players/9e525177/Aaron-Wan-Bissaka" TargetMode="External"/><Relationship Id="rId723" Type="http://schemas.openxmlformats.org/officeDocument/2006/relationships/hyperlink" Target="https://fbref.com/en/squads/b8fd03ef/Manchester-City-Stats" TargetMode="External"/><Relationship Id="rId930" Type="http://schemas.openxmlformats.org/officeDocument/2006/relationships/hyperlink" Target="https://fbref.com/en/country/BFA/Burkina-Faso-Football" TargetMode="External"/><Relationship Id="rId1006" Type="http://schemas.openxmlformats.org/officeDocument/2006/relationships/hyperlink" Target="https://fbref.com/en/country/SWE/Sweden-Football" TargetMode="External"/><Relationship Id="rId1353" Type="http://schemas.openxmlformats.org/officeDocument/2006/relationships/hyperlink" Target="https://fbref.com/en/players/1d042188/Dara-OShea" TargetMode="External"/><Relationship Id="rId1560" Type="http://schemas.openxmlformats.org/officeDocument/2006/relationships/hyperlink" Target="https://fbref.com/en/players/3353737a/matchlogs/2023-2024/summary/Sergio-Reguilon-Match-Logs" TargetMode="External"/><Relationship Id="rId1658" Type="http://schemas.openxmlformats.org/officeDocument/2006/relationships/hyperlink" Target="https://fbref.com/en/country/CIV/Cote-dIvoire-Football" TargetMode="External"/><Relationship Id="rId1865" Type="http://schemas.openxmlformats.org/officeDocument/2006/relationships/hyperlink" Target="https://fbref.com/en/players/7cd520e8/Destiny-Udogie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91748070/Teden-Mengi" TargetMode="External"/><Relationship Id="rId1297" Type="http://schemas.openxmlformats.org/officeDocument/2006/relationships/hyperlink" Target="https://fbref.com/en/players/30d4a2e5/Vitaliy-Mykolenko" TargetMode="External"/><Relationship Id="rId1420" Type="http://schemas.openxmlformats.org/officeDocument/2006/relationships/hyperlink" Target="https://fbref.com/en/players/cd889153/matchlogs/2023-2024/summary/Gabriel-Osho-Match-Logs" TargetMode="External"/><Relationship Id="rId1518" Type="http://schemas.openxmlformats.org/officeDocument/2006/relationships/hyperlink" Target="https://fbref.com/en/country/ROU/Romania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MEX/Mexico-Football" TargetMode="External"/><Relationship Id="rId1725" Type="http://schemas.openxmlformats.org/officeDocument/2006/relationships/hyperlink" Target="https://fbref.com/en/players/17695062/Emile-Smith-Rowe" TargetMode="External"/><Relationship Id="rId1932" Type="http://schemas.openxmlformats.org/officeDocument/2006/relationships/hyperlink" Target="https://fbref.com/en/players/3515d404/matchlogs/2023-2024/summary/James-Ward-Prowse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8bb7c10/Arsenal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6a7353d7/Willy-Kambwala" TargetMode="External"/><Relationship Id="rId1157" Type="http://schemas.openxmlformats.org/officeDocument/2006/relationships/hyperlink" Target="https://fbref.com/en/players/4bcf39f6/Neal-Maupay" TargetMode="External"/><Relationship Id="rId1364" Type="http://schemas.openxmlformats.org/officeDocument/2006/relationships/hyperlink" Target="https://fbref.com/en/players/35516eac/matchlogs/2023-2024/summary/Wilson-Odobert-Match-Logs" TargetMode="External"/><Relationship Id="rId1571" Type="http://schemas.openxmlformats.org/officeDocument/2006/relationships/hyperlink" Target="https://fbref.com/en/squads/47c64c55/Crystal-Palace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2fba6108/matchlogs/2023-2024/summary/Anthony-Elanga-Match-Logs" TargetMode="External"/><Relationship Id="rId801" Type="http://schemas.openxmlformats.org/officeDocument/2006/relationships/hyperlink" Target="https://fbref.com/en/players/92e7e919/Son-Heung-min" TargetMode="External"/><Relationship Id="rId1017" Type="http://schemas.openxmlformats.org/officeDocument/2006/relationships/hyperlink" Target="https://fbref.com/en/players/119b9a8e/Aymeric-Laporte" TargetMode="External"/><Relationship Id="rId1224" Type="http://schemas.openxmlformats.org/officeDocument/2006/relationships/hyperlink" Target="https://fbref.com/en/players/2c6835e5/matchlogs/2023-2024/summary/Lewis-Miley-Match-Logs" TargetMode="External"/><Relationship Id="rId1431" Type="http://schemas.openxmlformats.org/officeDocument/2006/relationships/hyperlink" Target="https://fbref.com/en/squads/47c64c55/Crystal-Palace-Stats" TargetMode="External"/><Relationship Id="rId1669" Type="http://schemas.openxmlformats.org/officeDocument/2006/relationships/hyperlink" Target="https://fbref.com/en/players/52afb588/Kevin-Schade" TargetMode="External"/><Relationship Id="rId1876" Type="http://schemas.openxmlformats.org/officeDocument/2006/relationships/hyperlink" Target="https://fbref.com/en/players/e06683ca/matchlogs/2023-2024/summary/Virgil-van-Dijk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73b1d65b/Ryan-John-Giles" TargetMode="External"/><Relationship Id="rId1070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players/e1618c22/Aaron-Ramsey" TargetMode="External"/><Relationship Id="rId1736" Type="http://schemas.openxmlformats.org/officeDocument/2006/relationships/hyperlink" Target="https://fbref.com/en/players/886f9aac/matchlogs/2023-2024/summary/Manor-Solomon-Match-Logs" TargetMode="External"/><Relationship Id="rId1943" Type="http://schemas.openxmlformats.org/officeDocument/2006/relationships/hyperlink" Target="https://fbref.com/en/squads/d07537b9/Brighton-and-Hove-Albion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82518f62/Bruno-Guimaraes" TargetMode="External"/><Relationship Id="rId952" Type="http://schemas.openxmlformats.org/officeDocument/2006/relationships/hyperlink" Target="https://fbref.com/en/players/c5b7c315/matchlogs/2023-2024/summary/Michael-Keane-Match-Logs" TargetMode="External"/><Relationship Id="rId1168" Type="http://schemas.openxmlformats.org/officeDocument/2006/relationships/hyperlink" Target="https://fbref.com/en/players/00963611/matchlogs/2023-2024/summary/Konstantinos-Mavropanos-Match-Logs" TargetMode="External"/><Relationship Id="rId1375" Type="http://schemas.openxmlformats.org/officeDocument/2006/relationships/hyperlink" Target="https://fbref.com/en/squads/cd051869/Brentford-Stats" TargetMode="External"/><Relationship Id="rId1582" Type="http://schemas.openxmlformats.org/officeDocument/2006/relationships/hyperlink" Target="https://fbref.com/en/country/SCO/Scotland-Football" TargetMode="External"/><Relationship Id="rId1803" Type="http://schemas.openxmlformats.org/officeDocument/2006/relationships/hyperlink" Target="https://fbref.com/en/squads/e4a775cb/Nottingham-Forest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f8fcd2a5/Jonny-Evans" TargetMode="External"/><Relationship Id="rId812" Type="http://schemas.openxmlformats.org/officeDocument/2006/relationships/hyperlink" Target="https://fbref.com/en/players/69942fb3/matchlogs/2023-2024/summary/James-Hill-Match-Logs" TargetMode="External"/><Relationship Id="rId1028" Type="http://schemas.openxmlformats.org/officeDocument/2006/relationships/hyperlink" Target="https://fbref.com/en/players/450ab6fc/matchlogs/2023-2024/summary/Jamaal-Lascelles-Match-Logs" TargetMode="External"/><Relationship Id="rId1235" Type="http://schemas.openxmlformats.org/officeDocument/2006/relationships/hyperlink" Target="https://fbref.com/en/squads/47c64c55/Crystal-Palace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d07537b9/Brighton-and-Hove-Albion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32f60ed8/Morgan-Gibbs-White" TargetMode="External"/><Relationship Id="rId896" Type="http://schemas.openxmlformats.org/officeDocument/2006/relationships/hyperlink" Target="https://fbref.com/en/players/0cd31129/matchlogs/2023-2024/summary/Brennan-Johnson-Match-Logs" TargetMode="External"/><Relationship Id="rId1081" Type="http://schemas.openxmlformats.org/officeDocument/2006/relationships/hyperlink" Target="https://fbref.com/en/players/c6e8cf1f/Sasa-Lukic" TargetMode="External"/><Relationship Id="rId1302" Type="http://schemas.openxmlformats.org/officeDocument/2006/relationships/hyperlink" Target="https://fbref.com/en/country/ZIM/Zimbabwe-Football" TargetMode="External"/><Relationship Id="rId1747" Type="http://schemas.openxmlformats.org/officeDocument/2006/relationships/hyperlink" Target="https://fbref.com/en/squads/d07537b9/Brighton-and-Hove-Albion-Stats" TargetMode="External"/><Relationship Id="rId1954" Type="http://schemas.openxmlformats.org/officeDocument/2006/relationships/hyperlink" Target="https://fbref.com/en/country/WAL/Wales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fe6bd8c/Paul-Dummett" TargetMode="External"/><Relationship Id="rId756" Type="http://schemas.openxmlformats.org/officeDocument/2006/relationships/hyperlink" Target="https://fbref.com/en/players/5ad50391/matchlogs/2023-2024/summary/Josko-Gvardiol-Match-Logs" TargetMode="External"/><Relationship Id="rId1179" Type="http://schemas.openxmlformats.org/officeDocument/2006/relationships/hyperlink" Target="https://fbref.com/en/squads/b8fd03ef/Manchester-City-Stats" TargetMode="External"/><Relationship Id="rId1386" Type="http://schemas.openxmlformats.org/officeDocument/2006/relationships/hyperlink" Target="https://fbref.com/en/country/BEL/Belgium-Football" TargetMode="External"/><Relationship Id="rId1593" Type="http://schemas.openxmlformats.org/officeDocument/2006/relationships/hyperlink" Target="https://fbref.com/en/players/289601e6/Antonee-Robinson" TargetMode="External"/><Relationship Id="rId1607" Type="http://schemas.openxmlformats.org/officeDocument/2006/relationships/hyperlink" Target="https://fbref.com/en/squads/943e8050/Burnley-Stats" TargetMode="External"/><Relationship Id="rId1814" Type="http://schemas.openxmlformats.org/officeDocument/2006/relationships/hyperlink" Target="https://fbref.com/en/country/ITA/Italy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4ba7cbea/Bournemouth-Stats" TargetMode="External"/><Relationship Id="rId1039" Type="http://schemas.openxmlformats.org/officeDocument/2006/relationships/hyperlink" Target="https://fbref.com/en/squads/fd962109/Fulham-Stats" TargetMode="External"/><Relationship Id="rId1246" Type="http://schemas.openxmlformats.org/officeDocument/2006/relationships/hyperlink" Target="https://fbref.com/en/country/POL/Poland-Football" TargetMode="External"/><Relationship Id="rId1898" Type="http://schemas.openxmlformats.org/officeDocument/2006/relationships/hyperlink" Target="https://fbref.com/en/country/ITA/Italy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328b835/matchlogs/2023-2024/summary/Lukasz-Fabianski-Match-Logs" TargetMode="External"/><Relationship Id="rId823" Type="http://schemas.openxmlformats.org/officeDocument/2006/relationships/hyperlink" Target="https://fbref.com/en/squads/47c64c55/Crystal-Palace-Stats" TargetMode="External"/><Relationship Id="rId1453" Type="http://schemas.openxmlformats.org/officeDocument/2006/relationships/hyperlink" Target="https://fbref.com/en/players/32163807/Ben-Parkinson" TargetMode="External"/><Relationship Id="rId1660" Type="http://schemas.openxmlformats.org/officeDocument/2006/relationships/hyperlink" Target="https://fbref.com/en/players/bced0375/matchlogs/2023-2024/summary/Ibrahim-Sangare-Match-Logs" TargetMode="External"/><Relationship Id="rId1758" Type="http://schemas.openxmlformats.org/officeDocument/2006/relationships/hyperlink" Target="https://fbref.com/en/country/ALB/Albania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83d074ff/matchlogs/2023-2024/summary/Alexis-Mac-Allister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a9dc785c/Neto" TargetMode="External"/><Relationship Id="rId1397" Type="http://schemas.openxmlformats.org/officeDocument/2006/relationships/hyperlink" Target="https://fbref.com/en/players/d86a1f3e/Tyler-Onyango" TargetMode="External"/><Relationship Id="rId1520" Type="http://schemas.openxmlformats.org/officeDocument/2006/relationships/hyperlink" Target="https://fbref.com/en/players/67f649be/matchlogs/2023-2024/summary/Ionut-Radu-Match-Logs" TargetMode="External"/><Relationship Id="rId1965" Type="http://schemas.openxmlformats.org/officeDocument/2006/relationships/hyperlink" Target="https://fbref.com/en/players/c596fcb0/Callum-Wilson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b2b47a98/Newcastle-United-Stats" TargetMode="External"/><Relationship Id="rId974" Type="http://schemas.openxmlformats.org/officeDocument/2006/relationships/hyperlink" Target="https://fbref.com/en/country/POL/Po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59fea27/James-Trafford" TargetMode="External"/><Relationship Id="rId2003" Type="http://schemas.openxmlformats.org/officeDocument/2006/relationships/hyperlink" Target="https://fbref.com/en/squads/4ba7cbea/Bournemouth-Stats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BRA/Brazil-Football" TargetMode="External"/><Relationship Id="rId1257" Type="http://schemas.openxmlformats.org/officeDocument/2006/relationships/hyperlink" Target="https://fbref.com/en/players/01ce9e70/Kieffer-Moore" TargetMode="External"/><Relationship Id="rId1464" Type="http://schemas.openxmlformats.org/officeDocument/2006/relationships/hyperlink" Target="https://fbref.com/en/players/230f0471/matchlogs/2023-2024/summary/Nathan-Patterson-Match-Logs" TargetMode="External"/><Relationship Id="rId1671" Type="http://schemas.openxmlformats.org/officeDocument/2006/relationships/hyperlink" Target="https://fbref.com/en/squads/cd051869/Brentford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e31708b2/Amadou-Diallo" TargetMode="External"/><Relationship Id="rId680" Type="http://schemas.openxmlformats.org/officeDocument/2006/relationships/hyperlink" Target="https://fbref.com/en/players/7aa8adfe/matchlogs/2023-2024/summary/Alejandro-Garnacho-Match-Logs" TargetMode="External"/><Relationship Id="rId901" Type="http://schemas.openxmlformats.org/officeDocument/2006/relationships/hyperlink" Target="https://fbref.com/en/players/9e5708be/Sam-Johnstone" TargetMode="External"/><Relationship Id="rId1117" Type="http://schemas.openxmlformats.org/officeDocument/2006/relationships/hyperlink" Target="https://fbref.com/en/players/bb5fbd2b/Solly-March" TargetMode="External"/><Relationship Id="rId1324" Type="http://schemas.openxmlformats.org/officeDocument/2006/relationships/hyperlink" Target="https://fbref.com/en/players/00242715/matchlogs/2023-2024/summary/Moussa-Niakhate-Match-Logs" TargetMode="External"/><Relationship Id="rId1531" Type="http://schemas.openxmlformats.org/officeDocument/2006/relationships/hyperlink" Target="https://fbref.com/en/squads/943e8050/Burnley-Stats" TargetMode="External"/><Relationship Id="rId1769" Type="http://schemas.openxmlformats.org/officeDocument/2006/relationships/hyperlink" Target="https://fbref.com/en/players/15ea812b/James-Tarkowski" TargetMode="External"/><Relationship Id="rId1976" Type="http://schemas.openxmlformats.org/officeDocument/2006/relationships/hyperlink" Target="https://fbref.com/en/players/2500cef9/matchlogs/2023-2024/summary/Yoane-Wissa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bf33b257/matchlogs/2023-2024/summary/Alfie-Doughty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5ed9b537/Ibrahima-Konate" TargetMode="External"/><Relationship Id="rId1170" Type="http://schemas.openxmlformats.org/officeDocument/2006/relationships/hyperlink" Target="https://fbref.com/en/country/CMR/Cameroon-Football" TargetMode="External"/><Relationship Id="rId1629" Type="http://schemas.openxmlformats.org/officeDocument/2006/relationships/hyperlink" Target="https://fbref.com/en/players/bc7dc64d/Bukayo-Saka" TargetMode="External"/><Relationship Id="rId1836" Type="http://schemas.openxmlformats.org/officeDocument/2006/relationships/hyperlink" Target="https://fbref.com/en/players/c47541e0/matchlogs/2023-2024/summary/Bertrand-Traore-Match-Logs" TargetMode="External"/><Relationship Id="rId2014" Type="http://schemas.openxmlformats.org/officeDocument/2006/relationships/hyperlink" Target="https://fbref.com/en/country/UKR/Ukraine-Football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6ca5ec4b/Alex-Iwobi" TargetMode="External"/><Relationship Id="rId1030" Type="http://schemas.openxmlformats.org/officeDocument/2006/relationships/hyperlink" Target="https://fbref.com/en/country/GAB/Gabon-Football" TargetMode="External"/><Relationship Id="rId1268" Type="http://schemas.openxmlformats.org/officeDocument/2006/relationships/hyperlink" Target="https://fbref.com/en/players/2da834f1/matchlogs/2023-2024/summary/Carlton-Morris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18bb7c10/Arsenal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4a1a9578/matchlogs/2023-2024/summary/Luis-Diaz-Match-Logs" TargetMode="External"/><Relationship Id="rId705" Type="http://schemas.openxmlformats.org/officeDocument/2006/relationships/hyperlink" Target="https://fbref.com/en/players/1961b2aa/Andre-Gomes" TargetMode="External"/><Relationship Id="rId1128" Type="http://schemas.openxmlformats.org/officeDocument/2006/relationships/hyperlink" Target="https://fbref.com/en/players/48a5a5d6/matchlogs/2023-2024/summary/Gabriel-Martinelli-Match-Logs" TargetMode="External"/><Relationship Id="rId1335" Type="http://schemas.openxmlformats.org/officeDocument/2006/relationships/hyperlink" Target="https://fbref.com/en/squads/1df6b87e/Sheffield-United-Stats" TargetMode="External"/><Relationship Id="rId1542" Type="http://schemas.openxmlformats.org/officeDocument/2006/relationships/hyperlink" Target="https://fbref.com/en/country/ESP/Spain-Football" TargetMode="External"/><Relationship Id="rId1987" Type="http://schemas.openxmlformats.org/officeDocument/2006/relationships/hyperlink" Target="https://fbref.com/en/squads/e4a775cb/Nottingham-Forest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169fd162/Hwang-Hee-chan" TargetMode="External"/><Relationship Id="rId912" Type="http://schemas.openxmlformats.org/officeDocument/2006/relationships/hyperlink" Target="https://fbref.com/en/players/45db685d/matchlogs/2023-2024/summary/Jorginho-Match-Logs" TargetMode="External"/><Relationship Id="rId996" Type="http://schemas.openxmlformats.org/officeDocument/2006/relationships/hyperlink" Target="https://fbref.com/en/players/8d3c902d/matchlogs/2023-2024/summary/Cheikhou-Kouyate-Match-Logs" TargetMode="External"/><Relationship Id="rId1847" Type="http://schemas.openxmlformats.org/officeDocument/2006/relationships/hyperlink" Target="https://fbref.com/en/squads/b2b47a98/Newcastle-United-Stats" TargetMode="External"/><Relationship Id="rId2025" Type="http://schemas.openxmlformats.org/officeDocument/2006/relationships/printerSettings" Target="../printerSettings/printerSettings2.bin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96cf7b61/Wes-Foderingham" TargetMode="External"/><Relationship Id="rId856" Type="http://schemas.openxmlformats.org/officeDocument/2006/relationships/hyperlink" Target="https://fbref.com/en/players/9c36ed83/matchlogs/2023-2024/summary/Nicolas-Jackson-Match-Logs" TargetMode="External"/><Relationship Id="rId1181" Type="http://schemas.openxmlformats.org/officeDocument/2006/relationships/hyperlink" Target="https://fbref.com/en/players/78b8ac63/Oliver-McBurnie" TargetMode="External"/><Relationship Id="rId1279" Type="http://schemas.openxmlformats.org/officeDocument/2006/relationships/hyperlink" Target="https://fbref.com/en/squads/cff3d9bb/Chelsea-Stats" TargetMode="External"/><Relationship Id="rId1402" Type="http://schemas.openxmlformats.org/officeDocument/2006/relationships/hyperlink" Target="https://fbref.com/en/country/NGA/Nigeria-Football" TargetMode="External"/><Relationship Id="rId1486" Type="http://schemas.openxmlformats.org/officeDocument/2006/relationships/hyperlink" Target="https://fbref.com/en/country/SRB/Serbia-Football" TargetMode="External"/><Relationship Id="rId1707" Type="http://schemas.openxmlformats.org/officeDocument/2006/relationships/hyperlink" Target="https://fbref.com/en/squads/8cec06e1/Wolverhampton-Wanderers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d557d734/Matt-Doherty" TargetMode="External"/><Relationship Id="rId1041" Type="http://schemas.openxmlformats.org/officeDocument/2006/relationships/hyperlink" Target="https://fbref.com/en/players/9b5ce51a/Jefferson-Lerma" TargetMode="External"/><Relationship Id="rId1139" Type="http://schemas.openxmlformats.org/officeDocument/2006/relationships/hyperlink" Target="https://fbref.com/en/squads/361ca564/Tottenham-Hotspur-Stats" TargetMode="External"/><Relationship Id="rId1346" Type="http://schemas.openxmlformats.org/officeDocument/2006/relationships/hyperlink" Target="https://fbref.com/en/country/URU/Uruguay-Football" TargetMode="External"/><Relationship Id="rId1693" Type="http://schemas.openxmlformats.org/officeDocument/2006/relationships/hyperlink" Target="https://fbref.com/en/players/35141f4c/Marcos-Senesi" TargetMode="External"/><Relationship Id="rId1914" Type="http://schemas.openxmlformats.org/officeDocument/2006/relationships/hyperlink" Target="https://fbref.com/en/country/GRE/Greece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fd962109/Fulham-Stats" TargetMode="External"/><Relationship Id="rId716" Type="http://schemas.openxmlformats.org/officeDocument/2006/relationships/hyperlink" Target="https://fbref.com/en/players/f0caab96/matchlogs/2023-2024/summary/Toti-Gomes-Match-Logs" TargetMode="External"/><Relationship Id="rId923" Type="http://schemas.openxmlformats.org/officeDocument/2006/relationships/hyperlink" Target="https://fbref.com/en/squads/4ba7cbea/Bournemouth-Stats" TargetMode="External"/><Relationship Id="rId1553" Type="http://schemas.openxmlformats.org/officeDocument/2006/relationships/hyperlink" Target="https://fbref.com/en/players/803ae100/Harrison-Reed" TargetMode="External"/><Relationship Id="rId1760" Type="http://schemas.openxmlformats.org/officeDocument/2006/relationships/hyperlink" Target="https://fbref.com/en/players/339fe0e8/matchlogs/2023-2024/summary/Thomas-Strakosha-Match-Logs" TargetMode="External"/><Relationship Id="rId1858" Type="http://schemas.openxmlformats.org/officeDocument/2006/relationships/hyperlink" Target="https://fbref.com/en/country/GRE/Greece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90f91999/matchlogs/2023-2024/summary/John-McGinn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79bc4c45/Ben-Osborn" TargetMode="External"/><Relationship Id="rId1620" Type="http://schemas.openxmlformats.org/officeDocument/2006/relationships/hyperlink" Target="https://fbref.com/en/players/10a10454/matchlogs/2023-2024/summary/Joe-Rothwell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cd051869/Brentford-Stats" TargetMode="External"/><Relationship Id="rId1052" Type="http://schemas.openxmlformats.org/officeDocument/2006/relationships/hyperlink" Target="https://fbref.com/en/players/41f08ac8/matchlogs/2023-2024/summary/Keane-Lewis-Potter-Match-Logs" TargetMode="External"/><Relationship Id="rId1497" Type="http://schemas.openxmlformats.org/officeDocument/2006/relationships/hyperlink" Target="https://fbref.com/en/players/4806ec67/Jordan-Pickford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8a7ff278/Joel-Ward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b2b47a98/Newcastle-United-Stats" TargetMode="External"/><Relationship Id="rId934" Type="http://schemas.openxmlformats.org/officeDocument/2006/relationships/hyperlink" Target="https://fbref.com/en/country/AUT/Austria-Football" TargetMode="External"/><Relationship Id="rId1357" Type="http://schemas.openxmlformats.org/officeDocument/2006/relationships/hyperlink" Target="https://fbref.com/en/players/caa1a7f0/Michael-Obafemi" TargetMode="External"/><Relationship Id="rId1564" Type="http://schemas.openxmlformats.org/officeDocument/2006/relationships/hyperlink" Target="https://fbref.com/en/players/0f7533cd/matchlogs/2023-2024/summary/Bobby-Reid-Match-Logs" TargetMode="External"/><Relationship Id="rId1771" Type="http://schemas.openxmlformats.org/officeDocument/2006/relationships/hyperlink" Target="https://fbref.com/en/squads/d3fd31cc/Everton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3d554589/Hjalmar-Ekdal" TargetMode="External"/><Relationship Id="rId780" Type="http://schemas.openxmlformats.org/officeDocument/2006/relationships/hyperlink" Target="https://fbref.com/en/players/aa849a12/matchlogs/2023-2024/summary/Jack-Harrison-Match-Logs" TargetMode="External"/><Relationship Id="rId1217" Type="http://schemas.openxmlformats.org/officeDocument/2006/relationships/hyperlink" Target="https://fbref.com/en/players/fed96827/Chris-Mepham" TargetMode="External"/><Relationship Id="rId1424" Type="http://schemas.openxmlformats.org/officeDocument/2006/relationships/hyperlink" Target="https://fbref.com/en/players/7b355808/matchlogs/2023-2024/summary/William-Osula-Match-Logs" TargetMode="External"/><Relationship Id="rId1631" Type="http://schemas.openxmlformats.org/officeDocument/2006/relationships/hyperlink" Target="https://fbref.com/en/squads/18bb7c10/Arsenal-Stats" TargetMode="External"/><Relationship Id="rId1869" Type="http://schemas.openxmlformats.org/officeDocument/2006/relationships/hyperlink" Target="https://fbref.com/en/players/1df4a109/Lesley-Ugochukwu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361ca564/Tottenham-Hotspur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e77dc3b2/Dominic-Solanke" TargetMode="External"/><Relationship Id="rId1936" Type="http://schemas.openxmlformats.org/officeDocument/2006/relationships/hyperlink" Target="https://fbref.com/en/players/95bd120d/matchlogs/2023-2024/summary/Deivid-Washington-Match-Logs" TargetMode="External"/><Relationship Id="rId640" Type="http://schemas.openxmlformats.org/officeDocument/2006/relationships/hyperlink" Target="https://fbref.com/en/players/b63e789d/matchlogs/2023-2024/summary/John-Fleck-Match-Logs" TargetMode="External"/><Relationship Id="rId738" Type="http://schemas.openxmlformats.org/officeDocument/2006/relationships/hyperlink" Target="https://fbref.com/en/country/GER/Germany-Football" TargetMode="External"/><Relationship Id="rId945" Type="http://schemas.openxmlformats.org/officeDocument/2006/relationships/hyperlink" Target="https://fbref.com/en/players/1caa93a5/Thomas-Kaminski" TargetMode="External"/><Relationship Id="rId1368" Type="http://schemas.openxmlformats.org/officeDocument/2006/relationships/hyperlink" Target="https://fbref.com/en/players/788c0277/matchlogs/2023-2024/summary/Chiedozie-Ogbene-Match-Logs" TargetMode="External"/><Relationship Id="rId1575" Type="http://schemas.openxmlformats.org/officeDocument/2006/relationships/hyperlink" Target="https://fbref.com/en/squads/361ca564/Tottenham-Hotspur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d82197c/matchlogs/2023-2024/summary/Axel-Disasi-Match-Logs" TargetMode="External"/><Relationship Id="rId584" Type="http://schemas.openxmlformats.org/officeDocument/2006/relationships/hyperlink" Target="https://fbref.com/en/players/b9e1436c/matchlogs/2023-2024/summary/Harvey-Elliott-Match-Logs" TargetMode="External"/><Relationship Id="rId805" Type="http://schemas.openxmlformats.org/officeDocument/2006/relationships/hyperlink" Target="https://fbref.com/en/players/1780bb4a/Aaron-Hickey" TargetMode="External"/><Relationship Id="rId1130" Type="http://schemas.openxmlformats.org/officeDocument/2006/relationships/hyperlink" Target="https://fbref.com/en/country/ARG/Argentina-Football" TargetMode="External"/><Relationship Id="rId1228" Type="http://schemas.openxmlformats.org/officeDocument/2006/relationships/hyperlink" Target="https://fbref.com/en/players/2f90f6b8/matchlogs/2023-2024/summary/James-Milner-Match-Logs" TargetMode="External"/><Relationship Id="rId1435" Type="http://schemas.openxmlformats.org/officeDocument/2006/relationships/hyperlink" Target="https://fbref.com/en/squads/fd962109/Fulham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8cec06e1/Wolverhampton-Wanderers-Stats" TargetMode="External"/><Relationship Id="rId889" Type="http://schemas.openxmlformats.org/officeDocument/2006/relationships/hyperlink" Target="https://fbref.com/en/players/9319781b/Ben-Johnson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BEL/Belgium-Football" TargetMode="External"/><Relationship Id="rId1947" Type="http://schemas.openxmlformats.org/officeDocument/2006/relationships/hyperlink" Target="https://fbref.com/en/squads/d07537b9/Brighton-and-Hove-Albion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d56b9520/Malo-Gusto" TargetMode="External"/><Relationship Id="rId1281" Type="http://schemas.openxmlformats.org/officeDocument/2006/relationships/hyperlink" Target="https://fbref.com/en/players/a755db8c/Rodrigo-Muniz" TargetMode="External"/><Relationship Id="rId1379" Type="http://schemas.openxmlformats.org/officeDocument/2006/relationships/hyperlink" Target="https://fbref.com/en/squads/47c64c55/Crystal-Palace-Stats" TargetMode="External"/><Relationship Id="rId1502" Type="http://schemas.openxmlformats.org/officeDocument/2006/relationships/hyperlink" Target="https://fbref.com/en/country/JAM/Jamaica-Football" TargetMode="External"/><Relationship Id="rId1586" Type="http://schemas.openxmlformats.org/officeDocument/2006/relationships/hyperlink" Target="https://fbref.com/en/country/WAL/Wales-Football" TargetMode="External"/><Relationship Id="rId1807" Type="http://schemas.openxmlformats.org/officeDocument/2006/relationships/hyperlink" Target="https://fbref.com/en/squads/18bb7c10/Arsenal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ae4fc6a4/Eberechi-Eze" TargetMode="External"/><Relationship Id="rId956" Type="http://schemas.openxmlformats.org/officeDocument/2006/relationships/hyperlink" Target="https://fbref.com/en/players/51dbeea9/matchlogs/2023-2024/summary/Thilo-Kehrer-Match-Logs" TargetMode="External"/><Relationship Id="rId1141" Type="http://schemas.openxmlformats.org/officeDocument/2006/relationships/hyperlink" Target="https://fbref.com/en/players/50e6dc35/Jean-Philippe-Mateta" TargetMode="External"/><Relationship Id="rId1239" Type="http://schemas.openxmlformats.org/officeDocument/2006/relationships/hyperlink" Target="https://fbref.com/en/squads/d07537b9/Brighton-and-Hove-Albion-Stats" TargetMode="External"/><Relationship Id="rId1793" Type="http://schemas.openxmlformats.org/officeDocument/2006/relationships/hyperlink" Target="https://fbref.com/en/players/56f7a928/Youri-Tieleman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822bd0ba/Liverpool-Stats" TargetMode="External"/><Relationship Id="rId816" Type="http://schemas.openxmlformats.org/officeDocument/2006/relationships/hyperlink" Target="https://fbref.com/en/players/e98211e7/matchlogs/2023-2024/summary/Jack-Hinshelwood-Match-Logs" TargetMode="External"/><Relationship Id="rId1001" Type="http://schemas.openxmlformats.org/officeDocument/2006/relationships/hyperlink" Target="https://fbref.com/en/players/77cf6852/Emil-Krafth" TargetMode="External"/><Relationship Id="rId1446" Type="http://schemas.openxmlformats.org/officeDocument/2006/relationships/hyperlink" Target="https://fbref.com/en/country/ITA/Italy-Football" TargetMode="External"/><Relationship Id="rId1653" Type="http://schemas.openxmlformats.org/officeDocument/2006/relationships/hyperlink" Target="https://fbref.com/en/players/dbf053da/Jadon-Sancho" TargetMode="External"/><Relationship Id="rId1860" Type="http://schemas.openxmlformats.org/officeDocument/2006/relationships/hyperlink" Target="https://fbref.com/en/players/f315ca93/matchlogs/2023-2024/summary/Kostas-Tsimikas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cab9634e/Ian-Maatsen" TargetMode="External"/><Relationship Id="rId1292" Type="http://schemas.openxmlformats.org/officeDocument/2006/relationships/hyperlink" Target="https://fbref.com/en/players/f1c42eb3/matchlogs/2023-2024/summary/Alex-Murphy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4125cb98/Jarrell-Quansah" TargetMode="External"/><Relationship Id="rId1720" Type="http://schemas.openxmlformats.org/officeDocument/2006/relationships/hyperlink" Target="https://fbref.com/en/players/6250083a/matchlogs/2023-2024/summary/Oliver-Skipp-Match-Logs" TargetMode="External"/><Relationship Id="rId1958" Type="http://schemas.openxmlformats.org/officeDocument/2006/relationships/hyperlink" Target="https://fbref.com/en/country/BRA/Brazil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4ba7cbea/Bournemouth-Stats" TargetMode="External"/><Relationship Id="rId1152" Type="http://schemas.openxmlformats.org/officeDocument/2006/relationships/hyperlink" Target="https://fbref.com/en/players/ed383e43/matchlogs/2023-2024/summary/Alex-Matos-Match-Logs" TargetMode="External"/><Relationship Id="rId1597" Type="http://schemas.openxmlformats.org/officeDocument/2006/relationships/hyperlink" Target="https://fbref.com/en/players/7399c7a8/Jack-Robinson" TargetMode="External"/><Relationship Id="rId1818" Type="http://schemas.openxmlformats.org/officeDocument/2006/relationships/hyperlink" Target="https://fbref.com/en/country/ESP/Spain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99813635/matchlogs/2023-2024/summary/Adam-Lallana-Match-Logs" TargetMode="External"/><Relationship Id="rId1457" Type="http://schemas.openxmlformats.org/officeDocument/2006/relationships/hyperlink" Target="https://fbref.com/en/players/529f49ab/Thomas-Partey" TargetMode="External"/><Relationship Id="rId1664" Type="http://schemas.openxmlformats.org/officeDocument/2006/relationships/hyperlink" Target="https://fbref.com/en/players/dd745366/matchlogs/2023-2024/summary/Andrey-Santos-Match-Logs" TargetMode="External"/><Relationship Id="rId1871" Type="http://schemas.openxmlformats.org/officeDocument/2006/relationships/hyperlink" Target="https://fbref.com/en/squads/cff3d9bb/Chelsea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72c812f3/Idrissa-Gana-Gueye" TargetMode="External"/><Relationship Id="rId880" Type="http://schemas.openxmlformats.org/officeDocument/2006/relationships/hyperlink" Target="https://fbref.com/en/players/e8832875/matchlogs/2023-2024/summary/Joao-Pedro-Match-Logs" TargetMode="External"/><Relationship Id="rId1096" Type="http://schemas.openxmlformats.org/officeDocument/2006/relationships/hyperlink" Target="https://fbref.com/en/players/ee38d9c5/matchlogs/2023-2024/summary/James-Maddison-Match-Logs" TargetMode="External"/><Relationship Id="rId1317" Type="http://schemas.openxmlformats.org/officeDocument/2006/relationships/hyperlink" Target="https://fbref.com/en/players/7ba2eaa9/Pedro-Neto" TargetMode="External"/><Relationship Id="rId1524" Type="http://schemas.openxmlformats.org/officeDocument/2006/relationships/hyperlink" Target="https://fbref.com/en/players/45685411/matchlogs/2023-2024/summary/Jesuran-Rak-Sakyi-Match-Logs" TargetMode="External"/><Relationship Id="rId1731" Type="http://schemas.openxmlformats.org/officeDocument/2006/relationships/hyperlink" Target="https://fbref.com/en/squads/4ba7cbea/Bournemouth-Stats" TargetMode="External"/><Relationship Id="rId1969" Type="http://schemas.openxmlformats.org/officeDocument/2006/relationships/hyperlink" Target="https://fbref.com/en/players/c6dc9ecd/Harry-Wilson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ce4f40c7/Cheick-Doucoure" TargetMode="External"/><Relationship Id="rId978" Type="http://schemas.openxmlformats.org/officeDocument/2006/relationships/hyperlink" Target="https://fbref.com/en/country/NED/Netherlands-Football" TargetMode="External"/><Relationship Id="rId1163" Type="http://schemas.openxmlformats.org/officeDocument/2006/relationships/hyperlink" Target="https://fbref.com/en/squads/d3fd31cc/Everton-Stats" TargetMode="External"/><Relationship Id="rId1370" Type="http://schemas.openxmlformats.org/officeDocument/2006/relationships/hyperlink" Target="https://fbref.com/en/country/ITA/Italy-Football" TargetMode="External"/><Relationship Id="rId1829" Type="http://schemas.openxmlformats.org/officeDocument/2006/relationships/hyperlink" Target="https://fbref.com/en/players/9a28eba4/Adama-Traore" TargetMode="External"/><Relationship Id="rId2007" Type="http://schemas.openxmlformats.org/officeDocument/2006/relationships/hyperlink" Target="https://fbref.com/en/squads/8602292d/Aston-Villa-Stats" TargetMode="External"/><Relationship Id="rId740" Type="http://schemas.openxmlformats.org/officeDocument/2006/relationships/hyperlink" Target="https://fbref.com/en/players/8aec0537/matchlogs/2023-2024/summary/Pascal-Gross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1df6b87e/Sheffield-United-Stats" TargetMode="External"/><Relationship Id="rId1468" Type="http://schemas.openxmlformats.org/officeDocument/2006/relationships/hyperlink" Target="https://fbref.com/en/players/ea1a5662/matchlogs/2023-2024/summary/Myles-Peart-Harris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ARG/Argentina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31c69ef1/Ruben-Dias" TargetMode="External"/><Relationship Id="rId600" Type="http://schemas.openxmlformats.org/officeDocument/2006/relationships/hyperlink" Target="https://fbref.com/en/players/980522ec/matchlogs/2023-2024/summary/Christian-Eriksen-Match-Logs" TargetMode="External"/><Relationship Id="rId684" Type="http://schemas.openxmlformats.org/officeDocument/2006/relationships/hyperlink" Target="https://fbref.com/en/players/4e015693/matchlogs/2023-2024/summary/James-Garner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a53649b7/matchlogs/2023-2024/summary/Eddie-Nketiah-Match-Logs" TargetMode="External"/><Relationship Id="rId1535" Type="http://schemas.openxmlformats.org/officeDocument/2006/relationships/hyperlink" Target="https://fbref.com/en/squads/8602292d/Aston-Villa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7c21e445/West-Ham-United-Stats" TargetMode="External"/><Relationship Id="rId905" Type="http://schemas.openxmlformats.org/officeDocument/2006/relationships/hyperlink" Target="https://fbref.com/en/players/4fb9c88f/Curtis-Jones" TargetMode="External"/><Relationship Id="rId989" Type="http://schemas.openxmlformats.org/officeDocument/2006/relationships/hyperlink" Target="https://fbref.com/en/players/0313a347/Ezri-Konsa" TargetMode="External"/><Relationship Id="rId1742" Type="http://schemas.openxmlformats.org/officeDocument/2006/relationships/hyperlink" Target="https://fbref.com/en/country/BRA/Brazil-Football" TargetMode="External"/><Relationship Id="rId2018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5526deb1/matchlogs/2023-2024/summary/Tommy-Doyle-Match-Logs" TargetMode="External"/><Relationship Id="rId751" Type="http://schemas.openxmlformats.org/officeDocument/2006/relationships/hyperlink" Target="https://fbref.com/en/squads/cff3d9bb/Chelsea-Stats" TargetMode="External"/><Relationship Id="rId849" Type="http://schemas.openxmlformats.org/officeDocument/2006/relationships/hyperlink" Target="https://fbref.com/en/players/6ca5ec4b/Alex-Iwobi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e7ee38c3/Robin-Olsen" TargetMode="External"/><Relationship Id="rId1479" Type="http://schemas.openxmlformats.org/officeDocument/2006/relationships/hyperlink" Target="https://fbref.com/en/squads/fd962109/Fulham-Stats" TargetMode="External"/><Relationship Id="rId1602" Type="http://schemas.openxmlformats.org/officeDocument/2006/relationships/hyperlink" Target="https://fbref.com/en/country/ESP/Spain-Football" TargetMode="External"/><Relationship Id="rId1686" Type="http://schemas.openxmlformats.org/officeDocument/2006/relationships/hyperlink" Target="https://fbref.com/en/country/POR/Portugal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FRA/France-Football" TargetMode="External"/><Relationship Id="rId1241" Type="http://schemas.openxmlformats.org/officeDocument/2006/relationships/hyperlink" Target="https://fbref.com/en/players/3925dbd6/Aleksandar-Mitrovic" TargetMode="External"/><Relationship Id="rId1339" Type="http://schemas.openxmlformats.org/officeDocument/2006/relationships/hyperlink" Target="https://fbref.com/en/squads/8cec06e1/Wolverhampton-Wanderers-Stats" TargetMode="External"/><Relationship Id="rId1893" Type="http://schemas.openxmlformats.org/officeDocument/2006/relationships/hyperlink" Target="https://fbref.com/en/players/cf134113/Bart-Verbruggen" TargetMode="External"/><Relationship Id="rId1907" Type="http://schemas.openxmlformats.org/officeDocument/2006/relationships/hyperlink" Target="https://fbref.com/en/squads/fd962109/Fulham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ac861941/matchlogs/2023-2024/summary/Eric-Dier-Match-Logs" TargetMode="External"/><Relationship Id="rId695" Type="http://schemas.openxmlformats.org/officeDocument/2006/relationships/hyperlink" Target="https://fbref.com/en/squads/361ca564/Tottenham-Hotspur-Stats" TargetMode="External"/><Relationship Id="rId709" Type="http://schemas.openxmlformats.org/officeDocument/2006/relationships/hyperlink" Target="https://fbref.com/en/players/8b57ad2c/Joao-Gomes" TargetMode="External"/><Relationship Id="rId916" Type="http://schemas.openxmlformats.org/officeDocument/2006/relationships/hyperlink" Target="https://fbref.com/en/players/178ae8f8/matchlogs/2023-2024/summary/Diogo-Jota-Match-Logs" TargetMode="External"/><Relationship Id="rId1101" Type="http://schemas.openxmlformats.org/officeDocument/2006/relationships/hyperlink" Target="https://fbref.com/en/players/d8931174/Harry-Maguire" TargetMode="External"/><Relationship Id="rId1546" Type="http://schemas.openxmlformats.org/officeDocument/2006/relationships/hyperlink" Target="https://fbref.com/en/country/USA/United-States-Football" TargetMode="External"/><Relationship Id="rId1753" Type="http://schemas.openxmlformats.org/officeDocument/2006/relationships/hyperlink" Target="https://fbref.com/en/players/5eecec3d/John-Stones" TargetMode="External"/><Relationship Id="rId1960" Type="http://schemas.openxmlformats.org/officeDocument/2006/relationships/hyperlink" Target="https://fbref.com/en/players/8b9ebd03/matchlogs/2023-2024/summary/Willian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bf973eeb/James-McConnell" TargetMode="External"/><Relationship Id="rId1392" Type="http://schemas.openxmlformats.org/officeDocument/2006/relationships/hyperlink" Target="https://fbref.com/en/players/e9c0c1b2/matchlogs/2023-2024/summary/Andre-Onana-Match-Logs" TargetMode="External"/><Relationship Id="rId1406" Type="http://schemas.openxmlformats.org/officeDocument/2006/relationships/hyperlink" Target="https://fbref.com/en/country/BEL/Belgium-Football" TargetMode="External"/><Relationship Id="rId1613" Type="http://schemas.openxmlformats.org/officeDocument/2006/relationships/hyperlink" Target="https://fbref.com/en/players/a3d94a58/Cristian-Romero" TargetMode="External"/><Relationship Id="rId1820" Type="http://schemas.openxmlformats.org/officeDocument/2006/relationships/hyperlink" Target="https://fbref.com/en/players/532e1e4f/matchlogs/2023-2024/summary/Pau-Torres-Match-Logs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b57e066e/Rico-Lewis" TargetMode="External"/><Relationship Id="rId1252" Type="http://schemas.openxmlformats.org/officeDocument/2006/relationships/hyperlink" Target="https://fbref.com/en/players/b62878a5/matchlogs/2023-2024/summary/Kudus-Mohammed-Match-Logs" TargetMode="External"/><Relationship Id="rId1697" Type="http://schemas.openxmlformats.org/officeDocument/2006/relationships/hyperlink" Target="https://fbref.com/en/players/9c94165b/Luke-Shaw" TargetMode="External"/><Relationship Id="rId1918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cd051869/Brentford-Stats" TargetMode="External"/><Relationship Id="rId1112" Type="http://schemas.openxmlformats.org/officeDocument/2006/relationships/hyperlink" Target="https://fbref.com/en/players/a572e291/matchlogs/2023-2024/summary/Orel-Mangala-Match-Logs" TargetMode="External"/><Relationship Id="rId1557" Type="http://schemas.openxmlformats.org/officeDocument/2006/relationships/hyperlink" Target="https://fbref.com/en/players/3353737a/Sergio-Reguilon" TargetMode="External"/><Relationship Id="rId1764" Type="http://schemas.openxmlformats.org/officeDocument/2006/relationships/hyperlink" Target="https://fbref.com/en/players/934e1968/matchlogs/2023-2024/summary/Dominik-Szoboszlai-Match-Logs" TargetMode="External"/><Relationship Id="rId1971" Type="http://schemas.openxmlformats.org/officeDocument/2006/relationships/hyperlink" Target="https://fbref.com/en/squads/fd962109/Fulham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8c3078cd/Luke-Harris" TargetMode="External"/><Relationship Id="rId1196" Type="http://schemas.openxmlformats.org/officeDocument/2006/relationships/hyperlink" Target="https://fbref.com/en/players/4e5a4cbc/matchlogs/2023-2024/summary/Scott-McKenna-Match-Logs" TargetMode="External"/><Relationship Id="rId1417" Type="http://schemas.openxmlformats.org/officeDocument/2006/relationships/hyperlink" Target="https://fbref.com/en/players/cd889153/Gabriel-Osho" TargetMode="External"/><Relationship Id="rId1624" Type="http://schemas.openxmlformats.org/officeDocument/2006/relationships/hyperlink" Target="https://fbref.com/en/players/a9b1c319/matchlogs/2023-2024/summary/Pelly-Ruddock-Mpanzu-Match-Logs" TargetMode="External"/><Relationship Id="rId1831" Type="http://schemas.openxmlformats.org/officeDocument/2006/relationships/hyperlink" Target="https://fbref.com/en/squads/fd962109/Fulham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ff4ab71/Enzo-Fernandez" TargetMode="External"/><Relationship Id="rId980" Type="http://schemas.openxmlformats.org/officeDocument/2006/relationships/hyperlink" Target="https://fbref.com/en/players/4c3a6744/matchlogs/2023-2024/summary/Justin-Kluivert-Match-Logs" TargetMode="External"/><Relationship Id="rId1056" Type="http://schemas.openxmlformats.org/officeDocument/2006/relationships/hyperlink" Target="https://fbref.com/en/players/f5deef4c/matchlogs/2023-2024/summary/Victor-Lindelof-Match-Logs" TargetMode="External"/><Relationship Id="rId1263" Type="http://schemas.openxmlformats.org/officeDocument/2006/relationships/hyperlink" Target="https://fbref.com/en/squads/8602292d/Aston-Villa-Stats" TargetMode="External"/><Relationship Id="rId1929" Type="http://schemas.openxmlformats.org/officeDocument/2006/relationships/hyperlink" Target="https://fbref.com/en/players/3515d404/James-Ward-Prowse" TargetMode="External"/><Relationship Id="rId840" Type="http://schemas.openxmlformats.org/officeDocument/2006/relationships/hyperlink" Target="https://fbref.com/en/players/07802f7f/matchlogs/2023-2024/summary/Danny-Ings-Match-Logs" TargetMode="External"/><Relationship Id="rId938" Type="http://schemas.openxmlformats.org/officeDocument/2006/relationships/hyperlink" Target="https://fbref.com/en/country/FRA/France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1c7012b8/matchlogs/2023-2024/summary/Declan-Rice-Match-Logs" TargetMode="External"/><Relationship Id="rId1775" Type="http://schemas.openxmlformats.org/officeDocument/2006/relationships/hyperlink" Target="https://fbref.com/en/squads/e4a775cb/Nottingham-Forest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2fba6108/Anthony-Elanga" TargetMode="External"/><Relationship Id="rId700" Type="http://schemas.openxmlformats.org/officeDocument/2006/relationships/hyperlink" Target="https://fbref.com/en/players/df10e27c/matchlogs/2023-2024/summary/Billy-Gilmour-Match-Logs" TargetMode="External"/><Relationship Id="rId1123" Type="http://schemas.openxmlformats.org/officeDocument/2006/relationships/hyperlink" Target="https://fbref.com/en/squads/19538871/Manchester-United-Stats" TargetMode="External"/><Relationship Id="rId1330" Type="http://schemas.openxmlformats.org/officeDocument/2006/relationships/hyperlink" Target="https://fbref.com/en/country/FRA/France-Football" TargetMode="External"/><Relationship Id="rId1428" Type="http://schemas.openxmlformats.org/officeDocument/2006/relationships/hyperlink" Target="https://fbref.com/en/players/2f9e4435/matchlogs/2023-2024/summary/Dango-Ouattara-Match-Logs" TargetMode="External"/><Relationship Id="rId1635" Type="http://schemas.openxmlformats.org/officeDocument/2006/relationships/hyperlink" Target="https://fbref.com/en/squads/822bd0ba/Liverpool-Stats" TargetMode="External"/><Relationship Id="rId1982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fed7cb61/matchlogs/2023-2024/summary/Kai-Havertz-Match-Logs" TargetMode="External"/><Relationship Id="rId991" Type="http://schemas.openxmlformats.org/officeDocument/2006/relationships/hyperlink" Target="https://fbref.com/en/squads/8602292d/Aston-Villa-Stats" TargetMode="External"/><Relationship Id="rId1067" Type="http://schemas.openxmlformats.org/officeDocument/2006/relationships/hyperlink" Target="https://fbref.com/en/squads/e297cd13/Luton-Town-Stats" TargetMode="External"/><Relationship Id="rId1842" Type="http://schemas.openxmlformats.org/officeDocument/2006/relationships/hyperlink" Target="https://fbref.com/en/country/BEL/Belgium-Football" TargetMode="External"/><Relationship Id="rId2020" Type="http://schemas.openxmlformats.org/officeDocument/2006/relationships/hyperlink" Target="https://fbref.com/en/players/ce4246f5/matchlogs/2023-2024/summary/Kurt-Zouma-Match-Logs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a92ab7be/matchlogs/2023-2024/summary/Mark-Flekken-Match-Logs" TargetMode="External"/><Relationship Id="rId851" Type="http://schemas.openxmlformats.org/officeDocument/2006/relationships/hyperlink" Target="https://fbref.com/en/squads/fd962109/Fulham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6fe90922/Ivan-Perisic" TargetMode="External"/><Relationship Id="rId1579" Type="http://schemas.openxmlformats.org/officeDocument/2006/relationships/hyperlink" Target="https://fbref.com/en/squads/47c64c55/Crystal-Palace-Stats" TargetMode="External"/><Relationship Id="rId1702" Type="http://schemas.openxmlformats.org/officeDocument/2006/relationships/hyperlink" Target="https://fbref.com/en/country/POR/Portugal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733f1a7d/matchlogs/2023-2024/summary/Ben-Doak-Match-Logs" TargetMode="External"/><Relationship Id="rId711" Type="http://schemas.openxmlformats.org/officeDocument/2006/relationships/hyperlink" Target="https://fbref.com/en/squads/8cec06e1/Wolverhampton-Wanderers-Stats" TargetMode="External"/><Relationship Id="rId949" Type="http://schemas.openxmlformats.org/officeDocument/2006/relationships/hyperlink" Target="https://fbref.com/en/players/c5b7c315/Michael-Keane" TargetMode="External"/><Relationship Id="rId1134" Type="http://schemas.openxmlformats.org/officeDocument/2006/relationships/hyperlink" Target="https://fbref.com/en/country/ARG/Argentina-Football" TargetMode="External"/><Relationship Id="rId1341" Type="http://schemas.openxmlformats.org/officeDocument/2006/relationships/hyperlink" Target="https://fbref.com/en/players/e6af02e0/Matheus-Nunes" TargetMode="External"/><Relationship Id="rId1786" Type="http://schemas.openxmlformats.org/officeDocument/2006/relationships/hyperlink" Target="https://fbref.com/en/country/NED/Netherlands-Football" TargetMode="External"/><Relationship Id="rId1993" Type="http://schemas.openxmlformats.org/officeDocument/2006/relationships/hyperlink" Target="https://fbref.com/en/players/c1fe2a48/Ryan-Yates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47a34c4f/matchlogs/2023-2024/summary/Mohamed-Elneny-Match-Logs" TargetMode="External"/><Relationship Id="rId795" Type="http://schemas.openxmlformats.org/officeDocument/2006/relationships/hyperlink" Target="https://fbref.com/en/squads/47c64c55/Crystal-Palace-Stats" TargetMode="External"/><Relationship Id="rId809" Type="http://schemas.openxmlformats.org/officeDocument/2006/relationships/hyperlink" Target="https://fbref.com/en/players/69942fb3/James-Hill" TargetMode="External"/><Relationship Id="rId1201" Type="http://schemas.openxmlformats.org/officeDocument/2006/relationships/hyperlink" Target="https://fbref.com/en/players/d93c2511/Scott-McTominay" TargetMode="External"/><Relationship Id="rId1439" Type="http://schemas.openxmlformats.org/officeDocument/2006/relationships/hyperlink" Target="https://fbref.com/en/squads/b8fd03ef/Manchester-City-Stats" TargetMode="External"/><Relationship Id="rId1646" Type="http://schemas.openxmlformats.org/officeDocument/2006/relationships/hyperlink" Target="https://fbref.com/en/country/COL/Colombia-Football" TargetMode="External"/><Relationship Id="rId1853" Type="http://schemas.openxmlformats.org/officeDocument/2006/relationships/hyperlink" Target="https://fbref.com/en/players/cddf767b/Auston-Trusty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GER/Germany-Football" TargetMode="External"/><Relationship Id="rId1078" Type="http://schemas.openxmlformats.org/officeDocument/2006/relationships/hyperlink" Target="https://fbref.com/en/country/BRA/Brazil-Football" TargetMode="External"/><Relationship Id="rId1285" Type="http://schemas.openxmlformats.org/officeDocument/2006/relationships/hyperlink" Target="https://fbref.com/en/players/1704b0b8/Murillo" TargetMode="External"/><Relationship Id="rId1492" Type="http://schemas.openxmlformats.org/officeDocument/2006/relationships/hyperlink" Target="https://fbref.com/en/players/4f565d77/matchlogs/2023-2024/summary/Kalvin-Phillips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8e16dd48/Luis-Sinisterra" TargetMode="External"/><Relationship Id="rId1920" Type="http://schemas.openxmlformats.org/officeDocument/2006/relationships/hyperlink" Target="https://fbref.com/en/players/86dd77d1/matchlogs/2023-2024/summary/Kyle-Walker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b217ef29/Joel-Matip" TargetMode="External"/><Relationship Id="rId1352" Type="http://schemas.openxmlformats.org/officeDocument/2006/relationships/hyperlink" Target="https://fbref.com/en/players/df0a4c90/matchlogs/2023-2024/summary/Christian-Norgaard-Match-Logs" TargetMode="External"/><Relationship Id="rId1797" Type="http://schemas.openxmlformats.org/officeDocument/2006/relationships/hyperlink" Target="https://fbref.com/en/players/41034650/Jurrien-Timber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df3cda47/Dejan-Kulusevski" TargetMode="External"/><Relationship Id="rId1212" Type="http://schemas.openxmlformats.org/officeDocument/2006/relationships/hyperlink" Target="https://fbref.com/en/players/ca22ccb0/matchlogs/2023-2024/summary/Hannibal-Mejbri-Match-Logs" TargetMode="External"/><Relationship Id="rId1657" Type="http://schemas.openxmlformats.org/officeDocument/2006/relationships/hyperlink" Target="https://fbref.com/en/players/bced0375/Ibrahim-Sangare" TargetMode="External"/><Relationship Id="rId1864" Type="http://schemas.openxmlformats.org/officeDocument/2006/relationships/hyperlink" Target="https://fbref.com/en/players/4a51ba65/matchlogs/2023-2024/summary/Matt-Turner-Match-Logs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b561db50/Raul-Jimenez" TargetMode="External"/><Relationship Id="rId1089" Type="http://schemas.openxmlformats.org/officeDocument/2006/relationships/hyperlink" Target="https://fbref.com/en/players/83d074ff/Alexis-Mac-Allister" TargetMode="External"/><Relationship Id="rId1296" Type="http://schemas.openxmlformats.org/officeDocument/2006/relationships/hyperlink" Target="https://fbref.com/en/players/de112b84/matchlogs/2023-2024/summary/Jacob-Murphy-Match-Logs" TargetMode="External"/><Relationship Id="rId1517" Type="http://schemas.openxmlformats.org/officeDocument/2006/relationships/hyperlink" Target="https://fbref.com/en/players/67f649be/Ionut-Radu" TargetMode="External"/><Relationship Id="rId1724" Type="http://schemas.openxmlformats.org/officeDocument/2006/relationships/hyperlink" Target="https://fbref.com/en/players/20b104bc/matchlogs/2023-2024/summary/Adam-Smith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27f4f772/matchlogs/2023-2024/summary/Remi-Matthews-Match-Logs" TargetMode="External"/><Relationship Id="rId1363" Type="http://schemas.openxmlformats.org/officeDocument/2006/relationships/hyperlink" Target="https://fbref.com/en/squads/943e8050/Burnley-Stats" TargetMode="External"/><Relationship Id="rId1931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b0b4fd3e/Jack-Grealish" TargetMode="External"/><Relationship Id="rId940" Type="http://schemas.openxmlformats.org/officeDocument/2006/relationships/hyperlink" Target="https://fbref.com/en/players/cc77354e/matchlogs/2023-2024/summary/Boubacar-Kamara-Match-Logs" TargetMode="External"/><Relationship Id="rId1016" Type="http://schemas.openxmlformats.org/officeDocument/2006/relationships/hyperlink" Target="https://fbref.com/en/players/f4e433d4/matchlogs/2023-2024/summary/Tariq-Lamptey-Match-Logs" TargetMode="External"/><Relationship Id="rId1570" Type="http://schemas.openxmlformats.org/officeDocument/2006/relationships/hyperlink" Target="https://fbref.com/en/country/USA/United-States-Football" TargetMode="External"/><Relationship Id="rId1668" Type="http://schemas.openxmlformats.org/officeDocument/2006/relationships/hyperlink" Target="https://fbref.com/en/players/9744ff80/matchlogs/2023-2024/summary/Pablo-Sarabia-Match-Logs" TargetMode="External"/><Relationship Id="rId1875" Type="http://schemas.openxmlformats.org/officeDocument/2006/relationships/hyperlink" Target="https://fbref.com/en/squads/822bd0ba/Liverpool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aa8adfe/Alejandro-Garnacho" TargetMode="External"/><Relationship Id="rId800" Type="http://schemas.openxmlformats.org/officeDocument/2006/relationships/hyperlink" Target="https://fbref.com/en/players/8a3c1dc7/matchlogs/2023-2024/summary/Rico-Henry-Match-Logs" TargetMode="External"/><Relationship Id="rId1223" Type="http://schemas.openxmlformats.org/officeDocument/2006/relationships/hyperlink" Target="https://fbref.com/en/squads/b2b47a98/Newcastle-Unite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466fb2c5/matchlogs/2023-2024/summary/Aaron-Ramsdale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c17bfb65/matchlogs/2023-2024/summary/Joelinton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f33b257/Alfie-Doughty" TargetMode="External"/><Relationship Id="rId744" Type="http://schemas.openxmlformats.org/officeDocument/2006/relationships/hyperlink" Target="https://fbref.com/en/players/d0706b27/matchlogs/2023-2024/summary/Marc-Guehi-Match-Logs" TargetMode="External"/><Relationship Id="rId951" Type="http://schemas.openxmlformats.org/officeDocument/2006/relationships/hyperlink" Target="https://fbref.com/en/squads/d3fd31cc/Everton-Stats" TargetMode="External"/><Relationship Id="rId1167" Type="http://schemas.openxmlformats.org/officeDocument/2006/relationships/hyperlink" Target="https://fbref.com/en/squads/7c21e445/West-Ham-United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71ef519e/Matt-Ritchie" TargetMode="External"/><Relationship Id="rId1679" Type="http://schemas.openxmlformats.org/officeDocument/2006/relationships/hyperlink" Target="https://fbref.com/en/squads/47c64c55/Crystal-Palace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d38fdf53/matchlogs/2023-2024/summary/Pervis-Estupinan-Match-Logs" TargetMode="External"/><Relationship Id="rId811" Type="http://schemas.openxmlformats.org/officeDocument/2006/relationships/hyperlink" Target="https://fbref.com/en/squads/4ba7cbea/Bournemouth-Stats" TargetMode="External"/><Relationship Id="rId1027" Type="http://schemas.openxmlformats.org/officeDocument/2006/relationships/hyperlink" Target="https://fbref.com/en/squads/b2b47a98/Newcastle-Unite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dc7f8a28/Cole-Palmer" TargetMode="External"/><Relationship Id="rId1886" Type="http://schemas.openxmlformats.org/officeDocument/2006/relationships/hyperlink" Target="https://fbref.com/en/country/NED/Netherlands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7b1d4e0/matchlogs/2023-2024/summary/Saman-Ghoddos-Match-Logs" TargetMode="External"/><Relationship Id="rId895" Type="http://schemas.openxmlformats.org/officeDocument/2006/relationships/hyperlink" Target="https://fbref.com/en/squads/361ca564/Tottenham-Hotspur-Stats" TargetMode="External"/><Relationship Id="rId909" Type="http://schemas.openxmlformats.org/officeDocument/2006/relationships/hyperlink" Target="https://fbref.com/en/players/45db685d/Jorginho" TargetMode="External"/><Relationship Id="rId1080" Type="http://schemas.openxmlformats.org/officeDocument/2006/relationships/hyperlink" Target="https://fbref.com/en/players/6f7d826d/matchlogs/2023-2024/summary/Douglas-Luiz-Match-Logs" TargetMode="External"/><Relationship Id="rId1301" Type="http://schemas.openxmlformats.org/officeDocument/2006/relationships/hyperlink" Target="https://fbref.com/en/players/de5b5570/Marvelous-Nakamba" TargetMode="External"/><Relationship Id="rId1539" Type="http://schemas.openxmlformats.org/officeDocument/2006/relationships/hyperlink" Target="https://fbref.com/en/squads/19538871/Manchester-Unite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dd323728/Neco-William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3a949a25/matchlogs/2023-2024/summary/Martin-Dubravka-Match-Logs" TargetMode="External"/><Relationship Id="rId755" Type="http://schemas.openxmlformats.org/officeDocument/2006/relationships/hyperlink" Target="https://fbref.com/en/squads/b8fd03ef/Manchester-City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28657ff/Amadou-Onana" TargetMode="External"/><Relationship Id="rId1592" Type="http://schemas.openxmlformats.org/officeDocument/2006/relationships/hyperlink" Target="https://fbref.com/en/players/2e4f5f03/matchlogs/2023-2024/summary/Andrew-Robertson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0db169ae/Sandro-Tonali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7c21e445/West-Ham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GER/Germany-Football" TargetMode="External"/><Relationship Id="rId1245" Type="http://schemas.openxmlformats.org/officeDocument/2006/relationships/hyperlink" Target="https://fbref.com/en/players/f230bc30/Jakub-Moder" TargetMode="External"/><Relationship Id="rId1452" Type="http://schemas.openxmlformats.org/officeDocument/2006/relationships/hyperlink" Target="https://fbref.com/en/players/9b6f7fd5/matchlogs/2023-2024/summary/Lucas-Paqueta-Match-Logs" TargetMode="External"/><Relationship Id="rId1897" Type="http://schemas.openxmlformats.org/officeDocument/2006/relationships/hyperlink" Target="https://fbref.com/en/players/77d6fd4d/Guglielmo-Vicario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822bd0ba/Liverpool-Stats" TargetMode="External"/><Relationship Id="rId1105" Type="http://schemas.openxmlformats.org/officeDocument/2006/relationships/hyperlink" Target="https://fbref.com/en/players/c6220452/Kobbie-Mainoo" TargetMode="External"/><Relationship Id="rId1312" Type="http://schemas.openxmlformats.org/officeDocument/2006/relationships/hyperlink" Target="https://fbref.com/en/players/c5bdb6e3/matchlogs/2023-2024/summary/Reiss-Nelson-Match-Logs" TargetMode="External"/><Relationship Id="rId1757" Type="http://schemas.openxmlformats.org/officeDocument/2006/relationships/hyperlink" Target="https://fbref.com/en/players/339fe0e8/Thomas-Strakosha" TargetMode="External"/><Relationship Id="rId1964" Type="http://schemas.openxmlformats.org/officeDocument/2006/relationships/hyperlink" Target="https://fbref.com/en/players/a3b03921/matchlogs/2023-2024/summary/Joe-Willock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90f91999/John-McGinn" TargetMode="External"/><Relationship Id="rId1396" Type="http://schemas.openxmlformats.org/officeDocument/2006/relationships/hyperlink" Target="https://fbref.com/en/players/d4aa4582/matchlogs/2023-2024/summary/Ryan-One-Match-Logs" TargetMode="External"/><Relationship Id="rId1617" Type="http://schemas.openxmlformats.org/officeDocument/2006/relationships/hyperlink" Target="https://fbref.com/en/players/10a10454/Joe-Rothwell" TargetMode="External"/><Relationship Id="rId1824" Type="http://schemas.openxmlformats.org/officeDocument/2006/relationships/hyperlink" Target="https://fbref.com/en/players/b28bbd58/matchlogs/2023-2024/summary/Andros-Townsend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dc3e663e/Jakub-Kiwior" TargetMode="External"/><Relationship Id="rId1049" Type="http://schemas.openxmlformats.org/officeDocument/2006/relationships/hyperlink" Target="https://fbref.com/en/players/41f08ac8/Keane-Lewis-Potter" TargetMode="External"/><Relationship Id="rId1256" Type="http://schemas.openxmlformats.org/officeDocument/2006/relationships/hyperlink" Target="https://fbref.com/en/players/374d5158/matchlogs/2023-2024/summary/Gonzalo-Montiel-Match-Logs" TargetMode="External"/><Relationship Id="rId2002" Type="http://schemas.openxmlformats.org/officeDocument/2006/relationships/hyperlink" Target="https://fbref.com/en/country/UKR/Ukraine-Football" TargetMode="External"/><Relationship Id="rId833" Type="http://schemas.openxmlformats.org/officeDocument/2006/relationships/hyperlink" Target="https://fbref.com/en/players/a4e85758/Igor" TargetMode="External"/><Relationship Id="rId1116" Type="http://schemas.openxmlformats.org/officeDocument/2006/relationships/hyperlink" Target="https://fbref.com/en/players/d7f99582/matchlogs/2023-2024/summary/Benson-Manuel-Match-Logs" TargetMode="External"/><Relationship Id="rId1463" Type="http://schemas.openxmlformats.org/officeDocument/2006/relationships/hyperlink" Target="https://fbref.com/en/squads/d3fd31cc/Everton-Stats" TargetMode="External"/><Relationship Id="rId1670" Type="http://schemas.openxmlformats.org/officeDocument/2006/relationships/hyperlink" Target="https://fbref.com/en/country/GER/Germany-Football" TargetMode="External"/><Relationship Id="rId1768" Type="http://schemas.openxmlformats.org/officeDocument/2006/relationships/hyperlink" Target="https://fbref.com/en/players/e514ab62/matchlogs/2023-2024/summary/Matt-Targett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0cd31129/matchlogs/2023-2024/summary/Brennan-Johnson-Match-Logs" TargetMode="External"/><Relationship Id="rId1323" Type="http://schemas.openxmlformats.org/officeDocument/2006/relationships/hyperlink" Target="https://fbref.com/en/squads/e4a775cb/Nottingham-Forest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903b6e8b/matchlogs/2023-2024/summary/Jose-Sa-Match-Logs" TargetMode="External"/><Relationship Id="rId1975" Type="http://schemas.openxmlformats.org/officeDocument/2006/relationships/hyperlink" Target="https://fbref.com/en/squads/cd051869/Brentford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aa849a12/Jack-Harrison" TargetMode="External"/><Relationship Id="rId984" Type="http://schemas.openxmlformats.org/officeDocument/2006/relationships/hyperlink" Target="https://fbref.com/en/players/fc076f78/matchlogs/2023-2024/summary/Luca-Koleosho-Match-Logs" TargetMode="External"/><Relationship Id="rId1835" Type="http://schemas.openxmlformats.org/officeDocument/2006/relationships/hyperlink" Target="https://fbref.com/en/squads/8602292d/Aston-Villa-Stats" TargetMode="External"/><Relationship Id="rId2013" Type="http://schemas.openxmlformats.org/officeDocument/2006/relationships/hyperlink" Target="https://fbref.com/en/players/51cf8561/Oleksandr-Zinchenko" TargetMode="External"/><Relationship Id="rId637" Type="http://schemas.openxmlformats.org/officeDocument/2006/relationships/hyperlink" Target="https://fbref.com/en/players/b63e789d/John-Fleck" TargetMode="External"/><Relationship Id="rId844" Type="http://schemas.openxmlformats.org/officeDocument/2006/relationships/hyperlink" Target="https://fbref.com/en/players/8e92be30/matchlogs/2023-2024/summary/Alexander-Isak-Match-Logs" TargetMode="External"/><Relationship Id="rId1267" Type="http://schemas.openxmlformats.org/officeDocument/2006/relationships/hyperlink" Target="https://fbref.com/en/squads/e297cd13/Luton-Town-Stats" TargetMode="External"/><Relationship Id="rId1474" Type="http://schemas.openxmlformats.org/officeDocument/2006/relationships/hyperlink" Target="https://fbref.com/en/country/URU/Uruguay-Football" TargetMode="External"/><Relationship Id="rId1681" Type="http://schemas.openxmlformats.org/officeDocument/2006/relationships/hyperlink" Target="https://fbref.com/en/players/104d0bb8/Alex-Scott" TargetMode="External"/><Relationship Id="rId1902" Type="http://schemas.openxmlformats.org/officeDocument/2006/relationships/hyperlink" Target="https://fbref.com/en/country/POR/Portugal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9f7c837d/matchlogs/2023-2024/summary/Ben-Godfrey-Match-Logs" TargetMode="External"/><Relationship Id="rId911" Type="http://schemas.openxmlformats.org/officeDocument/2006/relationships/hyperlink" Target="https://fbref.com/en/squads/18bb7c10/Arsenal-Stats" TargetMode="External"/><Relationship Id="rId1127" Type="http://schemas.openxmlformats.org/officeDocument/2006/relationships/hyperlink" Target="https://fbref.com/en/squads/18bb7c10/Arsenal-Stats" TargetMode="External"/><Relationship Id="rId1334" Type="http://schemas.openxmlformats.org/officeDocument/2006/relationships/hyperlink" Target="https://fbref.com/en/country/NIR/Northern-Ireland-Football" TargetMode="External"/><Relationship Id="rId1541" Type="http://schemas.openxmlformats.org/officeDocument/2006/relationships/hyperlink" Target="https://fbref.com/en/players/98ea5115/David-Raya" TargetMode="External"/><Relationship Id="rId1779" Type="http://schemas.openxmlformats.org/officeDocument/2006/relationships/hyperlink" Target="https://fbref.com/en/squads/4ba7cbea/Bournemouth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4fd08daa/matchlogs/2023-2024/summary/Jan-Paul-van-Hecke-Match-Logs" TargetMode="External"/><Relationship Id="rId995" Type="http://schemas.openxmlformats.org/officeDocument/2006/relationships/hyperlink" Target="https://fbref.com/en/squads/e4a775cb/Nottingham-Forest-Stats" TargetMode="External"/><Relationship Id="rId1180" Type="http://schemas.openxmlformats.org/officeDocument/2006/relationships/hyperlink" Target="https://fbref.com/en/players/96593e89/matchlogs/2023-2024/summary/James-Mcatee-Match-Logs" TargetMode="External"/><Relationship Id="rId1401" Type="http://schemas.openxmlformats.org/officeDocument/2006/relationships/hyperlink" Target="https://fbref.com/en/players/2944f86f/Frank-Onyeka" TargetMode="External"/><Relationship Id="rId1639" Type="http://schemas.openxmlformats.org/officeDocument/2006/relationships/hyperlink" Target="https://fbref.com/en/squads/18bb7c10/Arsenal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79300479/matchlogs/2023-2024/summary/Martin-Odegaard-Match-Logs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ed1e53f3/matchlogs/2023-2024/summary/Phil-Foden-Match-Logs" TargetMode="External"/><Relationship Id="rId855" Type="http://schemas.openxmlformats.org/officeDocument/2006/relationships/hyperlink" Target="https://fbref.com/en/squads/cff3d9bb/Chelsea-Stats" TargetMode="External"/><Relationship Id="rId1040" Type="http://schemas.openxmlformats.org/officeDocument/2006/relationships/hyperlink" Target="https://fbref.com/en/players/2628fd2b/matchlogs/2023-2024/summary/Bernd-Leno-Match-Logs" TargetMode="External"/><Relationship Id="rId1278" Type="http://schemas.openxmlformats.org/officeDocument/2006/relationships/hyperlink" Target="https://fbref.com/en/country/UKR/Ukraine-Football" TargetMode="External"/><Relationship Id="rId1485" Type="http://schemas.openxmlformats.org/officeDocument/2006/relationships/hyperlink" Target="https://fbref.com/en/players/0cf321c8/Djordje-Petrovic" TargetMode="External"/><Relationship Id="rId1692" Type="http://schemas.openxmlformats.org/officeDocument/2006/relationships/hyperlink" Target="https://fbref.com/en/players/efd2ec23/matchlogs/2023-2024/summary/Antoine-Semenyo-Match-Logs" TargetMode="External"/><Relationship Id="rId1706" Type="http://schemas.openxmlformats.org/officeDocument/2006/relationships/hyperlink" Target="https://fbref.com/en/country/POR/Portugal-Football" TargetMode="External"/><Relationship Id="rId1913" Type="http://schemas.openxmlformats.org/officeDocument/2006/relationships/hyperlink" Target="https://fbref.com/en/players/03df04ff/Odisseas-Vlachodimos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e814e1cf/matchlogs/2023-2024/summary/Lewis-Dobbin-Match-Logs" TargetMode="External"/><Relationship Id="rId715" Type="http://schemas.openxmlformats.org/officeDocument/2006/relationships/hyperlink" Target="https://fbref.com/en/squads/8cec06e1/Wolverhampton-Wanderers-Stats" TargetMode="External"/><Relationship Id="rId922" Type="http://schemas.openxmlformats.org/officeDocument/2006/relationships/hyperlink" Target="https://fbref.com/en/country/CIV/Cote-dIvoire-Football" TargetMode="External"/><Relationship Id="rId1138" Type="http://schemas.openxmlformats.org/officeDocument/2006/relationships/hyperlink" Target="https://fbref.com/en/country/SEN/Senegal-Football" TargetMode="External"/><Relationship Id="rId1345" Type="http://schemas.openxmlformats.org/officeDocument/2006/relationships/hyperlink" Target="https://fbref.com/en/players/4d77b365/Darwin-Nunez" TargetMode="External"/><Relationship Id="rId1552" Type="http://schemas.openxmlformats.org/officeDocument/2006/relationships/hyperlink" Target="https://fbref.com/en/players/ab651565/matchlogs/2023-2024/summary/Nathan-Redmond-Match-Logs" TargetMode="External"/><Relationship Id="rId1997" Type="http://schemas.openxmlformats.org/officeDocument/2006/relationships/hyperlink" Target="https://fbref.com/en/players/be927d03/Ashley-Young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8602292d/Aston-Villa-Stats" TargetMode="External"/><Relationship Id="rId1205" Type="http://schemas.openxmlformats.org/officeDocument/2006/relationships/hyperlink" Target="https://fbref.com/en/players/8df7a2fb/Ben-Mee" TargetMode="External"/><Relationship Id="rId1857" Type="http://schemas.openxmlformats.org/officeDocument/2006/relationships/hyperlink" Target="https://fbref.com/en/players/f315ca93/Kostas-Tsimika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3bb7b8b4/Ederson" TargetMode="External"/><Relationship Id="rId659" Type="http://schemas.openxmlformats.org/officeDocument/2006/relationships/hyperlink" Target="https://fbref.com/en/squads/943e8050/Burnley-Stats" TargetMode="External"/><Relationship Id="rId866" Type="http://schemas.openxmlformats.org/officeDocument/2006/relationships/hyperlink" Target="https://fbref.com/en/country/DEN/Denmark-Football" TargetMode="External"/><Relationship Id="rId1289" Type="http://schemas.openxmlformats.org/officeDocument/2006/relationships/hyperlink" Target="https://fbref.com/en/players/f1c42eb3/Alex-Murphy" TargetMode="External"/><Relationship Id="rId1412" Type="http://schemas.openxmlformats.org/officeDocument/2006/relationships/hyperlink" Target="https://fbref.com/en/players/c1242d4e/matchlogs/2023-2024/summary/Stefan-Ortega-Match-Logs" TargetMode="External"/><Relationship Id="rId1496" Type="http://schemas.openxmlformats.org/officeDocument/2006/relationships/hyperlink" Target="https://fbref.com/en/players/19f4d211/matchlogs/2023-2024/summary/Jaden-Philogene-Bidace-Match-Logs" TargetMode="External"/><Relationship Id="rId1717" Type="http://schemas.openxmlformats.org/officeDocument/2006/relationships/hyperlink" Target="https://fbref.com/en/players/6250083a/Oliver-Skipp" TargetMode="External"/><Relationship Id="rId1924" Type="http://schemas.openxmlformats.org/officeDocument/2006/relationships/hyperlink" Target="https://fbref.com/en/players/9e525177/matchlogs/2023-2024/summary/Aaron-Wan-Bissaka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cd051869/Brentford-Stats" TargetMode="External"/><Relationship Id="rId1149" Type="http://schemas.openxmlformats.org/officeDocument/2006/relationships/hyperlink" Target="https://fbref.com/en/players/ed383e43/Alex-Matos" TargetMode="External"/><Relationship Id="rId1356" Type="http://schemas.openxmlformats.org/officeDocument/2006/relationships/hyperlink" Target="https://fbref.com/en/players/1d042188/matchlogs/2023-2024/summary/Dara-OShea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15f24fe7/Sasa-Kalajdzic" TargetMode="External"/><Relationship Id="rId1009" Type="http://schemas.openxmlformats.org/officeDocument/2006/relationships/hyperlink" Target="https://fbref.com/en/players/99813635/Adam-Lallana" TargetMode="External"/><Relationship Id="rId1563" Type="http://schemas.openxmlformats.org/officeDocument/2006/relationships/hyperlink" Target="https://fbref.com/en/squads/fd962109/Fulham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7cd520e8/matchlogs/2023-2024/summary/Destiny-Udogie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debe38a0/matchlogs/2023-2024/summary/John-Egan-Match-Logs" TargetMode="External"/><Relationship Id="rId1216" Type="http://schemas.openxmlformats.org/officeDocument/2006/relationships/hyperlink" Target="https://fbref.com/en/players/91748070/matchlogs/2023-2024/summary/Teden-Mengi-Match-Logs" TargetMode="External"/><Relationship Id="rId1423" Type="http://schemas.openxmlformats.org/officeDocument/2006/relationships/hyperlink" Target="https://fbref.com/en/squads/1df6b87e/Sheffield-United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e8832875/Joao-Pedro" TargetMode="External"/><Relationship Id="rId1062" Type="http://schemas.openxmlformats.org/officeDocument/2006/relationships/hyperlink" Target="https://fbref.com/en/country/ARG/Argentina-Football" TargetMode="External"/><Relationship Id="rId1728" Type="http://schemas.openxmlformats.org/officeDocument/2006/relationships/hyperlink" Target="https://fbref.com/en/players/17695062/matchlogs/2023-2024/summary/Emile-Smith-Rowe-Match-Logs" TargetMode="External"/><Relationship Id="rId1935" Type="http://schemas.openxmlformats.org/officeDocument/2006/relationships/hyperlink" Target="https://fbref.com/en/squads/cff3d9bb/Chelsea-Stats" TargetMode="External"/><Relationship Id="rId737" Type="http://schemas.openxmlformats.org/officeDocument/2006/relationships/hyperlink" Target="https://fbref.com/en/players/8aec0537/Pascal-Gross" TargetMode="External"/><Relationship Id="rId944" Type="http://schemas.openxmlformats.org/officeDocument/2006/relationships/hyperlink" Target="https://fbref.com/en/players/6a7353d7/matchlogs/2023-2024/summary/Willy-Kambwala-Match-Logs" TargetMode="External"/><Relationship Id="rId1367" Type="http://schemas.openxmlformats.org/officeDocument/2006/relationships/hyperlink" Target="https://fbref.com/en/squads/e297cd13/Luton-Town-Stats" TargetMode="External"/><Relationship Id="rId1574" Type="http://schemas.openxmlformats.org/officeDocument/2006/relationships/hyperlink" Target="https://fbref.com/en/country/BRA/Brazil-Football" TargetMode="External"/><Relationship Id="rId1781" Type="http://schemas.openxmlformats.org/officeDocument/2006/relationships/hyperlink" Target="https://fbref.com/en/players/cc2d7ad5/Charlie-Taylor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KOR/Korea-Republic-Football" TargetMode="External"/><Relationship Id="rId804" Type="http://schemas.openxmlformats.org/officeDocument/2006/relationships/hyperlink" Target="https://fbref.com/en/players/92e7e919/matchlogs/2023-2024/summary/Son-Heung-min-Match-Logs" TargetMode="External"/><Relationship Id="rId1227" Type="http://schemas.openxmlformats.org/officeDocument/2006/relationships/hyperlink" Target="https://fbref.com/en/squads/d07537b9/Brighton-and-Hove-Albion-Stats" TargetMode="External"/><Relationship Id="rId1434" Type="http://schemas.openxmlformats.org/officeDocument/2006/relationships/hyperlink" Target="https://fbref.com/en/country/POR/Portugal-Football" TargetMode="External"/><Relationship Id="rId1641" Type="http://schemas.openxmlformats.org/officeDocument/2006/relationships/hyperlink" Target="https://fbref.com/en/players/1b4f1169/Albert-Sambi-Lokonga" TargetMode="External"/><Relationship Id="rId1879" Type="http://schemas.openxmlformats.org/officeDocument/2006/relationships/hyperlink" Target="https://fbref.com/en/squads/19538871/Manchester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73b1d65b/matchlogs/2023-2024/summary/Ryan-John-Giles-Match-Logs" TargetMode="External"/><Relationship Id="rId1073" Type="http://schemas.openxmlformats.org/officeDocument/2006/relationships/hyperlink" Target="https://fbref.com/en/players/7af88b33/Max-Lowe" TargetMode="External"/><Relationship Id="rId1280" Type="http://schemas.openxmlformats.org/officeDocument/2006/relationships/hyperlink" Target="https://fbref.com/en/players/049a888d/matchlogs/2023-2024/summary/Mykhailo-Mudryk-Match-Logs" TargetMode="External"/><Relationship Id="rId1501" Type="http://schemas.openxmlformats.org/officeDocument/2006/relationships/hyperlink" Target="https://fbref.com/en/players/e541326e/Ethan-Pinnock" TargetMode="External"/><Relationship Id="rId1739" Type="http://schemas.openxmlformats.org/officeDocument/2006/relationships/hyperlink" Target="https://fbref.com/en/squads/7c21e445/West-Ham-United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82518f62/matchlogs/2023-2024/summary/Bruno-Guimaraes-Match-Logs" TargetMode="External"/><Relationship Id="rId955" Type="http://schemas.openxmlformats.org/officeDocument/2006/relationships/hyperlink" Target="https://fbref.com/en/squads/7c21e445/West-Ham-United-Stats" TargetMode="External"/><Relationship Id="rId1140" Type="http://schemas.openxmlformats.org/officeDocument/2006/relationships/hyperlink" Target="https://fbref.com/en/players/feb5d972/matchlogs/2023-2024/summary/Pape-Matar-Sarr-Match-Logs" TargetMode="External"/><Relationship Id="rId1378" Type="http://schemas.openxmlformats.org/officeDocument/2006/relationships/hyperlink" Target="https://fbref.com/en/country/FRA/France-Football" TargetMode="External"/><Relationship Id="rId1585" Type="http://schemas.openxmlformats.org/officeDocument/2006/relationships/hyperlink" Target="https://fbref.com/en/players/24fae784/Connor-Roberts" TargetMode="External"/><Relationship Id="rId1792" Type="http://schemas.openxmlformats.org/officeDocument/2006/relationships/hyperlink" Target="https://fbref.com/en/players/fc027d02/matchlogs/2023-2024/summary/Luke-Thomas-Match-Logs" TargetMode="External"/><Relationship Id="rId1806" Type="http://schemas.openxmlformats.org/officeDocument/2006/relationships/hyperlink" Target="https://fbref.com/en/country/JPN/Japan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JPN/Japan-Football" TargetMode="External"/><Relationship Id="rId608" Type="http://schemas.openxmlformats.org/officeDocument/2006/relationships/hyperlink" Target="https://fbref.com/en/players/f8fcd2a5/matchlogs/2023-2024/summary/Jonny-Evans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JPN/Japan-Football" TargetMode="External"/><Relationship Id="rId1445" Type="http://schemas.openxmlformats.org/officeDocument/2006/relationships/hyperlink" Target="https://fbref.com/en/players/e0bc6fdc/Emerson-Palmieri" TargetMode="External"/><Relationship Id="rId1652" Type="http://schemas.openxmlformats.org/officeDocument/2006/relationships/hyperlink" Target="https://fbref.com/en/players/6a713852/matchlogs/2023-2024/summary/Robert-Sanchez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e4a775cb/Nottingham-Forest-Stats" TargetMode="External"/><Relationship Id="rId1000" Type="http://schemas.openxmlformats.org/officeDocument/2006/relationships/hyperlink" Target="https://fbref.com/en/players/79c0821a/matchlogs/2023-2024/summary/Mateo-Kovacic-Match-Logs" TargetMode="External"/><Relationship Id="rId1084" Type="http://schemas.openxmlformats.org/officeDocument/2006/relationships/hyperlink" Target="https://fbref.com/en/players/c6e8cf1f/matchlogs/2023-2024/summary/Sasa-Lukic-Match-Logs" TargetMode="External"/><Relationship Id="rId1305" Type="http://schemas.openxmlformats.org/officeDocument/2006/relationships/hyperlink" Target="https://fbref.com/en/players/8aff2b51/Michael-Ndiweni" TargetMode="External"/><Relationship Id="rId1957" Type="http://schemas.openxmlformats.org/officeDocument/2006/relationships/hyperlink" Target="https://fbref.com/en/players/8b9ebd03/Willian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77faf72/Matheus-Franca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HUN/Hungary-Football" TargetMode="External"/><Relationship Id="rId1291" Type="http://schemas.openxmlformats.org/officeDocument/2006/relationships/hyperlink" Target="https://fbref.com/en/squads/b2b47a98/Newcastle-United-Stats" TargetMode="External"/><Relationship Id="rId1389" Type="http://schemas.openxmlformats.org/officeDocument/2006/relationships/hyperlink" Target="https://fbref.com/en/players/e9c0c1b2/Andre-Onana" TargetMode="External"/><Relationship Id="rId1512" Type="http://schemas.openxmlformats.org/officeDocument/2006/relationships/hyperlink" Target="https://fbref.com/en/players/27d0a506/matchlogs/2023-2024/summary/Pedro-Porro-Match-Logs" TargetMode="External"/><Relationship Id="rId1596" Type="http://schemas.openxmlformats.org/officeDocument/2006/relationships/hyperlink" Target="https://fbref.com/en/players/289601e6/matchlogs/2023-2024/summary/Antonee-Robinson-Match-Logs" TargetMode="External"/><Relationship Id="rId1817" Type="http://schemas.openxmlformats.org/officeDocument/2006/relationships/hyperlink" Target="https://fbref.com/en/players/532e1e4f/Pau-Torre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e4d9b48/Jamie-Donley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cff3d9bb/Chelsea-Stats" TargetMode="External"/><Relationship Id="rId1249" Type="http://schemas.openxmlformats.org/officeDocument/2006/relationships/hyperlink" Target="https://fbref.com/en/players/b62878a5/Kudus-Mohammed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DEN/Denmark-Football" TargetMode="External"/><Relationship Id="rId1011" Type="http://schemas.openxmlformats.org/officeDocument/2006/relationships/hyperlink" Target="https://fbref.com/en/squads/d07537b9/Brighton-and-Hove-Albion-Stats" TargetMode="External"/><Relationship Id="rId1109" Type="http://schemas.openxmlformats.org/officeDocument/2006/relationships/hyperlink" Target="https://fbref.com/en/players/a572e291/Orel-Mangala" TargetMode="External"/><Relationship Id="rId1456" Type="http://schemas.openxmlformats.org/officeDocument/2006/relationships/hyperlink" Target="https://fbref.com/en/players/32163807/matchlogs/2023-2024/summary/Ben-Parkinson-Match-Logs" TargetMode="External"/><Relationship Id="rId1663" Type="http://schemas.openxmlformats.org/officeDocument/2006/relationships/hyperlink" Target="https://fbref.com/en/squads/e4a775cb/Nottingham-Forest-Stats" TargetMode="External"/><Relationship Id="rId1870" Type="http://schemas.openxmlformats.org/officeDocument/2006/relationships/hyperlink" Target="https://fbref.com/en/country/FRA/France-Football" TargetMode="External"/><Relationship Id="rId1968" Type="http://schemas.openxmlformats.org/officeDocument/2006/relationships/hyperlink" Target="https://fbref.com/en/players/c596fcb0/matchlogs/2023-2024/summary/Callum-Wilson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c2731c10/matchlogs/2023-2024/summary/Conor-Gallagher-Match-Logs" TargetMode="External"/><Relationship Id="rId1095" Type="http://schemas.openxmlformats.org/officeDocument/2006/relationships/hyperlink" Target="https://fbref.com/en/squads/361ca564/Tottenham-Hotspur-Stats" TargetMode="External"/><Relationship Id="rId1316" Type="http://schemas.openxmlformats.org/officeDocument/2006/relationships/hyperlink" Target="https://fbref.com/en/players/a9dc785c/matchlogs/2023-2024/summary/Neto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02b29014/matchlogs/2023-2024/summary/Abdoulaye-Doucoure-Match-Logs" TargetMode="External"/><Relationship Id="rId977" Type="http://schemas.openxmlformats.org/officeDocument/2006/relationships/hyperlink" Target="https://fbref.com/en/players/4c3a6744/Justin-Kluivert" TargetMode="External"/><Relationship Id="rId1162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259fea27/matchlogs/2023-2024/summary/James-Trafford-Match-Logs" TargetMode="External"/><Relationship Id="rId2006" Type="http://schemas.openxmlformats.org/officeDocument/2006/relationships/hyperlink" Target="https://fbref.com/en/country/ITA/Italy-Football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07802f7f/Danny-Ings" TargetMode="External"/><Relationship Id="rId1022" Type="http://schemas.openxmlformats.org/officeDocument/2006/relationships/hyperlink" Target="https://fbref.com/en/country/ALG/Algeria-Football" TargetMode="External"/><Relationship Id="rId1467" Type="http://schemas.openxmlformats.org/officeDocument/2006/relationships/hyperlink" Target="https://fbref.com/en/squads/cd051869/Brentford-Stats" TargetMode="External"/><Relationship Id="rId1674" Type="http://schemas.openxmlformats.org/officeDocument/2006/relationships/hyperlink" Target="https://fbref.com/en/country/SUI/Switzerland-Football" TargetMode="External"/><Relationship Id="rId1881" Type="http://schemas.openxmlformats.org/officeDocument/2006/relationships/hyperlink" Target="https://fbref.com/en/players/3f7bafbe/Alejo-Veliz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e31708b2/matchlogs/2023-2024/summary/Amadou-Diallo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9e5708be/matchlogs/2023-2024/summary/Sam-Johnstone-Match-Logs" TargetMode="External"/><Relationship Id="rId1327" Type="http://schemas.openxmlformats.org/officeDocument/2006/relationships/hyperlink" Target="https://fbref.com/en/squads/18bb7c10/Arsenal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6a8a7af8/Vinicius-Souza" TargetMode="External"/><Relationship Id="rId1979" Type="http://schemas.openxmlformats.org/officeDocument/2006/relationships/hyperlink" Target="https://fbref.com/en/squads/e4a775cb/Nottingham-Forest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5ed9b537/matchlogs/2023-2024/summary/Ibrahima-Konate-Match-Logs" TargetMode="External"/><Relationship Id="rId1173" Type="http://schemas.openxmlformats.org/officeDocument/2006/relationships/hyperlink" Target="https://fbref.com/en/players/96593e89/James-Mcatee" TargetMode="External"/><Relationship Id="rId1380" Type="http://schemas.openxmlformats.org/officeDocument/2006/relationships/hyperlink" Target="https://fbref.com/en/players/c4486bac/matchlogs/2023-2024/summary/Michael-Olise-Match-Logs" TargetMode="External"/><Relationship Id="rId1601" Type="http://schemas.openxmlformats.org/officeDocument/2006/relationships/hyperlink" Target="https://fbref.com/en/players/6434f10d/Rodri" TargetMode="External"/><Relationship Id="rId1839" Type="http://schemas.openxmlformats.org/officeDocument/2006/relationships/hyperlink" Target="https://fbref.com/en/squads/8cec06e1/Wolverhampton-Wanderers-Stats" TargetMode="External"/><Relationship Id="rId2017" Type="http://schemas.openxmlformats.org/officeDocument/2006/relationships/hyperlink" Target="https://fbref.com/en/players/ce4246f5/Kurt-Zouma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FRA/France-Football" TargetMode="External"/><Relationship Id="rId848" Type="http://schemas.openxmlformats.org/officeDocument/2006/relationships/hyperlink" Target="https://fbref.com/en/players/6ca5ec4b/matchlogs/2023-2024/summary/Alex-Iwobi-Match-Logs" TargetMode="External"/><Relationship Id="rId1033" Type="http://schemas.openxmlformats.org/officeDocument/2006/relationships/hyperlink" Target="https://fbref.com/en/players/4f28a6ff/Clement-Lenglet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d04b94db/Nelson-Semedo" TargetMode="External"/><Relationship Id="rId1892" Type="http://schemas.openxmlformats.org/officeDocument/2006/relationships/hyperlink" Target="https://fbref.com/en/players/8fe2a392/matchlogs/2023-2024/summary/Micky-van-de-Ven-Match-Logs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1961b2aa/matchlogs/2023-2024/summary/Andre-Gomes-Match-Logs" TargetMode="External"/><Relationship Id="rId915" Type="http://schemas.openxmlformats.org/officeDocument/2006/relationships/hyperlink" Target="https://fbref.com/en/squads/822bd0ba/Liverpool-Stats" TargetMode="External"/><Relationship Id="rId1240" Type="http://schemas.openxmlformats.org/officeDocument/2006/relationships/hyperlink" Target="https://fbref.com/en/players/74618572/matchlogs/2023-2024/summary/Kaoru-Mitoma-Match-Logs" TargetMode="External"/><Relationship Id="rId1338" Type="http://schemas.openxmlformats.org/officeDocument/2006/relationships/hyperlink" Target="https://fbref.com/en/country/POR/Portugal-Football" TargetMode="External"/><Relationship Id="rId1545" Type="http://schemas.openxmlformats.org/officeDocument/2006/relationships/hyperlink" Target="https://fbref.com/en/players/28b40c9c/Tim-Ream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b8fd03ef/Manchester-City-Stats" TargetMode="External"/><Relationship Id="rId1100" Type="http://schemas.openxmlformats.org/officeDocument/2006/relationships/hyperlink" Target="https://fbref.com/en/players/bf34eebd/matchlogs/2023-2024/summary/Noni-Madueke-Match-Logs" TargetMode="External"/><Relationship Id="rId1184" Type="http://schemas.openxmlformats.org/officeDocument/2006/relationships/hyperlink" Target="https://fbref.com/en/players/78b8ac63/matchlogs/2023-2024/summary/Oliver-McBurnie-Match-Logs" TargetMode="External"/><Relationship Id="rId1405" Type="http://schemas.openxmlformats.org/officeDocument/2006/relationships/hyperlink" Target="https://fbref.com/en/players/43a166b4/Divock-Origi" TargetMode="External"/><Relationship Id="rId1752" Type="http://schemas.openxmlformats.org/officeDocument/2006/relationships/hyperlink" Target="https://fbref.com/en/players/b400bde0/matchlogs/2023-2024/summary/Raheem-Sterling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a7588cdc/Antwoine-Hackford" TargetMode="External"/><Relationship Id="rId859" Type="http://schemas.openxmlformats.org/officeDocument/2006/relationships/hyperlink" Target="https://fbref.com/en/squads/cff3d9bb/Chelsea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4f565d77/Kalvin-Phillips" TargetMode="External"/><Relationship Id="rId1612" Type="http://schemas.openxmlformats.org/officeDocument/2006/relationships/hyperlink" Target="https://fbref.com/en/players/57c94db2/matchlogs/2023-2024/summary/Mads-Roerslev-Match-Logs" TargetMode="External"/><Relationship Id="rId1696" Type="http://schemas.openxmlformats.org/officeDocument/2006/relationships/hyperlink" Target="https://fbref.com/en/players/35141f4c/matchlogs/2023-2024/summary/Marcos-Senesi-Match-Logs" TargetMode="External"/><Relationship Id="rId1917" Type="http://schemas.openxmlformats.org/officeDocument/2006/relationships/hyperlink" Target="https://fbref.com/en/players/86dd77d1/Kyle-Walker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51a3c4c8/Felipe" TargetMode="External"/><Relationship Id="rId1044" Type="http://schemas.openxmlformats.org/officeDocument/2006/relationships/hyperlink" Target="https://fbref.com/en/players/9b5ce51a/matchlogs/2023-2024/summary/Jefferson-Lerma-Match-Logs" TargetMode="External"/><Relationship Id="rId1251" Type="http://schemas.openxmlformats.org/officeDocument/2006/relationships/hyperlink" Target="https://fbref.com/en/squads/7c21e445/West-Ham-United-Stats" TargetMode="External"/><Relationship Id="rId1349" Type="http://schemas.openxmlformats.org/officeDocument/2006/relationships/hyperlink" Target="https://fbref.com/en/players/df0a4c90/Christian-Norgaard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822bd0ba/Liverpool-Stats" TargetMode="External"/><Relationship Id="rId926" Type="http://schemas.openxmlformats.org/officeDocument/2006/relationships/hyperlink" Target="https://fbref.com/en/country/DEN/Denmark-Football" TargetMode="External"/><Relationship Id="rId1111" Type="http://schemas.openxmlformats.org/officeDocument/2006/relationships/hyperlink" Target="https://fbref.com/en/squads/e4a775cb/Nottingham-Forest-Stats" TargetMode="External"/><Relationship Id="rId1556" Type="http://schemas.openxmlformats.org/officeDocument/2006/relationships/hyperlink" Target="https://fbref.com/en/players/803ae100/matchlogs/2023-2024/summary/Harrison-Reed-Match-Logs" TargetMode="External"/><Relationship Id="rId1763" Type="http://schemas.openxmlformats.org/officeDocument/2006/relationships/hyperlink" Target="https://fbref.com/en/squads/822bd0ba/Liverpool-Stats" TargetMode="External"/><Relationship Id="rId1970" Type="http://schemas.openxmlformats.org/officeDocument/2006/relationships/hyperlink" Target="https://fbref.com/en/country/WAL/Wales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562b7f1/Odsonne-Edouard" TargetMode="External"/><Relationship Id="rId772" Type="http://schemas.openxmlformats.org/officeDocument/2006/relationships/hyperlink" Target="https://fbref.com/en/players/eebacc07/matchlogs/2023-2024/summary/Gustavo-Hamer-Match-Logs" TargetMode="External"/><Relationship Id="rId1195" Type="http://schemas.openxmlformats.org/officeDocument/2006/relationships/hyperlink" Target="https://fbref.com/en/squads/e4a775cb/Nottingham-Forest-Stats" TargetMode="External"/><Relationship Id="rId1209" Type="http://schemas.openxmlformats.org/officeDocument/2006/relationships/hyperlink" Target="https://fbref.com/en/players/ca22ccb0/Hannibal-Mejbri" TargetMode="External"/><Relationship Id="rId1416" Type="http://schemas.openxmlformats.org/officeDocument/2006/relationships/hyperlink" Target="https://fbref.com/en/players/79bc4c45/matchlogs/2023-2024/summary/Ben-Osborn-Match-Logs" TargetMode="External"/><Relationship Id="rId1623" Type="http://schemas.openxmlformats.org/officeDocument/2006/relationships/hyperlink" Target="https://fbref.com/en/squads/e297cd13/Luton-Town-Stats" TargetMode="External"/><Relationship Id="rId1830" Type="http://schemas.openxmlformats.org/officeDocument/2006/relationships/hyperlink" Target="https://fbref.com/en/country/ESP/Spain-Football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507c7bdf/matchlogs/2023-2024/summary/Bruno-Fernandes-Match-Logs" TargetMode="External"/><Relationship Id="rId1055" Type="http://schemas.openxmlformats.org/officeDocument/2006/relationships/hyperlink" Target="https://fbref.com/en/squads/19538871/Manchester-United-Stats" TargetMode="External"/><Relationship Id="rId1262" Type="http://schemas.openxmlformats.org/officeDocument/2006/relationships/hyperlink" Target="https://fbref.com/en/country/ESP/Spain-Football" TargetMode="External"/><Relationship Id="rId1928" Type="http://schemas.openxmlformats.org/officeDocument/2006/relationships/hyperlink" Target="https://fbref.com/en/players/8a7ff278/matchlogs/2023-2024/summary/Joel-Ward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cc77354e/Boubacar-Kamara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squads/18bb7c10/Arsenal-Stats" TargetMode="External"/><Relationship Id="rId1774" Type="http://schemas.openxmlformats.org/officeDocument/2006/relationships/hyperlink" Target="https://fbref.com/en/country/POR/Portugal-Football" TargetMode="External"/><Relationship Id="rId1981" Type="http://schemas.openxmlformats.org/officeDocument/2006/relationships/hyperlink" Target="https://fbref.com/en/players/d3085b49/Cauley-Woodrow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3d554589/matchlogs/2023-2024/summary/Hjalmar-Ekdal-Match-Logs" TargetMode="External"/><Relationship Id="rId783" Type="http://schemas.openxmlformats.org/officeDocument/2006/relationships/hyperlink" Target="https://fbref.com/en/squads/18bb7c10/Arsenal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4ba7cbea/Bournemouth-Stats" TargetMode="External"/><Relationship Id="rId1634" Type="http://schemas.openxmlformats.org/officeDocument/2006/relationships/hyperlink" Target="https://fbref.com/en/country/EGY/Egypt-Football" TargetMode="External"/><Relationship Id="rId1841" Type="http://schemas.openxmlformats.org/officeDocument/2006/relationships/hyperlink" Target="https://fbref.com/en/players/b2a81fc6/Mike-Tresor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cd051869/Brentford-Stats" TargetMode="External"/><Relationship Id="rId1066" Type="http://schemas.openxmlformats.org/officeDocument/2006/relationships/hyperlink" Target="https://fbref.com/en/country/WAL/Wales-Football" TargetMode="External"/><Relationship Id="rId1273" Type="http://schemas.openxmlformats.org/officeDocument/2006/relationships/hyperlink" Target="https://fbref.com/en/players/92868cb5/Divin-Mubama" TargetMode="External"/><Relationship Id="rId1480" Type="http://schemas.openxmlformats.org/officeDocument/2006/relationships/hyperlink" Target="https://fbref.com/en/players/6639e500/matchlogs/2023-2024/summary/Andreas-Pereira-Match-Logs" TargetMode="External"/><Relationship Id="rId1939" Type="http://schemas.openxmlformats.org/officeDocument/2006/relationships/hyperlink" Target="https://fbref.com/en/squads/8602292d/Aston-Villa-Stats" TargetMode="External"/><Relationship Id="rId850" Type="http://schemas.openxmlformats.org/officeDocument/2006/relationships/hyperlink" Target="https://fbref.com/en/country/NGA/Nigeria-Football" TargetMode="External"/><Relationship Id="rId948" Type="http://schemas.openxmlformats.org/officeDocument/2006/relationships/hyperlink" Target="https://fbref.com/en/players/1caa93a5/matchlogs/2023-2024/summary/Thomas-Kaminski-Match-Logs" TargetMode="External"/><Relationship Id="rId1133" Type="http://schemas.openxmlformats.org/officeDocument/2006/relationships/hyperlink" Target="https://fbref.com/en/players/bac46a10/Lisandro-Martinez" TargetMode="External"/><Relationship Id="rId1578" Type="http://schemas.openxmlformats.org/officeDocument/2006/relationships/hyperlink" Target="https://fbref.com/en/country/NED/Netherlands-Football" TargetMode="External"/><Relationship Id="rId1701" Type="http://schemas.openxmlformats.org/officeDocument/2006/relationships/hyperlink" Target="https://fbref.com/en/players/3eb22ec9/Bernardo-Silva" TargetMode="External"/><Relationship Id="rId1785" Type="http://schemas.openxmlformats.org/officeDocument/2006/relationships/hyperlink" Target="https://fbref.com/en/players/77d7c96f/Kenny-Tete" TargetMode="External"/><Relationship Id="rId1992" Type="http://schemas.openxmlformats.org/officeDocument/2006/relationships/hyperlink" Target="https://fbref.com/en/players/907a5d7c/matchlogs/2023-2024/summary/Yehor-Yarmoliuk-Match-Log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18bb7c10/Arsenal-Stats" TargetMode="External"/><Relationship Id="rId710" Type="http://schemas.openxmlformats.org/officeDocument/2006/relationships/hyperlink" Target="https://fbref.com/en/country/BRA/Brazil-Football" TargetMode="External"/><Relationship Id="rId808" Type="http://schemas.openxmlformats.org/officeDocument/2006/relationships/hyperlink" Target="https://fbref.com/en/players/1780bb4a/matchlogs/2023-2024/summary/Aaron-Hickey-Match-Logs" TargetMode="External"/><Relationship Id="rId1340" Type="http://schemas.openxmlformats.org/officeDocument/2006/relationships/hyperlink" Target="https://fbref.com/en/players/e6af02e0/matchlogs/2023-2024/summary/Matheus-Nunes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da7b447d/Davinson-Sanchez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6f7d826d/Douglas-Luiz" TargetMode="External"/><Relationship Id="rId1200" Type="http://schemas.openxmlformats.org/officeDocument/2006/relationships/hyperlink" Target="https://fbref.com/en/players/fc15fb84/matchlogs/2023-2024/summary/Dwight-McNeil-Match-Logs" TargetMode="External"/><Relationship Id="rId1852" Type="http://schemas.openxmlformats.org/officeDocument/2006/relationships/hyperlink" Target="https://fbref.com/en/players/38ceb24a/matchlogs/2023-2024/summary/Leandro-Trossard-Match-Logs" TargetMode="External"/><Relationship Id="rId654" Type="http://schemas.openxmlformats.org/officeDocument/2006/relationships/hyperlink" Target="https://fbref.com/en/country/ESP/Spain-Football" TargetMode="External"/><Relationship Id="rId861" Type="http://schemas.openxmlformats.org/officeDocument/2006/relationships/hyperlink" Target="https://fbref.com/en/players/8449d35e/Vitaly-Janelt" TargetMode="External"/><Relationship Id="rId959" Type="http://schemas.openxmlformats.org/officeDocument/2006/relationships/hyperlink" Target="https://fbref.com/en/squads/822bd0ba/Liverpool-Stats" TargetMode="External"/><Relationship Id="rId1284" Type="http://schemas.openxmlformats.org/officeDocument/2006/relationships/hyperlink" Target="https://fbref.com/en/players/a755db8c/matchlogs/2023-2024/summary/Rodrigo-Muniz-Match-Logs" TargetMode="External"/><Relationship Id="rId1491" Type="http://schemas.openxmlformats.org/officeDocument/2006/relationships/hyperlink" Target="https://fbref.com/en/squads/b8fd03ef/Manchester-City-Stats" TargetMode="External"/><Relationship Id="rId1505" Type="http://schemas.openxmlformats.org/officeDocument/2006/relationships/hyperlink" Target="https://fbref.com/en/players/4b40d9ca/Nick-Pope" TargetMode="External"/><Relationship Id="rId1589" Type="http://schemas.openxmlformats.org/officeDocument/2006/relationships/hyperlink" Target="https://fbref.com/en/players/2e4f5f03/Andrew-Robertson" TargetMode="External"/><Relationship Id="rId1712" Type="http://schemas.openxmlformats.org/officeDocument/2006/relationships/hyperlink" Target="https://fbref.com/en/players/86e7deaf/matchlogs/2023-2024/summary/Thiago-Silva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01e5f06e/Sergio-Gomez" TargetMode="External"/><Relationship Id="rId1144" Type="http://schemas.openxmlformats.org/officeDocument/2006/relationships/hyperlink" Target="https://fbref.com/en/players/50e6dc35/matchlogs/2023-2024/summary/Jean-Philippe-Mateta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b6f7fd5/Lucas-Paqueta" TargetMode="External"/><Relationship Id="rId1796" Type="http://schemas.openxmlformats.org/officeDocument/2006/relationships/hyperlink" Target="https://fbref.com/en/players/56f7a928/matchlogs/2023-2024/summary/Youri-Tielemans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DEN/Denmark-Football" TargetMode="External"/><Relationship Id="rId819" Type="http://schemas.openxmlformats.org/officeDocument/2006/relationships/hyperlink" Target="https://fbref.com/en/squads/e4a775cb/Nottingham-Forest-Stats" TargetMode="External"/><Relationship Id="rId1004" Type="http://schemas.openxmlformats.org/officeDocument/2006/relationships/hyperlink" Target="https://fbref.com/en/players/77cf6852/matchlogs/2023-2024/summary/Emil-Krafth-Match-Logs" TargetMode="External"/><Relationship Id="rId1211" Type="http://schemas.openxmlformats.org/officeDocument/2006/relationships/hyperlink" Target="https://fbref.com/en/squads/19538871/Manchester-United-Stats" TargetMode="External"/><Relationship Id="rId1656" Type="http://schemas.openxmlformats.org/officeDocument/2006/relationships/hyperlink" Target="https://fbref.com/en/players/dbf053da/matchlogs/2023-2024/summary/Jadon-Sancho-Match-Logs" TargetMode="External"/><Relationship Id="rId1863" Type="http://schemas.openxmlformats.org/officeDocument/2006/relationships/hyperlink" Target="https://fbref.com/en/squads/e4a775cb/Nottingham-Forest-Stats" TargetMode="External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1971591f/Cody-Gakpo" TargetMode="External"/><Relationship Id="rId872" Type="http://schemas.openxmlformats.org/officeDocument/2006/relationships/hyperlink" Target="https://fbref.com/en/players/b66315ae/matchlogs/2023-2024/summary/Gabriel-Jesus-Match-Logs" TargetMode="External"/><Relationship Id="rId1088" Type="http://schemas.openxmlformats.org/officeDocument/2006/relationships/hyperlink" Target="https://fbref.com/en/players/cab9634e/matchlogs/2023-2024/summary/Ian-Maatsen-Match-Logs" TargetMode="External"/><Relationship Id="rId1295" Type="http://schemas.openxmlformats.org/officeDocument/2006/relationships/hyperlink" Target="https://fbref.com/en/squads/b2b47a98/Newcastle-United-Stats" TargetMode="External"/><Relationship Id="rId1309" Type="http://schemas.openxmlformats.org/officeDocument/2006/relationships/hyperlink" Target="https://fbref.com/en/players/c5bdb6e3/Reiss-Nelson" TargetMode="External"/><Relationship Id="rId1516" Type="http://schemas.openxmlformats.org/officeDocument/2006/relationships/hyperlink" Target="https://fbref.com/en/players/4125cb98/matchlogs/2023-2024/summary/Jarrell-Quansah-Match-Logs" TargetMode="External"/><Relationship Id="rId1723" Type="http://schemas.openxmlformats.org/officeDocument/2006/relationships/hyperlink" Target="https://fbref.com/en/squads/4ba7cbea/Bournemouth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67ac5bb8/Gabriel-Dos-Santos" TargetMode="External"/><Relationship Id="rId732" Type="http://schemas.openxmlformats.org/officeDocument/2006/relationships/hyperlink" Target="https://fbref.com/en/players/b8e740fb/matchlogs/2023-2024/summary/Ryan-Gravenberch-Match-Logs" TargetMode="External"/><Relationship Id="rId1155" Type="http://schemas.openxmlformats.org/officeDocument/2006/relationships/hyperlink" Target="https://fbref.com/en/squads/47c64c55/Crystal-Palace-Stats" TargetMode="External"/><Relationship Id="rId1362" Type="http://schemas.openxmlformats.org/officeDocument/2006/relationships/hyperlink" Target="https://fbref.com/en/country/FRA/France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d07537b9/Brighton-and-Hove-Albion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8cec06e1/Wolverhampton-Wanderers-Stats" TargetMode="External"/><Relationship Id="rId1874" Type="http://schemas.openxmlformats.org/officeDocument/2006/relationships/hyperlink" Target="https://fbref.com/en/country/NED/Netherlands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72c812f3/matchlogs/2023-2024/summary/Idrissa-Gana-Gueye-Match-Logs" TargetMode="External"/><Relationship Id="rId883" Type="http://schemas.openxmlformats.org/officeDocument/2006/relationships/hyperlink" Target="https://fbref.com/en/squads/b2b47a98/Newcastle-United-Stats" TargetMode="External"/><Relationship Id="rId1099" Type="http://schemas.openxmlformats.org/officeDocument/2006/relationships/hyperlink" Target="https://fbref.com/en/squads/cff3d9bb/Chelsea-Stats" TargetMode="External"/><Relationship Id="rId1527" Type="http://schemas.openxmlformats.org/officeDocument/2006/relationships/hyperlink" Target="https://fbref.com/en/squads/18bb7c10/Arsenal-Stats" TargetMode="External"/><Relationship Id="rId1734" Type="http://schemas.openxmlformats.org/officeDocument/2006/relationships/hyperlink" Target="https://fbref.com/en/country/ISR/Israel-Football" TargetMode="External"/><Relationship Id="rId1941" Type="http://schemas.openxmlformats.org/officeDocument/2006/relationships/hyperlink" Target="https://fbref.com/en/players/c40b6180/Adam-Webster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ce4f40c7/matchlogs/2023-2024/summary/Cheick-Doucoure-Match-Logs" TargetMode="External"/><Relationship Id="rId1166" Type="http://schemas.openxmlformats.org/officeDocument/2006/relationships/hyperlink" Target="https://fbref.com/en/country/GRE/Greece-Football" TargetMode="External"/><Relationship Id="rId1373" Type="http://schemas.openxmlformats.org/officeDocument/2006/relationships/hyperlink" Target="https://fbref.com/en/players/cdd70dc0/Michael-Olakigbe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47c64c55/Crystal-Palace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7a1f2c08/matchlogs/2023-2024/summary/Jairo-Riedewald-Match-Logs" TargetMode="External"/><Relationship Id="rId1678" Type="http://schemas.openxmlformats.org/officeDocument/2006/relationships/hyperlink" Target="https://fbref.com/en/country/GHA/Ghana-Football" TargetMode="External"/><Relationship Id="rId1801" Type="http://schemas.openxmlformats.org/officeDocument/2006/relationships/hyperlink" Target="https://fbref.com/en/players/a105d46a/Harry-Toffolo" TargetMode="External"/><Relationship Id="rId1885" Type="http://schemas.openxmlformats.org/officeDocument/2006/relationships/hyperlink" Target="https://fbref.com/en/players/dad4b285/Joel-Veltman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d07537b9/Brighton-and-Hove-Albion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4fb9c88f/matchlogs/2023-2024/summary/Curtis-Jones-Match-Logs" TargetMode="External"/><Relationship Id="rId1233" Type="http://schemas.openxmlformats.org/officeDocument/2006/relationships/hyperlink" Target="https://fbref.com/en/players/5cbd1eb0/Tyrick-Mitchell" TargetMode="External"/><Relationship Id="rId1440" Type="http://schemas.openxmlformats.org/officeDocument/2006/relationships/hyperlink" Target="https://fbref.com/en/players/dc7f8a28/matchlogs/2023-2024/summary/Cole-Palmer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WAL/Wales-Football" TargetMode="External"/><Relationship Id="rId1177" Type="http://schemas.openxmlformats.org/officeDocument/2006/relationships/hyperlink" Target="https://fbref.com/en/players/96593e89/James-Mcatee" TargetMode="External"/><Relationship Id="rId1300" Type="http://schemas.openxmlformats.org/officeDocument/2006/relationships/hyperlink" Target="https://fbref.com/en/players/30d4a2e5/matchlogs/2023-2024/summary/Vitaliy-Mykolenko-Match-Logs" TargetMode="External"/><Relationship Id="rId1745" Type="http://schemas.openxmlformats.org/officeDocument/2006/relationships/hyperlink" Target="https://fbref.com/en/players/28300a16/Jason-Steele" TargetMode="External"/><Relationship Id="rId1952" Type="http://schemas.openxmlformats.org/officeDocument/2006/relationships/hyperlink" Target="https://fbref.com/en/players/35e413f1/matchlogs/2023-2024/summary/Ben-White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2b47a98/Newcastle-United-Stats" TargetMode="External"/><Relationship Id="rId754" Type="http://schemas.openxmlformats.org/officeDocument/2006/relationships/hyperlink" Target="https://fbref.com/en/country/CRO/Croatia-Football" TargetMode="External"/><Relationship Id="rId961" Type="http://schemas.openxmlformats.org/officeDocument/2006/relationships/hyperlink" Target="https://fbref.com/en/players/f31def1e/Lloyd-Kelly" TargetMode="External"/><Relationship Id="rId1384" Type="http://schemas.openxmlformats.org/officeDocument/2006/relationships/hyperlink" Target="https://fbref.com/en/players/e7ee38c3/matchlogs/2023-2024/summary/Robin-Olsen-Match-Logs" TargetMode="External"/><Relationship Id="rId1591" Type="http://schemas.openxmlformats.org/officeDocument/2006/relationships/hyperlink" Target="https://fbref.com/en/squads/822bd0ba/Liverpool-Stats" TargetMode="External"/><Relationship Id="rId1605" Type="http://schemas.openxmlformats.org/officeDocument/2006/relationships/hyperlink" Target="https://fbref.com/en/players/4ab53cdb/Jay-Rodriguez" TargetMode="External"/><Relationship Id="rId1689" Type="http://schemas.openxmlformats.org/officeDocument/2006/relationships/hyperlink" Target="https://fbref.com/en/players/efd2ec23/Antoine-Semenyo" TargetMode="External"/><Relationship Id="rId1812" Type="http://schemas.openxmlformats.org/officeDocument/2006/relationships/hyperlink" Target="https://fbref.com/en/players/e7ca0439/matchlogs/2023-2024/summary/James-Tomkins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POL/Poland-Football" TargetMode="External"/><Relationship Id="rId821" Type="http://schemas.openxmlformats.org/officeDocument/2006/relationships/hyperlink" Target="https://fbref.com/en/players/a0666d3e/Will-Hughes" TargetMode="External"/><Relationship Id="rId1037" Type="http://schemas.openxmlformats.org/officeDocument/2006/relationships/hyperlink" Target="https://fbref.com/en/players/2628fd2b/Bernd-Leno" TargetMode="External"/><Relationship Id="rId1244" Type="http://schemas.openxmlformats.org/officeDocument/2006/relationships/hyperlink" Target="https://fbref.com/en/players/3925dbd6/matchlogs/2023-2024/summary/Aleksandar-Mitrovic-Match-Logs" TargetMode="External"/><Relationship Id="rId1451" Type="http://schemas.openxmlformats.org/officeDocument/2006/relationships/hyperlink" Target="https://fbref.com/en/squads/7c21e445/West-Ham-United-Stats" TargetMode="External"/><Relationship Id="rId1896" Type="http://schemas.openxmlformats.org/officeDocument/2006/relationships/hyperlink" Target="https://fbref.com/en/players/cf134113/matchlogs/2023-2024/summary/Bart-Verbruggen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SCO/Scotland-Football" TargetMode="External"/><Relationship Id="rId919" Type="http://schemas.openxmlformats.org/officeDocument/2006/relationships/hyperlink" Target="https://fbref.com/en/squads/e297cd13/Luton-Town-Stats" TargetMode="External"/><Relationship Id="rId1090" Type="http://schemas.openxmlformats.org/officeDocument/2006/relationships/hyperlink" Target="https://fbref.com/en/country/ARG/Argentina-Football" TargetMode="External"/><Relationship Id="rId1104" Type="http://schemas.openxmlformats.org/officeDocument/2006/relationships/hyperlink" Target="https://fbref.com/en/players/d8931174/matchlogs/2023-2024/summary/Harry-Maguire-Match-Logs" TargetMode="External"/><Relationship Id="rId1311" Type="http://schemas.openxmlformats.org/officeDocument/2006/relationships/hyperlink" Target="https://fbref.com/en/squads/18bb7c10/Arsenal-Stats" TargetMode="External"/><Relationship Id="rId1549" Type="http://schemas.openxmlformats.org/officeDocument/2006/relationships/hyperlink" Target="https://fbref.com/en/players/ab651565/Nathan-Redmond" TargetMode="External"/><Relationship Id="rId1756" Type="http://schemas.openxmlformats.org/officeDocument/2006/relationships/hyperlink" Target="https://fbref.com/en/players/5eecec3d/matchlogs/2023-2024/summary/John-Stones-Match-Logs" TargetMode="External"/><Relationship Id="rId1963" Type="http://schemas.openxmlformats.org/officeDocument/2006/relationships/hyperlink" Target="https://fbref.com/en/squads/b2b47a98/Newcastle-United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COL/Colombia-Football" TargetMode="External"/><Relationship Id="rId765" Type="http://schemas.openxmlformats.org/officeDocument/2006/relationships/hyperlink" Target="https://fbref.com/en/players/da011f18/Lewis-Hall" TargetMode="External"/><Relationship Id="rId972" Type="http://schemas.openxmlformats.org/officeDocument/2006/relationships/hyperlink" Target="https://fbref.com/en/players/d0f72bf1/matchlogs/2023-2024/summary/Max-Kilman-Match-Logs" TargetMode="External"/><Relationship Id="rId1188" Type="http://schemas.openxmlformats.org/officeDocument/2006/relationships/hyperlink" Target="https://fbref.com/en/players/bf973eeb/matchlogs/2023-2024/summary/James-McConnell-Match-Logs" TargetMode="External"/><Relationship Id="rId1395" Type="http://schemas.openxmlformats.org/officeDocument/2006/relationships/hyperlink" Target="https://fbref.com/en/squads/1df6b87e/Sheffield-United-Stats" TargetMode="External"/><Relationship Id="rId1409" Type="http://schemas.openxmlformats.org/officeDocument/2006/relationships/hyperlink" Target="https://fbref.com/en/players/c1242d4e/Stefan-Ortega" TargetMode="External"/><Relationship Id="rId1616" Type="http://schemas.openxmlformats.org/officeDocument/2006/relationships/hyperlink" Target="https://fbref.com/en/players/a3d94a58/matchlogs/2023-2024/summary/Cristian-Romero-Match-Logs" TargetMode="External"/><Relationship Id="rId1823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88968486/Illia-Zabarnyi" TargetMode="External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4596da74/Evan-Ferguson" TargetMode="External"/><Relationship Id="rId832" Type="http://schemas.openxmlformats.org/officeDocument/2006/relationships/hyperlink" Target="https://fbref.com/en/players/491a433d/matchlogs/2023-2024/summary/Rasmus-Hojlund-Match-Logs" TargetMode="External"/><Relationship Id="rId1048" Type="http://schemas.openxmlformats.org/officeDocument/2006/relationships/hyperlink" Target="https://fbref.com/en/players/b57e066e/matchlogs/2023-2024/summary/Rico-Lewis-Match-Logs" TargetMode="External"/><Relationship Id="rId1255" Type="http://schemas.openxmlformats.org/officeDocument/2006/relationships/hyperlink" Target="https://fbref.com/en/squads/e4a775cb/Nottingham-Forest-Stats" TargetMode="External"/><Relationship Id="rId1462" Type="http://schemas.openxmlformats.org/officeDocument/2006/relationships/hyperlink" Target="https://fbref.com/en/country/SCO/Scotland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943e8050/Burnley-Stats" TargetMode="External"/><Relationship Id="rId1322" Type="http://schemas.openxmlformats.org/officeDocument/2006/relationships/hyperlink" Target="https://fbref.com/en/country/SEN/Senegal-Football" TargetMode="External"/><Relationship Id="rId1767" Type="http://schemas.openxmlformats.org/officeDocument/2006/relationships/hyperlink" Target="https://fbref.com/en/squads/b2b47a98/Newcastle-United-Stats" TargetMode="External"/><Relationship Id="rId1974" Type="http://schemas.openxmlformats.org/officeDocument/2006/relationships/hyperlink" Target="https://fbref.com/en/country/COD/Congo-DR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debe38a0/John-Egan" TargetMode="External"/><Relationship Id="rId776" Type="http://schemas.openxmlformats.org/officeDocument/2006/relationships/hyperlink" Target="https://fbref.com/en/players/8c3078cd/matchlogs/2023-2024/summary/Luke-Harris-Match-Logs" TargetMode="External"/><Relationship Id="rId983" Type="http://schemas.openxmlformats.org/officeDocument/2006/relationships/hyperlink" Target="https://fbref.com/en/squads/943e8050/Burnley-Stats" TargetMode="External"/><Relationship Id="rId1199" Type="http://schemas.openxmlformats.org/officeDocument/2006/relationships/hyperlink" Target="https://fbref.com/en/squads/d3fd31cc/Everton-Stats" TargetMode="External"/><Relationship Id="rId1627" Type="http://schemas.openxmlformats.org/officeDocument/2006/relationships/hyperlink" Target="https://fbref.com/en/squads/8cec06e1/Wolverhampton-Wanderers-Stats" TargetMode="External"/><Relationship Id="rId1834" Type="http://schemas.openxmlformats.org/officeDocument/2006/relationships/hyperlink" Target="https://fbref.com/en/country/BFA/Burkina-Faso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ff4ab71/matchlogs/2023-2024/summary/Enzo-Fernandez-Match-Logs" TargetMode="External"/><Relationship Id="rId1059" Type="http://schemas.openxmlformats.org/officeDocument/2006/relationships/hyperlink" Target="https://fbref.com/en/squads/b2b47a98/Newcastle-United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ac7e7b1c/Facundo-Pellistri" TargetMode="External"/><Relationship Id="rId2012" Type="http://schemas.openxmlformats.org/officeDocument/2006/relationships/hyperlink" Target="https://fbref.com/en/players/07d65234/matchlogs/2023-2024/summary/Anass-Zaroury-Match-Logs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BRA/Brazil-Football" TargetMode="External"/><Relationship Id="rId1680" Type="http://schemas.openxmlformats.org/officeDocument/2006/relationships/hyperlink" Target="https://fbref.com/en/players/3312f911/matchlogs/2023-2024/summary/Jeffrey-Schlupp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6412cc03/Fabio-Vieira" TargetMode="External"/><Relationship Id="rId1985" Type="http://schemas.openxmlformats.org/officeDocument/2006/relationships/hyperlink" Target="https://fbref.com/en/players/a5212312/Joe-Worrall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COL/Colombia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ITA/Italy-Football" TargetMode="External"/><Relationship Id="rId1333" Type="http://schemas.openxmlformats.org/officeDocument/2006/relationships/hyperlink" Target="https://fbref.com/en/players/43439614/Oliver-Norwood" TargetMode="External"/><Relationship Id="rId1540" Type="http://schemas.openxmlformats.org/officeDocument/2006/relationships/hyperlink" Target="https://fbref.com/en/players/a1d5bd30/matchlogs/2023-2024/summary/Marcus-Rashford-Match-Logs" TargetMode="External"/><Relationship Id="rId1638" Type="http://schemas.openxmlformats.org/officeDocument/2006/relationships/hyperlink" Target="https://fbref.com/en/country/FRA/France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SEN/Senegal-Football" TargetMode="External"/><Relationship Id="rId1400" Type="http://schemas.openxmlformats.org/officeDocument/2006/relationships/hyperlink" Target="https://fbref.com/en/players/d86a1f3e/matchlogs/2023-2024/summary/Tyler-Onyango-Match-Logs" TargetMode="External"/><Relationship Id="rId1845" Type="http://schemas.openxmlformats.org/officeDocument/2006/relationships/hyperlink" Target="https://fbref.com/en/players/21512407/Kieran-Trippier" TargetMode="External"/><Relationship Id="rId2023" Type="http://schemas.openxmlformats.org/officeDocument/2006/relationships/hyperlink" Target="https://fbref.com/en/squads/18bb7c10/Arsenal-Stat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SEN/Senegal-Football" TargetMode="External"/><Relationship Id="rId1277" Type="http://schemas.openxmlformats.org/officeDocument/2006/relationships/hyperlink" Target="https://fbref.com/en/players/049a888d/Mykhailo-Mudryk" TargetMode="External"/><Relationship Id="rId1484" Type="http://schemas.openxmlformats.org/officeDocument/2006/relationships/hyperlink" Target="https://fbref.com/en/players/6fe90922/matchlogs/2023-2024/summary/Ivan-Perisic-Match-Logs" TargetMode="External"/><Relationship Id="rId1691" Type="http://schemas.openxmlformats.org/officeDocument/2006/relationships/hyperlink" Target="https://fbref.com/en/squads/4ba7cbea/Bournemouth-Stats" TargetMode="External"/><Relationship Id="rId1705" Type="http://schemas.openxmlformats.org/officeDocument/2006/relationships/hyperlink" Target="https://fbref.com/en/players/e7aa9d7c/Fabio-Silva" TargetMode="External"/><Relationship Id="rId1912" Type="http://schemas.openxmlformats.org/officeDocument/2006/relationships/hyperlink" Target="https://fbref.com/en/players/9295dc1c/matchlogs/2023-2024/summary/Vitinho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a712ca2b/Issa-Diop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POR/Portugal-Football" TargetMode="External"/><Relationship Id="rId921" Type="http://schemas.openxmlformats.org/officeDocument/2006/relationships/hyperlink" Target="https://fbref.com/en/players/570bb4b9/Hamed-Junior-Traore" TargetMode="External"/><Relationship Id="rId1137" Type="http://schemas.openxmlformats.org/officeDocument/2006/relationships/hyperlink" Target="https://fbref.com/en/players/feb5d972/Pape-Matar-Sarr" TargetMode="External"/><Relationship Id="rId1344" Type="http://schemas.openxmlformats.org/officeDocument/2006/relationships/hyperlink" Target="https://fbref.com/en/players/e6af02e0/matchlogs/2023-2024/summary/Matheus-Nunes-Match-Logs" TargetMode="External"/><Relationship Id="rId1551" Type="http://schemas.openxmlformats.org/officeDocument/2006/relationships/hyperlink" Target="https://fbref.com/en/squads/943e8050/Burnley-Stats" TargetMode="External"/><Relationship Id="rId1789" Type="http://schemas.openxmlformats.org/officeDocument/2006/relationships/hyperlink" Target="https://fbref.com/en/players/fc027d02/Luke-Thomas" TargetMode="External"/><Relationship Id="rId1996" Type="http://schemas.openxmlformats.org/officeDocument/2006/relationships/hyperlink" Target="https://fbref.com/en/players/c1fe2a48/matchlogs/2023-2024/summary/Ryan-Yates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414184f7/matchlogs/2023-2024/summary/Jhon-Duran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SCO/Scotland-Football" TargetMode="External"/><Relationship Id="rId1204" Type="http://schemas.openxmlformats.org/officeDocument/2006/relationships/hyperlink" Target="https://fbref.com/en/players/d93c2511/matchlogs/2023-2024/summary/Scott-McTominay-Match-Logs" TargetMode="External"/><Relationship Id="rId1411" Type="http://schemas.openxmlformats.org/officeDocument/2006/relationships/hyperlink" Target="https://fbref.com/en/squads/b8fd03ef/Manchester-City-Stats" TargetMode="External"/><Relationship Id="rId1649" Type="http://schemas.openxmlformats.org/officeDocument/2006/relationships/hyperlink" Target="https://fbref.com/en/players/6a713852/Robert-Sanchez" TargetMode="External"/><Relationship Id="rId1856" Type="http://schemas.openxmlformats.org/officeDocument/2006/relationships/hyperlink" Target="https://fbref.com/en/players/cddf767b/matchlogs/2023-2024/summary/Auston-Trusty-Match-Logs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RSA/South-Africa-Football" TargetMode="External"/><Relationship Id="rId865" Type="http://schemas.openxmlformats.org/officeDocument/2006/relationships/hyperlink" Target="https://fbref.com/en/players/0f134faf/Mathias-Jensen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1704b0b8/matchlogs/2023-2024/summary/Murillo-Match-Logs" TargetMode="External"/><Relationship Id="rId1495" Type="http://schemas.openxmlformats.org/officeDocument/2006/relationships/hyperlink" Target="https://fbref.com/en/squads/8602292d/Aston-Villa-Stats" TargetMode="External"/><Relationship Id="rId1509" Type="http://schemas.openxmlformats.org/officeDocument/2006/relationships/hyperlink" Target="https://fbref.com/en/players/27d0a506/Pedro-Porro" TargetMode="External"/><Relationship Id="rId1716" Type="http://schemas.openxmlformats.org/officeDocument/2006/relationships/hyperlink" Target="https://fbref.com/en/players/8e16dd48/matchlogs/2023-2024/summary/Luis-Sinisterra-Match-Logs" TargetMode="External"/><Relationship Id="rId1923" Type="http://schemas.openxmlformats.org/officeDocument/2006/relationships/hyperlink" Target="https://fbref.com/en/squads/19538871/Manchester-United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ARG/Argentina-Football" TargetMode="External"/><Relationship Id="rId725" Type="http://schemas.openxmlformats.org/officeDocument/2006/relationships/hyperlink" Target="https://fbref.com/en/players/2bd83368/Anthony-Gordon" TargetMode="External"/><Relationship Id="rId932" Type="http://schemas.openxmlformats.org/officeDocument/2006/relationships/hyperlink" Target="https://fbref.com/en/players/c066d1a5/matchlogs/2023-2024/summary/Issa-Kabore-Match-Logs" TargetMode="External"/><Relationship Id="rId1148" Type="http://schemas.openxmlformats.org/officeDocument/2006/relationships/hyperlink" Target="https://fbref.com/en/players/b217ef29/matchlogs/2023-2024/summary/Joel-Matip-Match-Logs" TargetMode="External"/><Relationship Id="rId1355" Type="http://schemas.openxmlformats.org/officeDocument/2006/relationships/hyperlink" Target="https://fbref.com/en/squads/943e8050/Burnley-Stats" TargetMode="External"/><Relationship Id="rId1562" Type="http://schemas.openxmlformats.org/officeDocument/2006/relationships/hyperlink" Target="https://fbref.com/en/country/JAM/Jamaica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df3cda47/matchlogs/2023-2024/summary/Dejan-Kulusevski-Match-Logs" TargetMode="External"/><Relationship Id="rId1215" Type="http://schemas.openxmlformats.org/officeDocument/2006/relationships/hyperlink" Target="https://fbref.com/en/squads/e297cd13/Luton-Town-Stats" TargetMode="External"/><Relationship Id="rId1422" Type="http://schemas.openxmlformats.org/officeDocument/2006/relationships/hyperlink" Target="https://fbref.com/en/country/DEN/Denmark-Football" TargetMode="External"/><Relationship Id="rId1867" Type="http://schemas.openxmlformats.org/officeDocument/2006/relationships/hyperlink" Target="https://fbref.com/en/squads/361ca564/Tottenham-Hotspur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c2731c10/Conor-Gallagher" TargetMode="External"/><Relationship Id="rId876" Type="http://schemas.openxmlformats.org/officeDocument/2006/relationships/hyperlink" Target="https://fbref.com/en/players/b561db50/matchlogs/2023-2024/summary/Raul-Jimenez-Match-Logs" TargetMode="External"/><Relationship Id="rId1299" Type="http://schemas.openxmlformats.org/officeDocument/2006/relationships/hyperlink" Target="https://fbref.com/en/squads/d3fd31cc/Everton-Stats" TargetMode="External"/><Relationship Id="rId1727" Type="http://schemas.openxmlformats.org/officeDocument/2006/relationships/hyperlink" Target="https://fbref.com/en/squads/18bb7c10/Arsenal-Stats" TargetMode="External"/><Relationship Id="rId1934" Type="http://schemas.openxmlformats.org/officeDocument/2006/relationships/hyperlink" Target="https://fbref.com/en/country/BRA/Brazil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02b29014/Abdoulaye-Doucoure" TargetMode="External"/><Relationship Id="rId736" Type="http://schemas.openxmlformats.org/officeDocument/2006/relationships/hyperlink" Target="https://fbref.com/en/players/b0b4fd3e/matchlogs/2023-2024/summary/Jack-Grealish-Match-Logs" TargetMode="External"/><Relationship Id="rId1061" Type="http://schemas.openxmlformats.org/officeDocument/2006/relationships/hyperlink" Target="https://fbref.com/en/players/d7553721/Giovani-Lo-Celso" TargetMode="External"/><Relationship Id="rId1159" Type="http://schemas.openxmlformats.org/officeDocument/2006/relationships/hyperlink" Target="https://fbref.com/en/squads/cd051869/Brentford-Stats" TargetMode="External"/><Relationship Id="rId1366" Type="http://schemas.openxmlformats.org/officeDocument/2006/relationships/hyperlink" Target="https://fbref.com/en/country/IRL/Republic-of-Ireland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19538871/Manchester-United-Stats" TargetMode="External"/><Relationship Id="rId1019" Type="http://schemas.openxmlformats.org/officeDocument/2006/relationships/hyperlink" Target="https://fbref.com/en/squads/b8fd03ef/Manchester-City-Stats" TargetMode="External"/><Relationship Id="rId1573" Type="http://schemas.openxmlformats.org/officeDocument/2006/relationships/hyperlink" Target="https://fbref.com/en/players/fa031b34/Richarlison" TargetMode="External"/><Relationship Id="rId1780" Type="http://schemas.openxmlformats.org/officeDocument/2006/relationships/hyperlink" Target="https://fbref.com/en/players/5c0da4a4/matchlogs/2023-2024/summary/Marcus-Tavernier-Match-Logs" TargetMode="External"/><Relationship Id="rId1878" Type="http://schemas.openxmlformats.org/officeDocument/2006/relationships/hyperlink" Target="https://fbref.com/en/country/FRA/France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361ca564/Tottenham-Hotspur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a78ff07f/Joao-Palhinha" TargetMode="External"/><Relationship Id="rId1640" Type="http://schemas.openxmlformats.org/officeDocument/2006/relationships/hyperlink" Target="https://fbref.com/en/players/972aeb2a/matchlogs/2023-2024/summary/William-Saliba-Match-Logs" TargetMode="External"/><Relationship Id="rId1738" Type="http://schemas.openxmlformats.org/officeDocument/2006/relationships/hyperlink" Target="https://fbref.com/en/country/CZE/Czech-Republic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e297cd13/Luton-Town-Stats" TargetMode="External"/><Relationship Id="rId1072" Type="http://schemas.openxmlformats.org/officeDocument/2006/relationships/hyperlink" Target="https://fbref.com/en/players/a2b105e0/matchlogs/2023-2024/summary/Sean-Longstaff-Match-Logs" TargetMode="External"/><Relationship Id="rId1500" Type="http://schemas.openxmlformats.org/officeDocument/2006/relationships/hyperlink" Target="https://fbref.com/en/players/4806ec67/matchlogs/2023-2024/summary/Jordan-Pickford-Match-Logs" TargetMode="External"/><Relationship Id="rId1945" Type="http://schemas.openxmlformats.org/officeDocument/2006/relationships/hyperlink" Target="https://fbref.com/en/players/ce5143da/Danny-Welbeck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b2b47a98/Newcastle-United-Stats" TargetMode="External"/><Relationship Id="rId954" Type="http://schemas.openxmlformats.org/officeDocument/2006/relationships/hyperlink" Target="https://fbref.com/en/country/GER/Germany-Football" TargetMode="External"/><Relationship Id="rId1377" Type="http://schemas.openxmlformats.org/officeDocument/2006/relationships/hyperlink" Target="https://fbref.com/en/players/c4486bac/Michael-Olise" TargetMode="External"/><Relationship Id="rId1584" Type="http://schemas.openxmlformats.org/officeDocument/2006/relationships/hyperlink" Target="https://fbref.com/en/players/71ef519e/matchlogs/2023-2024/summary/Matt-Ritchie-Match-Logs" TargetMode="External"/><Relationship Id="rId1791" Type="http://schemas.openxmlformats.org/officeDocument/2006/relationships/hyperlink" Target="https://fbref.com/en/squads/1df6b87e/Sheffield-United-Stats" TargetMode="External"/><Relationship Id="rId1805" Type="http://schemas.openxmlformats.org/officeDocument/2006/relationships/hyperlink" Target="https://fbref.com/en/players/b3af9be1/Takehiro-Tomiyasu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c149016b/Wataru-Endo" TargetMode="External"/><Relationship Id="rId607" Type="http://schemas.openxmlformats.org/officeDocument/2006/relationships/hyperlink" Target="https://fbref.com/en/squads/19538871/Manchester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74618572/Kaoru-Mitoma" TargetMode="External"/><Relationship Id="rId1444" Type="http://schemas.openxmlformats.org/officeDocument/2006/relationships/hyperlink" Target="https://fbref.com/en/players/dc7f8a28/matchlogs/2023-2024/summary/Cole-Palmer-Match-Logs" TargetMode="External"/><Relationship Id="rId1651" Type="http://schemas.openxmlformats.org/officeDocument/2006/relationships/hyperlink" Target="https://fbref.com/en/squads/cff3d9bb/Chelsea-Stats" TargetMode="External"/><Relationship Id="rId1889" Type="http://schemas.openxmlformats.org/officeDocument/2006/relationships/hyperlink" Target="https://fbref.com/en/players/8fe2a392/Micky-van-de-Ven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f84a807c/matchlogs/2023-2024/summary/Lyle-Foster-Match-Logs" TargetMode="External"/><Relationship Id="rId898" Type="http://schemas.openxmlformats.org/officeDocument/2006/relationships/hyperlink" Target="https://fbref.com/en/country/WAL/Wales-Football" TargetMode="External"/><Relationship Id="rId1083" Type="http://schemas.openxmlformats.org/officeDocument/2006/relationships/hyperlink" Target="https://fbref.com/en/squads/fd962109/Fulham-Stats" TargetMode="External"/><Relationship Id="rId1290" Type="http://schemas.openxmlformats.org/officeDocument/2006/relationships/hyperlink" Target="https://fbref.com/en/country/IRL/Republic-of-Ireland-Football" TargetMode="External"/><Relationship Id="rId1304" Type="http://schemas.openxmlformats.org/officeDocument/2006/relationships/hyperlink" Target="https://fbref.com/en/players/de5b5570/matchlogs/2023-2024/summary/Marvelous-Nakamba-Match-Logs" TargetMode="External"/><Relationship Id="rId1511" Type="http://schemas.openxmlformats.org/officeDocument/2006/relationships/hyperlink" Target="https://fbref.com/en/squads/361ca564/Tottenham-Hotspur-Stats" TargetMode="External"/><Relationship Id="rId1749" Type="http://schemas.openxmlformats.org/officeDocument/2006/relationships/hyperlink" Target="https://fbref.com/en/players/b400bde0/Raheem-Sterling" TargetMode="External"/><Relationship Id="rId1956" Type="http://schemas.openxmlformats.org/officeDocument/2006/relationships/hyperlink" Target="https://fbref.com/en/players/dd323728/matchlogs/2023-2024/summary/Neco-Williams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NOR/Norway-Football" TargetMode="External"/><Relationship Id="rId965" Type="http://schemas.openxmlformats.org/officeDocument/2006/relationships/hyperlink" Target="https://fbref.com/en/players/0ad53bdc/Milos-Kerkez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828657ff/matchlogs/2023-2024/summary/Amadou-Onana-Match-Logs" TargetMode="External"/><Relationship Id="rId1595" Type="http://schemas.openxmlformats.org/officeDocument/2006/relationships/hyperlink" Target="https://fbref.com/en/squads/fd962109/Fulham-Stats" TargetMode="External"/><Relationship Id="rId1609" Type="http://schemas.openxmlformats.org/officeDocument/2006/relationships/hyperlink" Target="https://fbref.com/en/players/57c94db2/Mads-Roerslev" TargetMode="External"/><Relationship Id="rId1816" Type="http://schemas.openxmlformats.org/officeDocument/2006/relationships/hyperlink" Target="https://fbref.com/en/players/0db169ae/matchlogs/2023-2024/summary/Sandro-Tonali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20b3a502/matchlogs/2023-2024/summary/Nicolas-Dominguez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8b04d6c1/Pierre-Hojbjerg" TargetMode="External"/><Relationship Id="rId1248" Type="http://schemas.openxmlformats.org/officeDocument/2006/relationships/hyperlink" Target="https://fbref.com/en/players/f230bc30/matchlogs/2023-2024/summary/Jakub-Moder-Match-Logs" TargetMode="External"/><Relationship Id="rId1455" Type="http://schemas.openxmlformats.org/officeDocument/2006/relationships/hyperlink" Target="https://fbref.com/en/squads/b2b47a98/Newcastle-United-Stats" TargetMode="External"/><Relationship Id="rId1662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6220452/matchlogs/2023-2024/summary/Kobbie-Mainoo-Match-Logs" TargetMode="External"/><Relationship Id="rId1315" Type="http://schemas.openxmlformats.org/officeDocument/2006/relationships/hyperlink" Target="https://fbref.com/en/squads/4ba7cbea/Bournemouth-Stats" TargetMode="External"/><Relationship Id="rId1967" Type="http://schemas.openxmlformats.org/officeDocument/2006/relationships/hyperlink" Target="https://fbref.com/en/squads/b2b47a98/Newcastle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eebacc07/Gustavo-Hamer" TargetMode="External"/><Relationship Id="rId976" Type="http://schemas.openxmlformats.org/officeDocument/2006/relationships/hyperlink" Target="https://fbref.com/en/players/dc3e663e/matchlogs/2023-2024/summary/Jakub-Kiwior-Match-Logs" TargetMode="External"/><Relationship Id="rId1399" Type="http://schemas.openxmlformats.org/officeDocument/2006/relationships/hyperlink" Target="https://fbref.com/en/squads/d3fd31cc/Everton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507c7bdf/Bruno-Fernandes" TargetMode="External"/><Relationship Id="rId1161" Type="http://schemas.openxmlformats.org/officeDocument/2006/relationships/hyperlink" Target="https://fbref.com/en/players/4bcf39f6/Neal-Maupay" TargetMode="External"/><Relationship Id="rId1259" Type="http://schemas.openxmlformats.org/officeDocument/2006/relationships/hyperlink" Target="https://fbref.com/en/squads/4ba7cbea/Bournemouth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9907b1c8/Nicolo-Zaniolo" TargetMode="External"/><Relationship Id="rId836" Type="http://schemas.openxmlformats.org/officeDocument/2006/relationships/hyperlink" Target="https://fbref.com/en/players/a4e85758/matchlogs/2023-2024/summary/Igor-Match-Logs" TargetMode="External"/><Relationship Id="rId1021" Type="http://schemas.openxmlformats.org/officeDocument/2006/relationships/hyperlink" Target="https://fbref.com/en/players/0ed063d6/Yasser-Larouci" TargetMode="External"/><Relationship Id="rId1119" Type="http://schemas.openxmlformats.org/officeDocument/2006/relationships/hyperlink" Target="https://fbref.com/en/squads/d07537b9/Brighton-and-Hove-Albion-Stats" TargetMode="External"/><Relationship Id="rId1673" Type="http://schemas.openxmlformats.org/officeDocument/2006/relationships/hyperlink" Target="https://fbref.com/en/players/c8aa95da/Fabian-Schar" TargetMode="External"/><Relationship Id="rId1880" Type="http://schemas.openxmlformats.org/officeDocument/2006/relationships/hyperlink" Target="https://fbref.com/en/players/9f8e9423/matchlogs/2023-2024/summary/Raphael-Varane-Match-Logs" TargetMode="External"/><Relationship Id="rId1978" Type="http://schemas.openxmlformats.org/officeDocument/2006/relationships/hyperlink" Target="https://fbref.com/en/country/NZL/New-Zealand-Football" TargetMode="External"/><Relationship Id="rId903" Type="http://schemas.openxmlformats.org/officeDocument/2006/relationships/hyperlink" Target="https://fbref.com/en/squads/47c64c55/Crystal-Palace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544f145/Jacob-Ramsey" TargetMode="External"/><Relationship Id="rId1740" Type="http://schemas.openxmlformats.org/officeDocument/2006/relationships/hyperlink" Target="https://fbref.com/en/players/6613c819/matchlogs/2023-2024/summary/Tomas-Soucek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7399c7a8/matchlogs/2023-2024/summary/Jack-Robinson-Match-Logs" TargetMode="External"/><Relationship Id="rId1838" Type="http://schemas.openxmlformats.org/officeDocument/2006/relationships/hyperlink" Target="https://fbref.com/en/country/MLI/Mali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8b529245/Carlos-Vinicius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7b5ab7f2/Bryan-Gil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82f75f3/Lewis-Dunk" TargetMode="External"/><Relationship Id="rId760" Type="http://schemas.openxmlformats.org/officeDocument/2006/relationships/hyperlink" Target="https://fbref.com/en/players/1f44ac21/matchlogs/2023-2024/summary/Erling-Haaland-Match-Logs" TargetMode="External"/><Relationship Id="rId998" Type="http://schemas.openxmlformats.org/officeDocument/2006/relationships/hyperlink" Target="https://fbref.com/en/country/CRO/Croatia-Football" TargetMode="External"/><Relationship Id="rId1183" Type="http://schemas.openxmlformats.org/officeDocument/2006/relationships/hyperlink" Target="https://fbref.com/en/squads/1df6b87e/Sheffield-United-Stats" TargetMode="External"/><Relationship Id="rId1390" Type="http://schemas.openxmlformats.org/officeDocument/2006/relationships/hyperlink" Target="https://fbref.com/en/country/CMR/Cameroon-Football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47c64c55/Crystal-Palace-Stats" TargetMode="External"/><Relationship Id="rId1488" Type="http://schemas.openxmlformats.org/officeDocument/2006/relationships/hyperlink" Target="https://fbref.com/en/players/0cf321c8/matchlogs/2023-2024/summary/Djordje-Petrovic-Match-Logs" TargetMode="External"/><Relationship Id="rId1695" Type="http://schemas.openxmlformats.org/officeDocument/2006/relationships/hyperlink" Target="https://fbref.com/en/squads/4ba7cbea/Bournemouth-Stats" TargetMode="External"/><Relationship Id="rId620" Type="http://schemas.openxmlformats.org/officeDocument/2006/relationships/hyperlink" Target="https://fbref.com/en/players/0ba976e4/matchlogs/2023-2024/summary/Ansu-Fati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0db5d2c8/Mathias-Jorgensen" TargetMode="External"/><Relationship Id="rId1250" Type="http://schemas.openxmlformats.org/officeDocument/2006/relationships/hyperlink" Target="https://fbref.com/en/country/GHA/Ghana-Football" TargetMode="External"/><Relationship Id="rId1348" Type="http://schemas.openxmlformats.org/officeDocument/2006/relationships/hyperlink" Target="https://fbref.com/en/players/4d77b365/matchlogs/2023-2024/summary/Darwin-Nunez-Match-Logs" TargetMode="External"/><Relationship Id="rId1555" Type="http://schemas.openxmlformats.org/officeDocument/2006/relationships/hyperlink" Target="https://fbref.com/en/squads/fd962109/Fulham-Stats" TargetMode="External"/><Relationship Id="rId1762" Type="http://schemas.openxmlformats.org/officeDocument/2006/relationships/hyperlink" Target="https://fbref.com/en/country/HUN/Hungary-Football" TargetMode="External"/><Relationship Id="rId1110" Type="http://schemas.openxmlformats.org/officeDocument/2006/relationships/hyperlink" Target="https://fbref.com/en/country/BEL/Belgium-Football" TargetMode="External"/><Relationship Id="rId1208" Type="http://schemas.openxmlformats.org/officeDocument/2006/relationships/hyperlink" Target="https://fbref.com/en/players/8df7a2fb/matchlogs/2023-2024/summary/Ben-Mee-Match-Logs" TargetMode="External"/><Relationship Id="rId1415" Type="http://schemas.openxmlformats.org/officeDocument/2006/relationships/hyperlink" Target="https://fbref.com/en/squads/1df6b87e/Sheffield-United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COD/Congo-DR-Football" TargetMode="External"/><Relationship Id="rId1927" Type="http://schemas.openxmlformats.org/officeDocument/2006/relationships/hyperlink" Target="https://fbref.com/en/squads/47c64c55/Crystal-Palace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GER/Germany-Football" TargetMode="External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37118440/Tom-Lockyer" TargetMode="External"/><Relationship Id="rId1272" Type="http://schemas.openxmlformats.org/officeDocument/2006/relationships/hyperlink" Target="https://fbref.com/en/players/9674002f/matchlogs/2023-2024/summary/Mason-Mount-Match-Logs" TargetMode="External"/><Relationship Id="rId502" Type="http://schemas.openxmlformats.org/officeDocument/2006/relationships/hyperlink" Target="https://fbref.com/en/country/SCO/Scotland-Football" TargetMode="External"/><Relationship Id="rId947" Type="http://schemas.openxmlformats.org/officeDocument/2006/relationships/hyperlink" Target="https://fbref.com/en/squads/e297cd13/Luton-Town-Stats" TargetMode="External"/><Relationship Id="rId1132" Type="http://schemas.openxmlformats.org/officeDocument/2006/relationships/hyperlink" Target="https://fbref.com/en/players/7956236f/matchlogs/2023-2024/summary/Emiliano-Martinez-Match-Logs" TargetMode="External"/><Relationship Id="rId1577" Type="http://schemas.openxmlformats.org/officeDocument/2006/relationships/hyperlink" Target="https://fbref.com/en/players/7a1f2c08/Jairo-Riedewald" TargetMode="External"/><Relationship Id="rId1784" Type="http://schemas.openxmlformats.org/officeDocument/2006/relationships/hyperlink" Target="https://fbref.com/en/players/cc2d7ad5/matchlogs/2023-2024/summary/Charlie-Taylor-Match-Logs" TargetMode="External"/><Relationship Id="rId1991" Type="http://schemas.openxmlformats.org/officeDocument/2006/relationships/hyperlink" Target="https://fbref.com/en/squads/cd051869/Brentford-Stat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players/dc7f8a28/Cole-Palmer" TargetMode="External"/><Relationship Id="rId1644" Type="http://schemas.openxmlformats.org/officeDocument/2006/relationships/hyperlink" Target="https://fbref.com/en/players/1b4f1169/matchlogs/2023-2024/summary/Albert-Sambi-Lokonga-Match-Logs" TargetMode="External"/><Relationship Id="rId1851" Type="http://schemas.openxmlformats.org/officeDocument/2006/relationships/hyperlink" Target="https://fbref.com/en/squads/18bb7c10/Arsenal-Stats" TargetMode="External"/><Relationship Id="rId1504" Type="http://schemas.openxmlformats.org/officeDocument/2006/relationships/hyperlink" Target="https://fbref.com/en/players/e541326e/matchlogs/2023-2024/summary/Ethan-Pinnock-Match-Logs" TargetMode="External"/><Relationship Id="rId1711" Type="http://schemas.openxmlformats.org/officeDocument/2006/relationships/hyperlink" Target="https://fbref.com/en/squads/cff3d9bb/Chelsea-Stats" TargetMode="External"/><Relationship Id="rId1949" Type="http://schemas.openxmlformats.org/officeDocument/2006/relationships/hyperlink" Target="https://fbref.com/en/players/35e413f1/Ben-White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e7ca0439/James-Tomkins" TargetMode="External"/><Relationship Id="rId597" Type="http://schemas.openxmlformats.org/officeDocument/2006/relationships/hyperlink" Target="https://fbref.com/en/players/980522ec/Christian-Eriksen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cff3d9bb/Chelsea-Stats" TargetMode="External"/><Relationship Id="rId1294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077faf72/matchlogs/2023-2024/summary/Matheus-Franca-Match-Logs" TargetMode="External"/><Relationship Id="rId871" Type="http://schemas.openxmlformats.org/officeDocument/2006/relationships/hyperlink" Target="https://fbref.com/en/squads/18bb7c10/Arsenal-Stats" TargetMode="External"/><Relationship Id="rId969" Type="http://schemas.openxmlformats.org/officeDocument/2006/relationships/hyperlink" Target="https://fbref.com/en/players/d0f72bf1/Max-Kilman" TargetMode="External"/><Relationship Id="rId1599" Type="http://schemas.openxmlformats.org/officeDocument/2006/relationships/hyperlink" Target="https://fbref.com/en/squads/1df6b87e/Sheffield-United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5e4d9b48/matchlogs/2023-2024/summary/Jamie-Donley-Match-Logs" TargetMode="External"/><Relationship Id="rId731" Type="http://schemas.openxmlformats.org/officeDocument/2006/relationships/hyperlink" Target="https://fbref.com/en/squads/822bd0ba/Liverpool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35516eac/Wilson-Odobert" TargetMode="External"/><Relationship Id="rId1459" Type="http://schemas.openxmlformats.org/officeDocument/2006/relationships/hyperlink" Target="https://fbref.com/en/squads/18bb7c10/Arsenal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491a433d/Rasmus-Hojlund" TargetMode="External"/><Relationship Id="rId1014" Type="http://schemas.openxmlformats.org/officeDocument/2006/relationships/hyperlink" Target="https://fbref.com/en/country/GHA/Ghana-Football" TargetMode="External"/><Relationship Id="rId1221" Type="http://schemas.openxmlformats.org/officeDocument/2006/relationships/hyperlink" Target="https://fbref.com/en/players/2c6835e5/Lewis-Miley" TargetMode="External"/><Relationship Id="rId1666" Type="http://schemas.openxmlformats.org/officeDocument/2006/relationships/hyperlink" Target="https://fbref.com/en/country/ESP/Spain-Football" TargetMode="External"/><Relationship Id="rId1873" Type="http://schemas.openxmlformats.org/officeDocument/2006/relationships/hyperlink" Target="https://fbref.com/en/players/e06683ca/Virgil-van-Dijk" TargetMode="External"/><Relationship Id="rId1319" Type="http://schemas.openxmlformats.org/officeDocument/2006/relationships/hyperlink" Target="https://fbref.com/en/squads/8cec06e1/Wolverhampton-Wanderers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886f9aac/Manor-Solomon" TargetMode="External"/><Relationship Id="rId1940" Type="http://schemas.openxmlformats.org/officeDocument/2006/relationships/hyperlink" Target="https://fbref.com/en/players/aed3a70f/matchlogs/2023-2024/summary/Ollie-Watkins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41034650/matchlogs/2023-2024/summary/Jurrien-Timber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IRN/Iran-Football" TargetMode="External"/><Relationship Id="rId893" Type="http://schemas.openxmlformats.org/officeDocument/2006/relationships/hyperlink" Target="https://fbref.com/en/players/0cd31129/Brennan-Johnson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SVK/Slovakia-Football" TargetMode="External"/><Relationship Id="rId753" Type="http://schemas.openxmlformats.org/officeDocument/2006/relationships/hyperlink" Target="https://fbref.com/en/players/5ad50391/Josko-Gvardiol" TargetMode="External"/><Relationship Id="rId1176" Type="http://schemas.openxmlformats.org/officeDocument/2006/relationships/hyperlink" Target="https://fbref.com/en/players/96593e89/matchlogs/2023-2024/summary/James-Mcatee-Match-Logs" TargetMode="External"/><Relationship Id="rId1383" Type="http://schemas.openxmlformats.org/officeDocument/2006/relationships/hyperlink" Target="https://fbref.com/en/squads/8602292d/Aston-Villa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62d7ef38/matchlogs/2023-2024/summary/Caoimhin-Kelleher-Match-Logs" TargetMode="External"/><Relationship Id="rId1036" Type="http://schemas.openxmlformats.org/officeDocument/2006/relationships/hyperlink" Target="https://fbref.com/en/players/4f28a6ff/matchlogs/2023-2024/summary/Clement-Lenglet-Match-Logs" TargetMode="External"/><Relationship Id="rId1243" Type="http://schemas.openxmlformats.org/officeDocument/2006/relationships/hyperlink" Target="https://fbref.com/en/squads/fd962109/Fulham-Stats" TargetMode="External"/><Relationship Id="rId1590" Type="http://schemas.openxmlformats.org/officeDocument/2006/relationships/hyperlink" Target="https://fbref.com/en/country/SCO/Scotland-Football" TargetMode="External"/><Relationship Id="rId1688" Type="http://schemas.openxmlformats.org/officeDocument/2006/relationships/hyperlink" Target="https://fbref.com/en/players/d04b94db/matchlogs/2023-2024/summary/Nelson-Semedo-Match-Logs" TargetMode="External"/><Relationship Id="rId1895" Type="http://schemas.openxmlformats.org/officeDocument/2006/relationships/hyperlink" Target="https://fbref.com/en/squads/d07537b9/Brighton-and-Hove-Albion-Stats" TargetMode="External"/><Relationship Id="rId613" Type="http://schemas.openxmlformats.org/officeDocument/2006/relationships/hyperlink" Target="https://fbref.com/en/players/9328b835/Lukasz-Fabianski" TargetMode="External"/><Relationship Id="rId820" Type="http://schemas.openxmlformats.org/officeDocument/2006/relationships/hyperlink" Target="https://fbref.com/en/players/15f3ec41/matchlogs/2023-2024/summary/Callum-Hudson-Odoi-Match-Logs" TargetMode="External"/><Relationship Id="rId918" Type="http://schemas.openxmlformats.org/officeDocument/2006/relationships/hyperlink" Target="https://fbref.com/en/country/DEN/Denmark-Football" TargetMode="External"/><Relationship Id="rId1450" Type="http://schemas.openxmlformats.org/officeDocument/2006/relationships/hyperlink" Target="https://fbref.com/en/country/BRA/Brazil-Football" TargetMode="External"/><Relationship Id="rId1548" Type="http://schemas.openxmlformats.org/officeDocument/2006/relationships/hyperlink" Target="https://fbref.com/en/players/28b40c9c/matchlogs/2023-2024/summary/Tim-Ream-Match-Logs" TargetMode="External"/><Relationship Id="rId1755" Type="http://schemas.openxmlformats.org/officeDocument/2006/relationships/hyperlink" Target="https://fbref.com/en/squads/b8fd03ef/Manchester-City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43a166b4/matchlogs/2023-2024/summary/Divock-Origi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361ca564/Tottenham-Hotspur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0562b7f1/matchlogs/2023-2024/summary/Odsonne-Edouard-Match-Logs" TargetMode="External"/><Relationship Id="rId775" Type="http://schemas.openxmlformats.org/officeDocument/2006/relationships/hyperlink" Target="https://fbref.com/en/squads/fd962109/Fulham-Stats" TargetMode="External"/><Relationship Id="rId982" Type="http://schemas.openxmlformats.org/officeDocument/2006/relationships/hyperlink" Target="https://fbref.com/en/country/ITA/Italy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943e8050/Burnley-Stats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SWE/Sweden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2da834f1/Carlton-Morris" TargetMode="External"/><Relationship Id="rId1472" Type="http://schemas.openxmlformats.org/officeDocument/2006/relationships/hyperlink" Target="https://fbref.com/en/players/767d9605/matchlogs/2023-2024/summary/Sydie-Peck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48a5a5d6/Gabriel-Martinelli" TargetMode="External"/><Relationship Id="rId1332" Type="http://schemas.openxmlformats.org/officeDocument/2006/relationships/hyperlink" Target="https://fbref.com/en/players/7c56da38/matchlogs/2023-2024/summary/Christopher-Nkunku-Match-Logs" TargetMode="External"/><Relationship Id="rId1777" Type="http://schemas.openxmlformats.org/officeDocument/2006/relationships/hyperlink" Target="https://fbref.com/en/players/5c0da4a4/Marcus-Tavernier" TargetMode="External"/><Relationship Id="rId1984" Type="http://schemas.openxmlformats.org/officeDocument/2006/relationships/hyperlink" Target="https://fbref.com/en/players/d3085b49/matchlogs/2023-2024/summary/Cauley-Woodrow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972aeb2a/William-Saliba" TargetMode="External"/><Relationship Id="rId1844" Type="http://schemas.openxmlformats.org/officeDocument/2006/relationships/hyperlink" Target="https://fbref.com/en/players/b2a81fc6/matchlogs/2023-2024/summary/Mike-Tresor-Match-Logs" TargetMode="External"/><Relationship Id="rId1704" Type="http://schemas.openxmlformats.org/officeDocument/2006/relationships/hyperlink" Target="https://fbref.com/en/players/3eb22ec9/matchlogs/2023-2024/summary/Bernardo-Silva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943e8050/Burnley-Stats" TargetMode="External"/><Relationship Id="rId492" Type="http://schemas.openxmlformats.org/officeDocument/2006/relationships/hyperlink" Target="https://fbref.com/en/players/1b84dbe1/matchlogs/2023-2024/summary/Lucas-Digne-Match-Logs" TargetMode="External"/><Relationship Id="rId797" Type="http://schemas.openxmlformats.org/officeDocument/2006/relationships/hyperlink" Target="https://fbref.com/en/players/8a3c1dc7/Rico-Henry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e4a775cb/Nottingham-Forest-Stats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f84a807c/Lyle-Foster" TargetMode="External"/><Relationship Id="rId864" Type="http://schemas.openxmlformats.org/officeDocument/2006/relationships/hyperlink" Target="https://fbref.com/en/players/8449d35e/matchlogs/2023-2024/summary/Vitaly-Janelt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18bb7c10/Arsenal-Stats" TargetMode="External"/><Relationship Id="rId517" Type="http://schemas.openxmlformats.org/officeDocument/2006/relationships/hyperlink" Target="https://fbref.com/en/players/20b3a502/Nicolas-Dominguez" TargetMode="External"/><Relationship Id="rId724" Type="http://schemas.openxmlformats.org/officeDocument/2006/relationships/hyperlink" Target="https://fbref.com/en/players/01e5f06e/matchlogs/2023-2024/summary/Sergio-Gomez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822bd0ba/Liverpool-Stats" TargetMode="External"/><Relationship Id="rId1354" Type="http://schemas.openxmlformats.org/officeDocument/2006/relationships/hyperlink" Target="https://fbref.com/en/country/IRL/Republic-of-Ireland-Football" TargetMode="External"/><Relationship Id="rId1561" Type="http://schemas.openxmlformats.org/officeDocument/2006/relationships/hyperlink" Target="https://fbref.com/en/players/0f7533cd/Bobby-Reid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361ca564/Tottenham-Hotspur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7b355808/William-Osula" TargetMode="External"/><Relationship Id="rId1659" Type="http://schemas.openxmlformats.org/officeDocument/2006/relationships/hyperlink" Target="https://fbref.com/en/squads/e4a775cb/Nottingham-Forest-Stats" TargetMode="External"/><Relationship Id="rId1866" Type="http://schemas.openxmlformats.org/officeDocument/2006/relationships/hyperlink" Target="https://fbref.com/en/country/ITA/Italy-Football" TargetMode="External"/><Relationship Id="rId1519" Type="http://schemas.openxmlformats.org/officeDocument/2006/relationships/hyperlink" Target="https://fbref.com/en/squads/4ba7cbea/Bournemouth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95bd120d/Deivid-Washington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b9e1436c/Harvey-Elliott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b2b47a98/Newcastle-United-Stats" TargetMode="External"/><Relationship Id="rId1169" Type="http://schemas.openxmlformats.org/officeDocument/2006/relationships/hyperlink" Target="https://fbref.com/en/players/6afaebf2/Bryan-Mbeumo" TargetMode="External"/><Relationship Id="rId1376" Type="http://schemas.openxmlformats.org/officeDocument/2006/relationships/hyperlink" Target="https://fbref.com/en/players/cdd70dc0/matchlogs/2023-2024/summary/Michael-Olakigbe-Match-Logs" TargetMode="External"/><Relationship Id="rId1583" Type="http://schemas.openxmlformats.org/officeDocument/2006/relationships/hyperlink" Target="https://fbref.com/en/squads/b2b47a98/Newcastle-United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51dbeea9/Thilo-Kehrer" TargetMode="External"/><Relationship Id="rId1029" Type="http://schemas.openxmlformats.org/officeDocument/2006/relationships/hyperlink" Target="https://fbref.com/en/players/2b471f99/Mario-Lemina" TargetMode="External"/><Relationship Id="rId1236" Type="http://schemas.openxmlformats.org/officeDocument/2006/relationships/hyperlink" Target="https://fbref.com/en/players/5cbd1eb0/matchlogs/2023-2024/summary/Tyrick-Mitchell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dad4b285/matchlogs/2023-2024/summary/Joel-Veltman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IR/Northern-Ireland-Football" TargetMode="External"/><Relationship Id="rId813" Type="http://schemas.openxmlformats.org/officeDocument/2006/relationships/hyperlink" Target="https://fbref.com/en/players/e98211e7/Jack-Hinshelwood" TargetMode="External"/><Relationship Id="rId1443" Type="http://schemas.openxmlformats.org/officeDocument/2006/relationships/hyperlink" Target="https://fbref.com/en/squads/cff3d9bb/Chelsea-Stats" TargetMode="External"/><Relationship Id="rId1650" Type="http://schemas.openxmlformats.org/officeDocument/2006/relationships/hyperlink" Target="https://fbref.com/en/country/ESP/Spain-Football" TargetMode="External"/><Relationship Id="rId1748" Type="http://schemas.openxmlformats.org/officeDocument/2006/relationships/hyperlink" Target="https://fbref.com/en/players/28300a16/matchlogs/2023-2024/summary/Jason-Steele-Match-Logs" TargetMode="External"/><Relationship Id="rId1303" Type="http://schemas.openxmlformats.org/officeDocument/2006/relationships/hyperlink" Target="https://fbref.com/en/squads/e297cd13/Luton-Town-Stats" TargetMode="External"/><Relationship Id="rId1510" Type="http://schemas.openxmlformats.org/officeDocument/2006/relationships/hyperlink" Target="https://fbref.com/en/country/ESP/Spain-Football" TargetMode="External"/><Relationship Id="rId1955" Type="http://schemas.openxmlformats.org/officeDocument/2006/relationships/hyperlink" Target="https://fbref.com/en/squads/e4a775cb/Nottingham-Forest-Stats" TargetMode="External"/><Relationship Id="rId1608" Type="http://schemas.openxmlformats.org/officeDocument/2006/relationships/hyperlink" Target="https://fbref.com/en/players/4ab53cdb/matchlogs/2023-2024/summary/Jay-Rodriguez-Match-Logs" TargetMode="External"/><Relationship Id="rId1815" Type="http://schemas.openxmlformats.org/officeDocument/2006/relationships/hyperlink" Target="https://fbref.com/en/squads/b2b47a98/Newcastle-United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ee38d9c5/James-Maddison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MLI/Mali-Football" TargetMode="External"/><Relationship Id="rId768" Type="http://schemas.openxmlformats.org/officeDocument/2006/relationships/hyperlink" Target="https://fbref.com/en/players/da011f18/matchlogs/2023-2024/summary/Lewis-Hall-Match-Logs" TargetMode="External"/><Relationship Id="rId975" Type="http://schemas.openxmlformats.org/officeDocument/2006/relationships/hyperlink" Target="https://fbref.com/en/squads/18bb7c10/Arsenal-Stats" TargetMode="External"/><Relationship Id="rId1160" Type="http://schemas.openxmlformats.org/officeDocument/2006/relationships/hyperlink" Target="https://fbref.com/en/players/4bcf39f6/matchlogs/2023-2024/summary/Neal-Maupay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88968486/matchlogs/2023-2024/summary/Illia-Zabarnyi-Match-Logs" TargetMode="External"/><Relationship Id="rId628" Type="http://schemas.openxmlformats.org/officeDocument/2006/relationships/hyperlink" Target="https://fbref.com/en/players/4596da74/matchlogs/2023-2024/summary/Evan-Ferguson-Match-Logs" TargetMode="External"/><Relationship Id="rId835" Type="http://schemas.openxmlformats.org/officeDocument/2006/relationships/hyperlink" Target="https://fbref.com/en/squads/d07537b9/Brighton-and-Hove-Albion-Stats" TargetMode="External"/><Relationship Id="rId1258" Type="http://schemas.openxmlformats.org/officeDocument/2006/relationships/hyperlink" Target="https://fbref.com/en/country/WAL/Wales-Football" TargetMode="External"/><Relationship Id="rId1465" Type="http://schemas.openxmlformats.org/officeDocument/2006/relationships/hyperlink" Target="https://fbref.com/en/players/ea1a5662/Myles-Peart-Harris" TargetMode="External"/><Relationship Id="rId1672" Type="http://schemas.openxmlformats.org/officeDocument/2006/relationships/hyperlink" Target="https://fbref.com/en/players/52afb588/matchlogs/2023-2024/summary/Kevin-Schade-Match-Logs" TargetMode="External"/><Relationship Id="rId1020" Type="http://schemas.openxmlformats.org/officeDocument/2006/relationships/hyperlink" Target="https://fbref.com/en/players/119b9a8e/matchlogs/2023-2024/summary/Aymeric-Laporte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a53649b7/Eddie-Nketiah" TargetMode="External"/><Relationship Id="rId1532" Type="http://schemas.openxmlformats.org/officeDocument/2006/relationships/hyperlink" Target="https://fbref.com/en/players/e1618c22/matchlogs/2023-2024/summary/Aaron-Ramsey-Match-Logs" TargetMode="External"/><Relationship Id="rId1977" Type="http://schemas.openxmlformats.org/officeDocument/2006/relationships/hyperlink" Target="https://fbref.com/en/players/4e9a0555/Chris-Wood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999ceb5f/Boubacar-Traore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6412cc03/matchlogs/2023-2024/summary/Fabio-Vieira-Match-Logs" TargetMode="External"/><Relationship Id="rId485" Type="http://schemas.openxmlformats.org/officeDocument/2006/relationships/hyperlink" Target="https://fbref.com/en/players/ac861941/Eric-Dier" TargetMode="External"/><Relationship Id="rId692" Type="http://schemas.openxmlformats.org/officeDocument/2006/relationships/hyperlink" Target="https://fbref.com/en/players/32f60ed8/matchlogs/2023-2024/summary/Morgan-Gibbs-White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fe6bd8c/matchlogs/2023-2024/summary/Paul-Dummett-Match-Logs" TargetMode="External"/><Relationship Id="rId997" Type="http://schemas.openxmlformats.org/officeDocument/2006/relationships/hyperlink" Target="https://fbref.com/en/players/79c0821a/Mateo-Kovacic" TargetMode="External"/><Relationship Id="rId1182" Type="http://schemas.openxmlformats.org/officeDocument/2006/relationships/hyperlink" Target="https://fbref.com/en/country/SCO/Scotland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1265a93a/Reece-James" TargetMode="External"/><Relationship Id="rId1042" Type="http://schemas.openxmlformats.org/officeDocument/2006/relationships/hyperlink" Target="https://fbref.com/en/country/COL/Colombia-Football" TargetMode="External"/><Relationship Id="rId1487" Type="http://schemas.openxmlformats.org/officeDocument/2006/relationships/hyperlink" Target="https://fbref.com/en/squads/cff3d9bb/Chelsea-Stats" TargetMode="External"/><Relationship Id="rId1694" Type="http://schemas.openxmlformats.org/officeDocument/2006/relationships/hyperlink" Target="https://fbref.com/en/country/ARG/Argentina-Football" TargetMode="External"/><Relationship Id="rId717" Type="http://schemas.openxmlformats.org/officeDocument/2006/relationships/hyperlink" Target="https://fbref.com/en/players/7a11550b/Joe-Gomez" TargetMode="External"/><Relationship Id="rId924" Type="http://schemas.openxmlformats.org/officeDocument/2006/relationships/hyperlink" Target="https://fbref.com/en/players/570bb4b9/matchlogs/2023-2024/summary/Hamed-Junior-Traore-Match-Logs" TargetMode="External"/><Relationship Id="rId1347" Type="http://schemas.openxmlformats.org/officeDocument/2006/relationships/hyperlink" Target="https://fbref.com/en/squads/822bd0ba/Liverpool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934e1968/Dominik-Szoboszlai" TargetMode="External"/><Relationship Id="rId1999" Type="http://schemas.openxmlformats.org/officeDocument/2006/relationships/hyperlink" Target="https://fbref.com/en/squads/d3fd31cc/Everton-Stat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cd051869/Brentford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a9b1c319/Pelly-Ruddock-Mpanzu" TargetMode="External"/><Relationship Id="rId1859" Type="http://schemas.openxmlformats.org/officeDocument/2006/relationships/hyperlink" Target="https://fbref.com/en/squads/822bd0ba/Liverpool-Stats" TargetMode="External"/><Relationship Id="rId1719" Type="http://schemas.openxmlformats.org/officeDocument/2006/relationships/hyperlink" Target="https://fbref.com/en/squads/361ca564/Tottenham-Hotspur-Stats" TargetMode="External"/><Relationship Id="rId1926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SWE/Sweden-Football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fed7cb61/Kai-Havertz" TargetMode="External"/><Relationship Id="rId879" Type="http://schemas.openxmlformats.org/officeDocument/2006/relationships/hyperlink" Target="https://fbref.com/en/squads/d07537b9/Brighton-and-Hove-Albion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a92ab7be/Mark-Flekken" TargetMode="External"/><Relationship Id="rId739" Type="http://schemas.openxmlformats.org/officeDocument/2006/relationships/hyperlink" Target="https://fbref.com/en/squads/d07537b9/Brighton-and-Hove-Albion-Stats" TargetMode="External"/><Relationship Id="rId1064" Type="http://schemas.openxmlformats.org/officeDocument/2006/relationships/hyperlink" Target="https://fbref.com/en/players/d7553721/matchlogs/2023-2024/summary/Giovani-Lo-Celso-Match-Logs" TargetMode="External"/><Relationship Id="rId1271" Type="http://schemas.openxmlformats.org/officeDocument/2006/relationships/hyperlink" Target="https://fbref.com/en/squads/19538871/Manchester-United-Stats" TargetMode="External"/><Relationship Id="rId1369" Type="http://schemas.openxmlformats.org/officeDocument/2006/relationships/hyperlink" Target="https://fbref.com/en/players/74b2cd7e/Angelo-Ogbonna" TargetMode="External"/><Relationship Id="rId1576" Type="http://schemas.openxmlformats.org/officeDocument/2006/relationships/hyperlink" Target="https://fbref.com/en/players/fa031b34/matchlogs/2023-2024/summary/Richarlison-Match-Logs" TargetMode="External"/><Relationship Id="rId501" Type="http://schemas.openxmlformats.org/officeDocument/2006/relationships/hyperlink" Target="https://fbref.com/en/players/733f1a7d/Ben-Doak" TargetMode="External"/><Relationship Id="rId946" Type="http://schemas.openxmlformats.org/officeDocument/2006/relationships/hyperlink" Target="https://fbref.com/en/country/BEL/Belgium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8397a50c/Tyrone-Mings" TargetMode="External"/><Relationship Id="rId1783" Type="http://schemas.openxmlformats.org/officeDocument/2006/relationships/hyperlink" Target="https://fbref.com/en/squads/943e8050/Burnley-Stats" TargetMode="External"/><Relationship Id="rId1990" Type="http://schemas.openxmlformats.org/officeDocument/2006/relationships/hyperlink" Target="https://fbref.com/en/country/UKR/Ukraine-Football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SCO/Scotland-Football" TargetMode="External"/><Relationship Id="rId1436" Type="http://schemas.openxmlformats.org/officeDocument/2006/relationships/hyperlink" Target="https://fbref.com/en/players/a78ff07f/matchlogs/2023-2024/summary/Joao-Palhinha-Match-Logs" TargetMode="External"/><Relationship Id="rId1643" Type="http://schemas.openxmlformats.org/officeDocument/2006/relationships/hyperlink" Target="https://fbref.com/en/squads/e297cd13/Luton-Town-Stats" TargetMode="External"/><Relationship Id="rId1850" Type="http://schemas.openxmlformats.org/officeDocument/2006/relationships/hyperlink" Target="https://fbref.com/en/country/BEL/Belgium-Football" TargetMode="External"/><Relationship Id="rId1503" Type="http://schemas.openxmlformats.org/officeDocument/2006/relationships/hyperlink" Target="https://fbref.com/en/squads/cd051869/Brentford-Stats" TargetMode="External"/><Relationship Id="rId1710" Type="http://schemas.openxmlformats.org/officeDocument/2006/relationships/hyperlink" Target="https://fbref.com/en/country/BRA/Brazil-Football" TargetMode="External"/><Relationship Id="rId1948" Type="http://schemas.openxmlformats.org/officeDocument/2006/relationships/hyperlink" Target="https://fbref.com/en/players/ce5143da/matchlogs/2023-2024/summary/Danny-Welbeck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b3af9be1/matchlogs/2023-2024/summary/Takehiro-Tomiyasu-Match-Logs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c149016b/matchlogs/2023-2024/summary/Wataru-Endo-Match-Logs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47c64c55/Crystal-Palace-Stats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NED/Netherlands-Football" TargetMode="External"/><Relationship Id="rId1293" Type="http://schemas.openxmlformats.org/officeDocument/2006/relationships/hyperlink" Target="https://fbref.com/en/players/de112b84/Jacob-Murphy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0ad53bdc/matchlogs/2023-2024/summary/Milos-Kerkez-Match-Logs" TargetMode="External"/><Relationship Id="rId1153" Type="http://schemas.openxmlformats.org/officeDocument/2006/relationships/hyperlink" Target="https://fbref.com/en/players/27f4f772/Remi-Matthews" TargetMode="External"/><Relationship Id="rId1598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NED/Netherlands-Football" TargetMode="External"/><Relationship Id="rId828" Type="http://schemas.openxmlformats.org/officeDocument/2006/relationships/hyperlink" Target="https://fbref.com/en/players/8b04d6c1/matchlogs/2023-2024/summary/Pierre-Hojbjerg-Match-Logs" TargetMode="External"/><Relationship Id="rId1013" Type="http://schemas.openxmlformats.org/officeDocument/2006/relationships/hyperlink" Target="https://fbref.com/en/players/f4e433d4/Tariq-Lamptey" TargetMode="External"/><Relationship Id="rId1360" Type="http://schemas.openxmlformats.org/officeDocument/2006/relationships/hyperlink" Target="https://fbref.com/en/players/caa1a7f0/matchlogs/2023-2024/summary/Michael-Obafemi-Match-Logs" TargetMode="External"/><Relationship Id="rId1458" Type="http://schemas.openxmlformats.org/officeDocument/2006/relationships/hyperlink" Target="https://fbref.com/en/country/GHA/Ghana-Football" TargetMode="External"/><Relationship Id="rId1665" Type="http://schemas.openxmlformats.org/officeDocument/2006/relationships/hyperlink" Target="https://fbref.com/en/players/9744ff80/Pablo-Sarabia" TargetMode="External"/><Relationship Id="rId1872" Type="http://schemas.openxmlformats.org/officeDocument/2006/relationships/hyperlink" Target="https://fbref.com/en/players/1df4a109/matchlogs/2023-2024/summary/Lesley-Ugochukwu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SCO/Scotland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104d0bb8/Alex-Scott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cddf767b/matchlogs/2023-2024/summary/Auston-Trusty-Match-Logs" TargetMode="External"/><Relationship Id="rId268" Type="http://schemas.openxmlformats.org/officeDocument/2006/relationships/hyperlink" Target="https://fbref.com/en/players/b59c2a92/matchlogs/2023-2024/summary/Lucas-Bergstrom-Match-Logs" TargetMode="External"/><Relationship Id="rId475" Type="http://schemas.openxmlformats.org/officeDocument/2006/relationships/hyperlink" Target="https://fbref.com/en/squads/4ba7cbea/Bournemouth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886f9aac/matchlogs/2023-2024/summary/Manor-Solomon-Match-Logs" TargetMode="External"/><Relationship Id="rId2363" Type="http://schemas.openxmlformats.org/officeDocument/2006/relationships/hyperlink" Target="https://fbref.com/en/players/d617bff6/matchlogs/2023-2024/summary/Radek-Vitek-Match-Log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BRA/Brazil-Football" TargetMode="External"/><Relationship Id="rId987" Type="http://schemas.openxmlformats.org/officeDocument/2006/relationships/hyperlink" Target="https://fbref.com/en/squads/18bb7c10/Arsenal-Stats" TargetMode="External"/><Relationship Id="rId1172" Type="http://schemas.openxmlformats.org/officeDocument/2006/relationships/hyperlink" Target="https://fbref.com/en/players/4fb9c88f/matchlogs/2023-2024/summary/Curtis-Jones-Match-Logs" TargetMode="External"/><Relationship Id="rId2016" Type="http://schemas.openxmlformats.org/officeDocument/2006/relationships/hyperlink" Target="https://fbref.com/en/players/a9b1c319/matchlogs/2023-2024/summary/Pelly-Ruddock-Mpanzu-Match-Logs" TargetMode="External"/><Relationship Id="rId2223" Type="http://schemas.openxmlformats.org/officeDocument/2006/relationships/hyperlink" Target="https://fbref.com/en/squads/fd962109/Fulham-Stats" TargetMode="External"/><Relationship Id="rId2430" Type="http://schemas.openxmlformats.org/officeDocument/2006/relationships/hyperlink" Target="https://fbref.com/en/squads/b2b47a98/Newcastle-United-Stat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cff3d9bb/Chelsea-Stats" TargetMode="External"/><Relationship Id="rId1032" Type="http://schemas.openxmlformats.org/officeDocument/2006/relationships/hyperlink" Target="https://fbref.com/en/players/bd8a5d95/matchlogs/2023-2024/summary/Joseph-Hodge-Match-Logs" TargetMode="External"/><Relationship Id="rId1477" Type="http://schemas.openxmlformats.org/officeDocument/2006/relationships/hyperlink" Target="https://fbref.com/en/players/4bcf39f6/Neal-Maupay" TargetMode="External"/><Relationship Id="rId1684" Type="http://schemas.openxmlformats.org/officeDocument/2006/relationships/hyperlink" Target="https://fbref.com/en/players/e6af02e0/matchlogs/2023-2024/summary/Matheus-Nunes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8602292d/Aston-Villa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b57e066e/Rico-Lewis" TargetMode="External"/><Relationship Id="rId1544" Type="http://schemas.openxmlformats.org/officeDocument/2006/relationships/hyperlink" Target="https://fbref.com/en/players/91748070/matchlogs/2023-2024/summary/Teden-Mengi-Match-Logs" TargetMode="External"/><Relationship Id="rId1751" Type="http://schemas.openxmlformats.org/officeDocument/2006/relationships/hyperlink" Target="https://fbref.com/en/squads/e4a775cb/Nottingham-Forest-Stats" TargetMode="External"/><Relationship Id="rId1989" Type="http://schemas.openxmlformats.org/officeDocument/2006/relationships/hyperlink" Target="https://fbref.com/en/players/17acc2ed/Marek-Rodak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bf34eebd/matchlogs/2023-2024/summary/Noni-Madueke-Match-Logs" TargetMode="External"/><Relationship Id="rId1611" Type="http://schemas.openxmlformats.org/officeDocument/2006/relationships/hyperlink" Target="https://fbref.com/en/squads/7c21e445/West-Ham-United-Stats" TargetMode="External"/><Relationship Id="rId1849" Type="http://schemas.openxmlformats.org/officeDocument/2006/relationships/hyperlink" Target="https://fbref.com/en/players/6fe90922/Ivan-Perisic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345fc437/Tommi-OReilly" TargetMode="External"/><Relationship Id="rId1916" Type="http://schemas.openxmlformats.org/officeDocument/2006/relationships/hyperlink" Target="https://fbref.com/en/players/e1618c22/matchlogs/2023-2024/summary/Aaron-Ramsey-Match-Logs" TargetMode="External"/><Relationship Id="rId497" Type="http://schemas.openxmlformats.org/officeDocument/2006/relationships/hyperlink" Target="https://fbref.com/en/players/a8c19eb8/Nathan-Collins" TargetMode="External"/><Relationship Id="rId2080" Type="http://schemas.openxmlformats.org/officeDocument/2006/relationships/hyperlink" Target="https://fbref.com/en/players/52afb588/matchlogs/2023-2024/summary/Kevin-Schade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4e204552/Jacob-Bruun-Larsen" TargetMode="External"/><Relationship Id="rId1194" Type="http://schemas.openxmlformats.org/officeDocument/2006/relationships/hyperlink" Target="https://fbref.com/en/country/BFA/Burkina-Faso-Football" TargetMode="External"/><Relationship Id="rId2038" Type="http://schemas.openxmlformats.org/officeDocument/2006/relationships/hyperlink" Target="https://fbref.com/en/country/BEL/Belgium-Football" TargetMode="External"/><Relationship Id="rId217" Type="http://schemas.openxmlformats.org/officeDocument/2006/relationships/hyperlink" Target="https://fbref.com/en/players/072e68ed/Altay-Bayindir" TargetMode="External"/><Relationship Id="rId564" Type="http://schemas.openxmlformats.org/officeDocument/2006/relationships/hyperlink" Target="https://fbref.com/en/players/a816dbfb/matchlogs/2023-2024/summary/Danilo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7b5ab7f2/Bryan-Gil" TargetMode="External"/><Relationship Id="rId1499" Type="http://schemas.openxmlformats.org/officeDocument/2006/relationships/hyperlink" Target="https://fbref.com/en/squads/1df6b87e/Sheffield-United-Stats" TargetMode="External"/><Relationship Id="rId2245" Type="http://schemas.openxmlformats.org/officeDocument/2006/relationships/hyperlink" Target="https://fbref.com/en/players/e7ca0439/James-Tomkins" TargetMode="External"/><Relationship Id="rId2452" Type="http://schemas.openxmlformats.org/officeDocument/2006/relationships/hyperlink" Target="https://fbref.com/en/players/a5212312/Joe-Worrall" TargetMode="External"/><Relationship Id="rId424" Type="http://schemas.openxmlformats.org/officeDocument/2006/relationships/hyperlink" Target="https://fbref.com/en/players/4d224fe8/matchlogs/2023-2024/summary/Casemiro-Match-Logs" TargetMode="External"/><Relationship Id="rId631" Type="http://schemas.openxmlformats.org/officeDocument/2006/relationships/hyperlink" Target="https://fbref.com/en/squads/8602292d/Aston-Villa-Stats" TargetMode="External"/><Relationship Id="rId729" Type="http://schemas.openxmlformats.org/officeDocument/2006/relationships/hyperlink" Target="https://fbref.com/en/players/2fba6108/Anthony-Elanga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4c3a6744/Justin-Kluivert" TargetMode="External"/><Relationship Id="rId1359" Type="http://schemas.openxmlformats.org/officeDocument/2006/relationships/hyperlink" Target="https://fbref.com/en/squads/361ca564/Tottenham-Hotspur-Stats" TargetMode="External"/><Relationship Id="rId2105" Type="http://schemas.openxmlformats.org/officeDocument/2006/relationships/hyperlink" Target="https://fbref.com/en/players/e4e0deaa/Femi-Seriki" TargetMode="External"/><Relationship Id="rId2312" Type="http://schemas.openxmlformats.org/officeDocument/2006/relationships/hyperlink" Target="https://fbref.com/en/players/1df4a109/matchlogs/2023-2024/summary/Lesley-Ugochukwu-Match-Logs" TargetMode="External"/><Relationship Id="rId936" Type="http://schemas.openxmlformats.org/officeDocument/2006/relationships/hyperlink" Target="https://fbref.com/en/players/b0b4fd3e/matchlogs/2023-2024/summary/Jack-Grealish-Match-Logs" TargetMode="External"/><Relationship Id="rId1121" Type="http://schemas.openxmlformats.org/officeDocument/2006/relationships/hyperlink" Target="https://fbref.com/en/players/0f134faf/Mathias-Jensen" TargetMode="External"/><Relationship Id="rId1219" Type="http://schemas.openxmlformats.org/officeDocument/2006/relationships/hyperlink" Target="https://fbref.com/en/squads/d07537b9/Brighton-and-Hove-Albion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43a166b4/Divock-Origi" TargetMode="External"/><Relationship Id="rId1980" Type="http://schemas.openxmlformats.org/officeDocument/2006/relationships/hyperlink" Target="https://fbref.com/en/players/2e4f5f03/matchlogs/2023-2024/summary/Andrew-Robertson-Match-Log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de112b84/Jacob-Murphy" TargetMode="External"/><Relationship Id="rId1840" Type="http://schemas.openxmlformats.org/officeDocument/2006/relationships/hyperlink" Target="https://fbref.com/en/players/767d9605/matchlogs/2023-2024/summary/Sydie-Peck-Match-Logs" TargetMode="External"/><Relationship Id="rId1700" Type="http://schemas.openxmlformats.org/officeDocument/2006/relationships/hyperlink" Target="https://fbref.com/en/players/df0a4c90/matchlogs/2023-2024/summary/Christian-Norgaard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9af1f9ff/Jordan-Beyer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b2b47a98/Newcastle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b63e789d/John-Fleck" TargetMode="External"/><Relationship Id="rId2267" Type="http://schemas.openxmlformats.org/officeDocument/2006/relationships/hyperlink" Target="https://fbref.com/en/squads/fd962109/Fulham-Stats" TargetMode="External"/><Relationship Id="rId2474" Type="http://schemas.openxmlformats.org/officeDocument/2006/relationships/hyperlink" Target="https://fbref.com/en/squads/8602292d/Aston-Villa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fffea3e5/Jeremy-Doku" TargetMode="External"/><Relationship Id="rId1076" Type="http://schemas.openxmlformats.org/officeDocument/2006/relationships/hyperlink" Target="https://fbref.com/en/players/aaab4602/matchlogs/2023-2024/summary/Bradley-Ibrahim-Match-Logs" TargetMode="External"/><Relationship Id="rId1283" Type="http://schemas.openxmlformats.org/officeDocument/2006/relationships/hyperlink" Target="https://fbref.com/en/squads/b8fd03ef/Manchester-City-Stats" TargetMode="External"/><Relationship Id="rId1490" Type="http://schemas.openxmlformats.org/officeDocument/2006/relationships/hyperlink" Target="https://fbref.com/en/country/SUI/Switzerland-Football" TargetMode="External"/><Relationship Id="rId2127" Type="http://schemas.openxmlformats.org/officeDocument/2006/relationships/hyperlink" Target="https://fbref.com/en/squads/cff3d9bb/Chelsea-Stats" TargetMode="External"/><Relationship Id="rId2334" Type="http://schemas.openxmlformats.org/officeDocument/2006/relationships/hyperlink" Target="https://fbref.com/en/country/NED/Netherlands-Football" TargetMode="External"/><Relationship Id="rId306" Type="http://schemas.openxmlformats.org/officeDocument/2006/relationships/hyperlink" Target="https://fbref.com/en/country/CIV/Cote-dIvoire-Football" TargetMode="External"/><Relationship Id="rId860" Type="http://schemas.openxmlformats.org/officeDocument/2006/relationships/hyperlink" Target="https://fbref.com/en/players/4e015693/matchlogs/2023-2024/summary/James-Garner-Match-Logs" TargetMode="External"/><Relationship Id="rId958" Type="http://schemas.openxmlformats.org/officeDocument/2006/relationships/hyperlink" Target="https://fbref.com/en/country/CRO/Croatia-Football" TargetMode="External"/><Relationship Id="rId1143" Type="http://schemas.openxmlformats.org/officeDocument/2006/relationships/hyperlink" Target="https://fbref.com/en/squads/b2b47a98/Newcastle-United-Stats" TargetMode="External"/><Relationship Id="rId1588" Type="http://schemas.openxmlformats.org/officeDocument/2006/relationships/hyperlink" Target="https://fbref.com/en/players/374d5158/matchlogs/2023-2024/summary/Gonzalo-Montiel-Match-Logs" TargetMode="External"/><Relationship Id="rId1795" Type="http://schemas.openxmlformats.org/officeDocument/2006/relationships/hyperlink" Target="https://fbref.com/en/squads/4ba7cbea/Bournemouth-Stats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beb391dd/Maxwel-Cornet" TargetMode="External"/><Relationship Id="rId720" Type="http://schemas.openxmlformats.org/officeDocument/2006/relationships/hyperlink" Target="https://fbref.com/en/players/0562b7f1/matchlogs/2023-2024/summary/Odsonne-Edouard-Match-Logs" TargetMode="External"/><Relationship Id="rId818" Type="http://schemas.openxmlformats.org/officeDocument/2006/relationships/hyperlink" Target="https://fbref.com/en/country/RSA/South-Africa-Football" TargetMode="External"/><Relationship Id="rId1350" Type="http://schemas.openxmlformats.org/officeDocument/2006/relationships/hyperlink" Target="https://fbref.com/en/country/SWE/Sweden-Football" TargetMode="External"/><Relationship Id="rId1448" Type="http://schemas.openxmlformats.org/officeDocument/2006/relationships/hyperlink" Target="https://fbref.com/en/players/7956236f/matchlogs/2023-2024/summary/Emiliano-Martinez-Match-Logs" TargetMode="External"/><Relationship Id="rId1655" Type="http://schemas.openxmlformats.org/officeDocument/2006/relationships/hyperlink" Target="https://fbref.com/en/squads/e297cd13/Luton-Town-Stats" TargetMode="External"/><Relationship Id="rId2401" Type="http://schemas.openxmlformats.org/officeDocument/2006/relationships/hyperlink" Target="https://fbref.com/en/country/ENG/England-Football" TargetMode="External"/><Relationship Id="rId1003" Type="http://schemas.openxmlformats.org/officeDocument/2006/relationships/hyperlink" Target="https://fbref.com/en/squads/47c64c55/Crystal-Palace-Stats" TargetMode="External"/><Relationship Id="rId1210" Type="http://schemas.openxmlformats.org/officeDocument/2006/relationships/hyperlink" Target="https://fbref.com/en/country/BEL/Belgium-Football" TargetMode="External"/><Relationship Id="rId1308" Type="http://schemas.openxmlformats.org/officeDocument/2006/relationships/hyperlink" Target="https://fbref.com/en/players/119b9a8e/matchlogs/2023-2024/summary/Aymeric-Laporte-Match-Logs" TargetMode="External"/><Relationship Id="rId1862" Type="http://schemas.openxmlformats.org/officeDocument/2006/relationships/hyperlink" Target="https://fbref.com/en/country/WAL/Wales-Football" TargetMode="External"/><Relationship Id="rId1515" Type="http://schemas.openxmlformats.org/officeDocument/2006/relationships/hyperlink" Target="https://fbref.com/en/squads/822bd0ba/Liverpool-Stats" TargetMode="External"/><Relationship Id="rId1722" Type="http://schemas.openxmlformats.org/officeDocument/2006/relationships/hyperlink" Target="https://fbref.com/en/country/FRA/France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b8fd03ef/Manchester-City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ARG/Argentina-Football" TargetMode="External"/><Relationship Id="rId2051" Type="http://schemas.openxmlformats.org/officeDocument/2006/relationships/hyperlink" Target="https://fbref.com/en/squads/19538871/Manchester-United-Stats" TargetMode="External"/><Relationship Id="rId2289" Type="http://schemas.openxmlformats.org/officeDocument/2006/relationships/hyperlink" Target="https://fbref.com/en/players/38ceb24a/Leandro-Trossard" TargetMode="External"/><Relationship Id="rId230" Type="http://schemas.openxmlformats.org/officeDocument/2006/relationships/hyperlink" Target="https://fbref.com/en/country/JAM/Jamaica-Football" TargetMode="External"/><Relationship Id="rId468" Type="http://schemas.openxmlformats.org/officeDocument/2006/relationships/hyperlink" Target="https://fbref.com/en/players/34721c11/matchlogs/2023-2024/summary/Tawanda-Chirewa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SCO/Scotland-Football" TargetMode="External"/><Relationship Id="rId1098" Type="http://schemas.openxmlformats.org/officeDocument/2006/relationships/hyperlink" Target="https://fbref.com/en/country/NGA/Nigeria-Football" TargetMode="External"/><Relationship Id="rId2149" Type="http://schemas.openxmlformats.org/officeDocument/2006/relationships/hyperlink" Target="https://fbref.com/en/players/e77dc3b2/Dominic-Solanke" TargetMode="External"/><Relationship Id="rId2356" Type="http://schemas.openxmlformats.org/officeDocument/2006/relationships/hyperlink" Target="https://fbref.com/en/players/8b529245/matchlogs/2023-2024/summary/Carlos-Vinicius-Match-Logs" TargetMode="External"/><Relationship Id="rId328" Type="http://schemas.openxmlformats.org/officeDocument/2006/relationships/hyperlink" Target="https://fbref.com/en/players/30e81a88/matchlogs/2023-2024/summary/Rhian-Brewster-Match-Logs" TargetMode="External"/><Relationship Id="rId535" Type="http://schemas.openxmlformats.org/officeDocument/2006/relationships/hyperlink" Target="https://fbref.com/en/squads/cff3d9bb/Chelsea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9e5708be/Sam-Johnstone" TargetMode="External"/><Relationship Id="rId1372" Type="http://schemas.openxmlformats.org/officeDocument/2006/relationships/hyperlink" Target="https://fbref.com/en/players/a2b105e0/matchlogs/2023-2024/summary/Sean-Longstaff-Match-Logs" TargetMode="External"/><Relationship Id="rId2009" Type="http://schemas.openxmlformats.org/officeDocument/2006/relationships/hyperlink" Target="https://fbref.com/en/players/10a10454/Joe-Rothwell" TargetMode="External"/><Relationship Id="rId2216" Type="http://schemas.openxmlformats.org/officeDocument/2006/relationships/hyperlink" Target="https://fbref.com/en/players/5c0da4a4/matchlogs/2023-2024/summary/Marcus-Tavernier-Match-Logs" TargetMode="External"/><Relationship Id="rId2423" Type="http://schemas.openxmlformats.org/officeDocument/2006/relationships/hyperlink" Target="https://fbref.com/en/players/dd323728/matchlogs/2023-2024/summary/Neco-Williams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98211e7/Jack-Hinshelwood" TargetMode="External"/><Relationship Id="rId1232" Type="http://schemas.openxmlformats.org/officeDocument/2006/relationships/hyperlink" Target="https://fbref.com/en/players/62d7ef38/matchlogs/2023-2024/summary/Caoimhin-Kelleher-Match-Logs" TargetMode="External"/><Relationship Id="rId1677" Type="http://schemas.openxmlformats.org/officeDocument/2006/relationships/hyperlink" Target="https://fbref.com/en/players/43439614/Oliver-Norwood" TargetMode="External"/><Relationship Id="rId1884" Type="http://schemas.openxmlformats.org/officeDocument/2006/relationships/hyperlink" Target="https://fbref.com/en/players/b3cafda8/matchlogs/2023-2024/summary/Marcelo-Pitaluga-Match-Logs" TargetMode="External"/><Relationship Id="rId907" Type="http://schemas.openxmlformats.org/officeDocument/2006/relationships/hyperlink" Target="https://fbref.com/en/squads/b8fd03ef/Manchester-City-Stats" TargetMode="External"/><Relationship Id="rId1537" Type="http://schemas.openxmlformats.org/officeDocument/2006/relationships/hyperlink" Target="https://fbref.com/en/players/ca22ccb0/Hannibal-Mejbri" TargetMode="External"/><Relationship Id="rId1744" Type="http://schemas.openxmlformats.org/officeDocument/2006/relationships/hyperlink" Target="https://fbref.com/en/players/c4486bac/matchlogs/2023-2024/summary/Michael-Olise-Match-Logs" TargetMode="External"/><Relationship Id="rId1951" Type="http://schemas.openxmlformats.org/officeDocument/2006/relationships/hyperlink" Target="https://fbref.com/en/squads/fd962109/Fulham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2da834f1/matchlogs/2023-2024/summary/Carlton-Morris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cff3d9bb/Chelsea-Stats" TargetMode="External"/><Relationship Id="rId1909" Type="http://schemas.openxmlformats.org/officeDocument/2006/relationships/hyperlink" Target="https://fbref.com/en/players/466fb2c5/Aaron-Ramsdale" TargetMode="External"/><Relationship Id="rId392" Type="http://schemas.openxmlformats.org/officeDocument/2006/relationships/hyperlink" Target="https://fbref.com/en/players/16264a81/matchlogs/2023-2024/summary/Moises-Caicedo-Match-Logs" TargetMode="External"/><Relationship Id="rId697" Type="http://schemas.openxmlformats.org/officeDocument/2006/relationships/hyperlink" Target="https://fbref.com/en/players/3fe6bd8c/Paul-Dummett" TargetMode="External"/><Relationship Id="rId2073" Type="http://schemas.openxmlformats.org/officeDocument/2006/relationships/hyperlink" Target="https://fbref.com/en/players/37739c71/Calum-Scanlon" TargetMode="External"/><Relationship Id="rId2280" Type="http://schemas.openxmlformats.org/officeDocument/2006/relationships/hyperlink" Target="https://fbref.com/en/players/fe558029/matchlogs/2023-2024/summary/Mark-Travers-Match-Logs" TargetMode="External"/><Relationship Id="rId2378" Type="http://schemas.openxmlformats.org/officeDocument/2006/relationships/hyperlink" Target="https://fbref.com/en/squads/18bb7c10/Arsenal-Stats" TargetMode="External"/><Relationship Id="rId252" Type="http://schemas.openxmlformats.org/officeDocument/2006/relationships/hyperlink" Target="https://fbref.com/en/players/3b8674e6/matchlogs/2023-2024/summary/Rodrigo-Bentancur-Match-Logs" TargetMode="External"/><Relationship Id="rId1187" Type="http://schemas.openxmlformats.org/officeDocument/2006/relationships/hyperlink" Target="https://fbref.com/en/squads/4ba7cbea/Bournemouth-Stats" TargetMode="External"/><Relationship Id="rId2140" Type="http://schemas.openxmlformats.org/officeDocument/2006/relationships/hyperlink" Target="https://fbref.com/en/players/20b104bc/matchlogs/2023-2024/summary/Adam-Smith-Match-Logs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215f3907/Mikkel-Damsgaard" TargetMode="External"/><Relationship Id="rId764" Type="http://schemas.openxmlformats.org/officeDocument/2006/relationships/hyperlink" Target="https://fbref.com/en/players/ae4fc6a4/matchlogs/2023-2024/summary/Eberechi-Eze-Match-Logs" TargetMode="External"/><Relationship Id="rId971" Type="http://schemas.openxmlformats.org/officeDocument/2006/relationships/hyperlink" Target="https://fbref.com/en/squads/b2b47a98/Newcastle-United-Stats" TargetMode="External"/><Relationship Id="rId1394" Type="http://schemas.openxmlformats.org/officeDocument/2006/relationships/hyperlink" Target="https://fbref.com/en/country/ARG/Argentina-Football" TargetMode="External"/><Relationship Id="rId1699" Type="http://schemas.openxmlformats.org/officeDocument/2006/relationships/hyperlink" Target="https://fbref.com/en/squads/cd051869/Brentford-Stats" TargetMode="External"/><Relationship Id="rId2000" Type="http://schemas.openxmlformats.org/officeDocument/2006/relationships/hyperlink" Target="https://fbref.com/en/players/4ab53cdb/matchlogs/2023-2024/summary/Jay-Rodriguez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country/NZL/New-Zealand-Football" TargetMode="External"/><Relationship Id="rId417" Type="http://schemas.openxmlformats.org/officeDocument/2006/relationships/hyperlink" Target="https://fbref.com/en/players/3e1550ee/Scott-Carson" TargetMode="External"/><Relationship Id="rId624" Type="http://schemas.openxmlformats.org/officeDocument/2006/relationships/hyperlink" Target="https://fbref.com/en/players/979cb300/matchlogs/2023-2024/summary/Matt-Dibley-Dias-Match-Logs" TargetMode="External"/><Relationship Id="rId831" Type="http://schemas.openxmlformats.org/officeDocument/2006/relationships/hyperlink" Target="https://fbref.com/en/squads/fd962109/Fulham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WAL/Wales-Football" TargetMode="External"/><Relationship Id="rId1461" Type="http://schemas.openxmlformats.org/officeDocument/2006/relationships/hyperlink" Target="https://fbref.com/en/players/50e6dc35/Jean-Philippe-Mateta" TargetMode="External"/><Relationship Id="rId2305" Type="http://schemas.openxmlformats.org/officeDocument/2006/relationships/hyperlink" Target="https://fbref.com/en/players/7cd520e8/Destiny-Udogie" TargetMode="External"/><Relationship Id="rId929" Type="http://schemas.openxmlformats.org/officeDocument/2006/relationships/hyperlink" Target="https://fbref.com/en/players/b8e740fb/Ryan-Gravenberch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2b471f99/Mario-Lemina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24fae784/Connor-Roberts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b2b47a98/Newcastle-United-Stats" TargetMode="External"/><Relationship Id="rId1626" Type="http://schemas.openxmlformats.org/officeDocument/2006/relationships/hyperlink" Target="https://fbref.com/en/country/BRA/Brazil-Football" TargetMode="External"/><Relationship Id="rId1833" Type="http://schemas.openxmlformats.org/officeDocument/2006/relationships/hyperlink" Target="https://fbref.com/en/players/ea1a5662/Myles-Peart-Harris" TargetMode="External"/><Relationship Id="rId1900" Type="http://schemas.openxmlformats.org/officeDocument/2006/relationships/hyperlink" Target="https://fbref.com/en/players/4125cb98/matchlogs/2023-2024/summary/Jarrell-Quansah-Match-Logs" TargetMode="External"/><Relationship Id="rId2095" Type="http://schemas.openxmlformats.org/officeDocument/2006/relationships/hyperlink" Target="https://fbref.com/en/squads/8cec06e1/Wolverhampton-Wanderers-Stats" TargetMode="External"/><Relationship Id="rId274" Type="http://schemas.openxmlformats.org/officeDocument/2006/relationships/hyperlink" Target="https://fbref.com/en/country/GNB/Guinea-Bissau-Football" TargetMode="External"/><Relationship Id="rId481" Type="http://schemas.openxmlformats.org/officeDocument/2006/relationships/hyperlink" Target="https://fbref.com/en/players/73341ace/Bobby-Clark" TargetMode="External"/><Relationship Id="rId2162" Type="http://schemas.openxmlformats.org/officeDocument/2006/relationships/hyperlink" Target="https://fbref.com/en/country/BRA/Brazil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361ca564/Tottenham-Hotspur-Stats" TargetMode="External"/><Relationship Id="rId786" Type="http://schemas.openxmlformats.org/officeDocument/2006/relationships/hyperlink" Target="https://fbref.com/en/country/ESP/Spain-Football" TargetMode="External"/><Relationship Id="rId993" Type="http://schemas.openxmlformats.org/officeDocument/2006/relationships/hyperlink" Target="https://fbref.com/en/players/169fd162/Hwang-Hee-chan" TargetMode="External"/><Relationship Id="rId2467" Type="http://schemas.openxmlformats.org/officeDocument/2006/relationships/hyperlink" Target="https://fbref.com/en/players/be927d03/matchlogs/2023-2024/summary/Ashley-Young-Match-Logs" TargetMode="External"/><Relationship Id="rId341" Type="http://schemas.openxmlformats.org/officeDocument/2006/relationships/hyperlink" Target="https://fbref.com/en/players/5f346071/Andre-Brooks" TargetMode="External"/><Relationship Id="rId439" Type="http://schemas.openxmlformats.org/officeDocument/2006/relationships/hyperlink" Target="https://fbref.com/en/squads/8cec06e1/Wolverhampton-Wanderers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491a433d/Rasmus-Hojlund" TargetMode="External"/><Relationship Id="rId1276" Type="http://schemas.openxmlformats.org/officeDocument/2006/relationships/hyperlink" Target="https://fbref.com/en/players/0313a347/matchlogs/2023-2024/summary/Ezri-Konsa-Match-Logs" TargetMode="External"/><Relationship Id="rId1483" Type="http://schemas.openxmlformats.org/officeDocument/2006/relationships/hyperlink" Target="https://fbref.com/en/squads/d3fd31cc/Everton-Stats" TargetMode="External"/><Relationship Id="rId2022" Type="http://schemas.openxmlformats.org/officeDocument/2006/relationships/hyperlink" Target="https://fbref.com/en/country/ENG/England-Football" TargetMode="External"/><Relationship Id="rId2327" Type="http://schemas.openxmlformats.org/officeDocument/2006/relationships/hyperlink" Target="https://fbref.com/en/squads/361ca564/Tottenham-Hotspur-Stats" TargetMode="External"/><Relationship Id="rId201" Type="http://schemas.openxmlformats.org/officeDocument/2006/relationships/hyperlink" Target="https://fbref.com/en/players/c68c6838/Ty-Barnett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7aa8adfe/Alejandro-Garnacho" TargetMode="External"/><Relationship Id="rId1136" Type="http://schemas.openxmlformats.org/officeDocument/2006/relationships/hyperlink" Target="https://fbref.com/en/players/f4065d9e/matchlogs/2023-2024/summary/Kim-Jisoo-Match-Logs" TargetMode="External"/><Relationship Id="rId1690" Type="http://schemas.openxmlformats.org/officeDocument/2006/relationships/hyperlink" Target="https://fbref.com/en/country/URU/Uruguay-Football" TargetMode="External"/><Relationship Id="rId1788" Type="http://schemas.openxmlformats.org/officeDocument/2006/relationships/hyperlink" Target="https://fbref.com/en/players/cd889153/matchlogs/2023-2024/summary/Gabriel-Osho-Match-Logs" TargetMode="External"/><Relationship Id="rId1995" Type="http://schemas.openxmlformats.org/officeDocument/2006/relationships/hyperlink" Target="https://fbref.com/en/squads/b8fd03ef/Manchester-City-Stats" TargetMode="External"/><Relationship Id="rId713" Type="http://schemas.openxmlformats.org/officeDocument/2006/relationships/hyperlink" Target="https://fbref.com/en/players/3bb7b8b4/Ederson" TargetMode="External"/><Relationship Id="rId920" Type="http://schemas.openxmlformats.org/officeDocument/2006/relationships/hyperlink" Target="https://fbref.com/en/players/2bd83368/matchlogs/2023-2024/summary/Anthony-Gordon-Match-Logs" TargetMode="External"/><Relationship Id="rId1343" Type="http://schemas.openxmlformats.org/officeDocument/2006/relationships/hyperlink" Target="https://fbref.com/en/squads/cd051869/Brentford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8aff2b51/matchlogs/2023-2024/summary/Michael-Ndiweni-Match-Logs" TargetMode="External"/><Relationship Id="rId1203" Type="http://schemas.openxmlformats.org/officeDocument/2006/relationships/hyperlink" Target="https://fbref.com/en/squads/8602292d/Aston-Villa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5c42b6b6/matchlogs/2023-2024/summary/John-Mcatee-Match-Logs" TargetMode="External"/><Relationship Id="rId1855" Type="http://schemas.openxmlformats.org/officeDocument/2006/relationships/hyperlink" Target="https://fbref.com/en/squads/b8fd03ef/Manchester-City-Stats" TargetMode="External"/><Relationship Id="rId1715" Type="http://schemas.openxmlformats.org/officeDocument/2006/relationships/hyperlink" Target="https://fbref.com/en/squads/943e8050/Burnley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4c5835e6/matchlogs/2023-2024/summary/Benicio-Boaitey-Match-Logs" TargetMode="External"/><Relationship Id="rId2184" Type="http://schemas.openxmlformats.org/officeDocument/2006/relationships/hyperlink" Target="https://fbref.com/en/players/339fe0e8/matchlogs/2023-2024/summary/Thomas-Strakosha-Match-Logs" TargetMode="External"/><Relationship Id="rId2391" Type="http://schemas.openxmlformats.org/officeDocument/2006/relationships/hyperlink" Target="https://fbref.com/en/players/3515d404/matchlogs/2023-2024/summary/James-Ward-Prowse-Match-Log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8cec06e1/Wolverhampton-Wanderers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da7b447d/matchlogs/2023-2024/summary/Davinson-Sanchez-Match-Logs" TargetMode="External"/><Relationship Id="rId2251" Type="http://schemas.openxmlformats.org/officeDocument/2006/relationships/hyperlink" Target="https://fbref.com/en/squads/b2b47a98/Newcastle-United-Stats" TargetMode="External"/><Relationship Id="rId2489" Type="http://schemas.openxmlformats.org/officeDocument/2006/relationships/hyperlink" Target="https://fbref.com/en/country/POL/Poland-Football" TargetMode="External"/><Relationship Id="rId223" Type="http://schemas.openxmlformats.org/officeDocument/2006/relationships/hyperlink" Target="https://fbref.com/en/squads/cff3d9bb/Chelsea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ac1ef440/matchlogs/2023-2024/summary/Alfie-Dorrington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d2b32e91/matchlogs/2023-2024/summary/Bashir-Humphreys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19538871/Manchester-United-Stats" TargetMode="External"/><Relationship Id="rId2349" Type="http://schemas.openxmlformats.org/officeDocument/2006/relationships/hyperlink" Target="https://fbref.com/en/players/a949d040/Lawrence-Vigouroux" TargetMode="External"/><Relationship Id="rId528" Type="http://schemas.openxmlformats.org/officeDocument/2006/relationships/hyperlink" Target="https://fbref.com/en/players/a5ca9127/matchlogs/2023-2024/summary/Conor-Coventry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country/GER/Germany-Football" TargetMode="External"/><Relationship Id="rId1158" Type="http://schemas.openxmlformats.org/officeDocument/2006/relationships/hyperlink" Target="https://fbref.com/en/country/WAL/Wales-Football" TargetMode="External"/><Relationship Id="rId1365" Type="http://schemas.openxmlformats.org/officeDocument/2006/relationships/hyperlink" Target="https://fbref.com/en/players/165cf989/Andy-Lonergan" TargetMode="External"/><Relationship Id="rId1572" Type="http://schemas.openxmlformats.org/officeDocument/2006/relationships/hyperlink" Target="https://fbref.com/en/players/74618572/matchlogs/2023-2024/summary/Kaoru-Mitoma-Match-Logs" TargetMode="External"/><Relationship Id="rId2209" Type="http://schemas.openxmlformats.org/officeDocument/2006/relationships/hyperlink" Target="https://fbref.com/en/players/a65c844b/Nuno-Tavares" TargetMode="External"/><Relationship Id="rId2416" Type="http://schemas.openxmlformats.org/officeDocument/2006/relationships/hyperlink" Target="https://fbref.com/en/players/3f847d95/Joseph-Whitworth" TargetMode="External"/><Relationship Id="rId1018" Type="http://schemas.openxmlformats.org/officeDocument/2006/relationships/hyperlink" Target="https://fbref.com/en/country/SCO/Scotland-Football" TargetMode="External"/><Relationship Id="rId1225" Type="http://schemas.openxmlformats.org/officeDocument/2006/relationships/hyperlink" Target="https://fbref.com/en/players/51dbeea9/Thilo-Kehrer" TargetMode="External"/><Relationship Id="rId1432" Type="http://schemas.openxmlformats.org/officeDocument/2006/relationships/hyperlink" Target="https://fbref.com/en/players/7923301c/matchlogs/2023-2024/summary/Louie-Marsh-Match-Logs" TargetMode="External"/><Relationship Id="rId1877" Type="http://schemas.openxmlformats.org/officeDocument/2006/relationships/hyperlink" Target="https://fbref.com/en/players/e541326e/Ethan-Pinnock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cdd70dc0/Michael-Olakigbe" TargetMode="External"/><Relationship Id="rId1944" Type="http://schemas.openxmlformats.org/officeDocument/2006/relationships/hyperlink" Target="https://fbref.com/en/players/803ae100/matchlogs/2023-2024/summary/Harrison-Reed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a78ff07f/matchlogs/2023-2024/summary/Joao-Palhinha-Match-Logs" TargetMode="External"/><Relationship Id="rId385" Type="http://schemas.openxmlformats.org/officeDocument/2006/relationships/hyperlink" Target="https://fbref.com/en/players/15ee4bc1/Jili-Buyabu" TargetMode="External"/><Relationship Id="rId592" Type="http://schemas.openxmlformats.org/officeDocument/2006/relationships/hyperlink" Target="https://fbref.com/en/players/e46012d4/matchlogs/2023-2024/summary/Kevin-De-Bruyne-Match-Logs" TargetMode="External"/><Relationship Id="rId2066" Type="http://schemas.openxmlformats.org/officeDocument/2006/relationships/hyperlink" Target="https://fbref.com/en/country/BRA/Brazil-Football" TargetMode="External"/><Relationship Id="rId2273" Type="http://schemas.openxmlformats.org/officeDocument/2006/relationships/hyperlink" Target="https://fbref.com/en/players/999ceb5f/Boubacar-Traore" TargetMode="External"/><Relationship Id="rId2480" Type="http://schemas.openxmlformats.org/officeDocument/2006/relationships/hyperlink" Target="https://fbref.com/en/players/51cf8561/Oleksandr-Zinchenko" TargetMode="External"/><Relationship Id="rId245" Type="http://schemas.openxmlformats.org/officeDocument/2006/relationships/hyperlink" Target="https://fbref.com/en/players/5a04fd92/Said-Benrahma" TargetMode="External"/><Relationship Id="rId452" Type="http://schemas.openxmlformats.org/officeDocument/2006/relationships/hyperlink" Target="https://fbref.com/en/players/7d6af698/matchlogs/2023-2024/summary/Luke-Chambers-Match-Logs" TargetMode="External"/><Relationship Id="rId897" Type="http://schemas.openxmlformats.org/officeDocument/2006/relationships/hyperlink" Target="https://fbref.com/en/players/f0caab96/Toti-Gomes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6250083a/Oliver-Skipp" TargetMode="External"/><Relationship Id="rId2340" Type="http://schemas.openxmlformats.org/officeDocument/2006/relationships/hyperlink" Target="https://fbref.com/en/players/cf134113/matchlogs/2023-2024/summary/Bart-Verbruggen-Match-Logs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ccce7025/matchlogs/2023-2024/summary/Sven-Botman-Match-Logs" TargetMode="External"/><Relationship Id="rId757" Type="http://schemas.openxmlformats.org/officeDocument/2006/relationships/hyperlink" Target="https://fbref.com/en/players/f8fcd2a5/Jonny-Evans" TargetMode="External"/><Relationship Id="rId964" Type="http://schemas.openxmlformats.org/officeDocument/2006/relationships/hyperlink" Target="https://fbref.com/en/players/1f44ac21/matchlogs/2023-2024/summary/Erling-Haaland-Match-Logs" TargetMode="External"/><Relationship Id="rId1387" Type="http://schemas.openxmlformats.org/officeDocument/2006/relationships/hyperlink" Target="https://fbref.com/en/squads/fd962109/Fulham-Stats" TargetMode="External"/><Relationship Id="rId1594" Type="http://schemas.openxmlformats.org/officeDocument/2006/relationships/hyperlink" Target="https://fbref.com/en/country/POR/Portugal-Football" TargetMode="External"/><Relationship Id="rId2200" Type="http://schemas.openxmlformats.org/officeDocument/2006/relationships/hyperlink" Target="https://fbref.com/en/players/3c256bb1/matchlogs/2023-2024/summary/Devan-Tanton-Match-Logs" TargetMode="External"/><Relationship Id="rId2438" Type="http://schemas.openxmlformats.org/officeDocument/2006/relationships/hyperlink" Target="https://fbref.com/en/squads/fd962109/Fulham-Stats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4a1a9578/Luis-Diaz" TargetMode="External"/><Relationship Id="rId824" Type="http://schemas.openxmlformats.org/officeDocument/2006/relationships/hyperlink" Target="https://fbref.com/en/players/077faf72/matchlogs/2023-2024/summary/Matheus-Franca-Match-Logs" TargetMode="External"/><Relationship Id="rId1247" Type="http://schemas.openxmlformats.org/officeDocument/2006/relationships/hyperlink" Target="https://fbref.com/en/squads/4ba7cbea/Bournemouth-Stats" TargetMode="External"/><Relationship Id="rId1454" Type="http://schemas.openxmlformats.org/officeDocument/2006/relationships/hyperlink" Target="https://fbref.com/en/country/FRA/France-Football" TargetMode="External"/><Relationship Id="rId1661" Type="http://schemas.openxmlformats.org/officeDocument/2006/relationships/hyperlink" Target="https://fbref.com/en/players/7ba2eaa9/Pedro-Neto" TargetMode="External"/><Relationship Id="rId1899" Type="http://schemas.openxmlformats.org/officeDocument/2006/relationships/hyperlink" Target="https://fbref.com/en/squads/822bd0ba/Liverpool-Stats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4e5a4cbc/Scott-McKenna" TargetMode="External"/><Relationship Id="rId1759" Type="http://schemas.openxmlformats.org/officeDocument/2006/relationships/hyperlink" Target="https://fbref.com/en/squads/19538871/Manchester-United-Stats" TargetMode="External"/><Relationship Id="rId1966" Type="http://schemas.openxmlformats.org/officeDocument/2006/relationships/hyperlink" Target="https://fbref.com/en/country/NED/Netherlands-Football" TargetMode="External"/><Relationship Id="rId1619" Type="http://schemas.openxmlformats.org/officeDocument/2006/relationships/hyperlink" Target="https://fbref.com/en/squads/fd962109/Fulham-Stats" TargetMode="External"/><Relationship Id="rId1826" Type="http://schemas.openxmlformats.org/officeDocument/2006/relationships/hyperlink" Target="https://fbref.com/en/country/GHA/Ghana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3312f911/matchlogs/2023-2024/summary/Jeffrey-Schlupp-Match-Logs" TargetMode="External"/><Relationship Id="rId2295" Type="http://schemas.openxmlformats.org/officeDocument/2006/relationships/hyperlink" Target="https://fbref.com/en/squads/1df6b87e/Sheffield-United-Stats" TargetMode="External"/><Relationship Id="rId267" Type="http://schemas.openxmlformats.org/officeDocument/2006/relationships/hyperlink" Target="https://fbref.com/en/squads/cff3d9bb/Chelsea-Stats" TargetMode="External"/><Relationship Id="rId474" Type="http://schemas.openxmlformats.org/officeDocument/2006/relationships/hyperlink" Target="https://fbref.com/en/country/SCO/Scotland-Football" TargetMode="External"/><Relationship Id="rId2155" Type="http://schemas.openxmlformats.org/officeDocument/2006/relationships/hyperlink" Target="https://fbref.com/en/squads/361ca564/Tottenham-Hotspur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bf33b257/Alfie-Doughty" TargetMode="External"/><Relationship Id="rId779" Type="http://schemas.openxmlformats.org/officeDocument/2006/relationships/hyperlink" Target="https://fbref.com/en/squads/d07537b9/Brighton-and-Hove-Albion-Stats" TargetMode="External"/><Relationship Id="rId986" Type="http://schemas.openxmlformats.org/officeDocument/2006/relationships/hyperlink" Target="https://fbref.com/en/country/GER/Germany-Football" TargetMode="External"/><Relationship Id="rId2362" Type="http://schemas.openxmlformats.org/officeDocument/2006/relationships/hyperlink" Target="https://fbref.com/en/squads/19538871/Manchester-United-Stats" TargetMode="External"/><Relationship Id="rId334" Type="http://schemas.openxmlformats.org/officeDocument/2006/relationships/hyperlink" Target="https://fbref.com/en/country/ALB/Albania-Football" TargetMode="External"/><Relationship Id="rId541" Type="http://schemas.openxmlformats.org/officeDocument/2006/relationships/hyperlink" Target="https://fbref.com/en/players/dc62b55d/Matheus-Cunha" TargetMode="External"/><Relationship Id="rId639" Type="http://schemas.openxmlformats.org/officeDocument/2006/relationships/hyperlink" Target="https://fbref.com/en/squads/cff3d9bb/Chelsea-Stats" TargetMode="External"/><Relationship Id="rId1171" Type="http://schemas.openxmlformats.org/officeDocument/2006/relationships/hyperlink" Target="https://fbref.com/en/squads/822bd0ba/Liverpool-Stats" TargetMode="External"/><Relationship Id="rId1269" Type="http://schemas.openxmlformats.org/officeDocument/2006/relationships/hyperlink" Target="https://fbref.com/en/players/5ed9b537/Ibrahima-Konate" TargetMode="External"/><Relationship Id="rId1476" Type="http://schemas.openxmlformats.org/officeDocument/2006/relationships/hyperlink" Target="https://fbref.com/en/players/27f4f772/matchlogs/2023-2024/summary/Remi-Matthews-Match-Logs" TargetMode="External"/><Relationship Id="rId2015" Type="http://schemas.openxmlformats.org/officeDocument/2006/relationships/hyperlink" Target="https://fbref.com/en/squads/e297cd13/Luton-Town-Stats" TargetMode="External"/><Relationship Id="rId2222" Type="http://schemas.openxmlformats.org/officeDocument/2006/relationships/hyperlink" Target="https://fbref.com/en/country/NED/Netherlands-Football" TargetMode="External"/><Relationship Id="rId401" Type="http://schemas.openxmlformats.org/officeDocument/2006/relationships/hyperlink" Target="https://fbref.com/en/players/858409be/Allan-Campbell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8cec06e1/Wolverhampton-Wanderers-Stats" TargetMode="External"/><Relationship Id="rId1129" Type="http://schemas.openxmlformats.org/officeDocument/2006/relationships/hyperlink" Target="https://fbref.com/en/players/b561db50/Raul-Jimenez" TargetMode="External"/><Relationship Id="rId1683" Type="http://schemas.openxmlformats.org/officeDocument/2006/relationships/hyperlink" Target="https://fbref.com/en/squads/8cec06e1/Wolverhampton-Wanderers-Stats" TargetMode="External"/><Relationship Id="rId1890" Type="http://schemas.openxmlformats.org/officeDocument/2006/relationships/hyperlink" Target="https://fbref.com/en/country/ESP/Spain-Football" TargetMode="External"/><Relationship Id="rId1988" Type="http://schemas.openxmlformats.org/officeDocument/2006/relationships/hyperlink" Target="https://fbref.com/en/players/7399c7a8/matchlogs/2023-2024/summary/Jack-Robinson-Match-Logs" TargetMode="External"/><Relationship Id="rId706" Type="http://schemas.openxmlformats.org/officeDocument/2006/relationships/hyperlink" Target="https://fbref.com/en/country/COL/Colombia-Football" TargetMode="External"/><Relationship Id="rId913" Type="http://schemas.openxmlformats.org/officeDocument/2006/relationships/hyperlink" Target="https://fbref.com/en/players/7aee4dd3/Charlie-Goode" TargetMode="External"/><Relationship Id="rId1336" Type="http://schemas.openxmlformats.org/officeDocument/2006/relationships/hyperlink" Target="https://fbref.com/en/players/9b5ce51a/matchlogs/2023-2024/summary/Jefferson-Lerma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IRL/Republic-of-Ire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cff3d9bb/Chelsea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6639e500/matchlogs/2023-2024/summary/Andreas-Pereira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a3afdd69/matchlogs/2023-2024/summary/Mark-OMahony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6c203af0/Yves-Bissouma" TargetMode="External"/><Relationship Id="rId496" Type="http://schemas.openxmlformats.org/officeDocument/2006/relationships/hyperlink" Target="https://fbref.com/en/players/0420d84f/matchlogs/2023-2024/summary/Seamus-Coleman-Match-Logs" TargetMode="External"/><Relationship Id="rId2177" Type="http://schemas.openxmlformats.org/officeDocument/2006/relationships/hyperlink" Target="https://fbref.com/en/players/5eecec3d/John-Stones" TargetMode="External"/><Relationship Id="rId2384" Type="http://schemas.openxmlformats.org/officeDocument/2006/relationships/hyperlink" Target="https://fbref.com/en/players/8a7ff278/Joel-Ward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47369df8/matchlogs/2023-2024/summary/Josh-Brownhill-Match-Logs" TargetMode="External"/><Relationship Id="rId563" Type="http://schemas.openxmlformats.org/officeDocument/2006/relationships/hyperlink" Target="https://fbref.com/en/squads/e4a775cb/Nottingham-Forest-Stats" TargetMode="External"/><Relationship Id="rId770" Type="http://schemas.openxmlformats.org/officeDocument/2006/relationships/hyperlink" Target="https://fbref.com/en/country/ESP/Spain-Football" TargetMode="External"/><Relationship Id="rId1193" Type="http://schemas.openxmlformats.org/officeDocument/2006/relationships/hyperlink" Target="https://fbref.com/en/players/c066d1a5/Issa-Kabore" TargetMode="External"/><Relationship Id="rId2037" Type="http://schemas.openxmlformats.org/officeDocument/2006/relationships/hyperlink" Target="https://fbref.com/en/players/1b4f1169/Albert-Sambi-Lokonga" TargetMode="External"/><Relationship Id="rId2244" Type="http://schemas.openxmlformats.org/officeDocument/2006/relationships/hyperlink" Target="https://fbref.com/en/players/b3af9be1/matchlogs/2023-2024/summary/Takehiro-Tomiyasu-Match-Logs" TargetMode="External"/><Relationship Id="rId2451" Type="http://schemas.openxmlformats.org/officeDocument/2006/relationships/hyperlink" Target="https://fbref.com/en/players/d3085b49/matchlogs/2023-2024/summary/Cauley-Woodrow-Match-Logs" TargetMode="External"/><Relationship Id="rId216" Type="http://schemas.openxmlformats.org/officeDocument/2006/relationships/hyperlink" Target="https://fbref.com/en/players/a36524bf/matchlogs/2023-2024/summary/Calvin-Bassey-Match-Logs" TargetMode="External"/><Relationship Id="rId423" Type="http://schemas.openxmlformats.org/officeDocument/2006/relationships/hyperlink" Target="https://fbref.com/en/squads/19538871/Manchester-United-Stats" TargetMode="External"/><Relationship Id="rId868" Type="http://schemas.openxmlformats.org/officeDocument/2006/relationships/hyperlink" Target="https://fbref.com/en/players/32f60ed8/matchlogs/2023-2024/summary/Morgan-Gibbs-White-Match-Logs" TargetMode="External"/><Relationship Id="rId1053" Type="http://schemas.openxmlformats.org/officeDocument/2006/relationships/hyperlink" Target="https://fbref.com/en/players/49134eb2/Joe-Hugill" TargetMode="External"/><Relationship Id="rId1260" Type="http://schemas.openxmlformats.org/officeDocument/2006/relationships/hyperlink" Target="https://fbref.com/en/players/dc3e663e/matchlogs/2023-2024/summary/Jakub-Kiwior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35141f4c/matchlogs/2023-2024/summary/Marcos-Senesi-Match-Logs" TargetMode="External"/><Relationship Id="rId630" Type="http://schemas.openxmlformats.org/officeDocument/2006/relationships/hyperlink" Target="https://fbref.com/en/country/FRA/France-Football" TargetMode="External"/><Relationship Id="rId728" Type="http://schemas.openxmlformats.org/officeDocument/2006/relationships/hyperlink" Target="https://fbref.com/en/players/3d554589/matchlogs/2023-2024/summary/Hjalmar-Ekdal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ARG/Argentina-Football" TargetMode="External"/><Relationship Id="rId1565" Type="http://schemas.openxmlformats.org/officeDocument/2006/relationships/hyperlink" Target="https://fbref.com/en/players/5cbd1eb0/Tyrick-Mitchell" TargetMode="External"/><Relationship Id="rId1772" Type="http://schemas.openxmlformats.org/officeDocument/2006/relationships/hyperlink" Target="https://fbref.com/en/players/2944f86f/matchlogs/2023-2024/summary/Frank-Onyeka-Match-Logs" TargetMode="External"/><Relationship Id="rId2311" Type="http://schemas.openxmlformats.org/officeDocument/2006/relationships/hyperlink" Target="https://fbref.com/en/squads/cff3d9bb/Chelsea-Stats" TargetMode="External"/><Relationship Id="rId2409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8449d35e/matchlogs/2023-2024/summary/Vitaly-Janelt-Match-Logs" TargetMode="External"/><Relationship Id="rId1218" Type="http://schemas.openxmlformats.org/officeDocument/2006/relationships/hyperlink" Target="https://fbref.com/en/country/IRL/Republic-of-Ireland-Football" TargetMode="External"/><Relationship Id="rId1425" Type="http://schemas.openxmlformats.org/officeDocument/2006/relationships/hyperlink" Target="https://fbref.com/en/players/bb5fbd2b/Solly-March" TargetMode="External"/><Relationship Id="rId1632" Type="http://schemas.openxmlformats.org/officeDocument/2006/relationships/hyperlink" Target="https://fbref.com/en/players/f1c42eb3/matchlogs/2023-2024/summary/Alex-Murphy-Match-Logs" TargetMode="External"/><Relationship Id="rId1937" Type="http://schemas.openxmlformats.org/officeDocument/2006/relationships/hyperlink" Target="https://fbref.com/en/players/ab651565/Nathan-Redmond" TargetMode="External"/><Relationship Id="rId2199" Type="http://schemas.openxmlformats.org/officeDocument/2006/relationships/hyperlink" Target="https://fbref.com/en/squads/fd962109/Fulham-Stats" TargetMode="External"/><Relationship Id="rId280" Type="http://schemas.openxmlformats.org/officeDocument/2006/relationships/hyperlink" Target="https://fbref.com/en/players/0d85a4e8/matchlogs/2023-2024/summary/Marcus-Bettinelli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3e9e06cb/Craig-Dawson" TargetMode="External"/><Relationship Id="rId792" Type="http://schemas.openxmlformats.org/officeDocument/2006/relationships/hyperlink" Target="https://fbref.com/en/players/5ff4ab71/matchlogs/2023-2024/summary/Enzo-Fernandez-Match-Logs" TargetMode="External"/><Relationship Id="rId2059" Type="http://schemas.openxmlformats.org/officeDocument/2006/relationships/hyperlink" Target="https://fbref.com/en/squads/361ca564/Tottenham-Hotspur-Stats" TargetMode="External"/><Relationship Id="rId2266" Type="http://schemas.openxmlformats.org/officeDocument/2006/relationships/hyperlink" Target="https://fbref.com/en/country/ESP/Spain-Football" TargetMode="External"/><Relationship Id="rId2473" Type="http://schemas.openxmlformats.org/officeDocument/2006/relationships/hyperlink" Target="https://fbref.com/en/country/ITA/Italy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TUN/Tunisia-Football" TargetMode="External"/><Relationship Id="rId445" Type="http://schemas.openxmlformats.org/officeDocument/2006/relationships/hyperlink" Target="https://fbref.com/en/players/dc6f5bdd/Calum-Chambers" TargetMode="External"/><Relationship Id="rId652" Type="http://schemas.openxmlformats.org/officeDocument/2006/relationships/hyperlink" Target="https://fbref.com/en/players/d557d734/matchlogs/2023-2024/summary/Matt-Doherty-Match-Logs" TargetMode="External"/><Relationship Id="rId1075" Type="http://schemas.openxmlformats.org/officeDocument/2006/relationships/hyperlink" Target="https://fbref.com/en/squads/18bb7c10/Arsenal-Stats" TargetMode="External"/><Relationship Id="rId1282" Type="http://schemas.openxmlformats.org/officeDocument/2006/relationships/hyperlink" Target="https://fbref.com/en/country/CRO/Croatia-Football" TargetMode="External"/><Relationship Id="rId2126" Type="http://schemas.openxmlformats.org/officeDocument/2006/relationships/hyperlink" Target="https://fbref.com/en/country/BRA/Brazil-Football" TargetMode="External"/><Relationship Id="rId2333" Type="http://schemas.openxmlformats.org/officeDocument/2006/relationships/hyperlink" Target="https://fbref.com/en/players/8fe2a392/Micky-van-de-Ven" TargetMode="External"/><Relationship Id="rId305" Type="http://schemas.openxmlformats.org/officeDocument/2006/relationships/hyperlink" Target="https://fbref.com/en/players/a4ac4b8f/Willy-Boly" TargetMode="External"/><Relationship Id="rId512" Type="http://schemas.openxmlformats.org/officeDocument/2006/relationships/hyperlink" Target="https://fbref.com/en/players/74e12f1e/matchlogs/2023-2024/summary/Jack-Cork-Match-Logs" TargetMode="External"/><Relationship Id="rId957" Type="http://schemas.openxmlformats.org/officeDocument/2006/relationships/hyperlink" Target="https://fbref.com/en/players/5ad50391/Josko-Gvardiol" TargetMode="External"/><Relationship Id="rId1142" Type="http://schemas.openxmlformats.org/officeDocument/2006/relationships/hyperlink" Target="https://fbref.com/en/country/BRA/Brazil-Football" TargetMode="External"/><Relationship Id="rId1587" Type="http://schemas.openxmlformats.org/officeDocument/2006/relationships/hyperlink" Target="https://fbref.com/en/squads/e4a775cb/Nottingham-Forest-Stats" TargetMode="External"/><Relationship Id="rId1794" Type="http://schemas.openxmlformats.org/officeDocument/2006/relationships/hyperlink" Target="https://fbref.com/en/country/BFA/Burkina-Faso-Football" TargetMode="External"/><Relationship Id="rId2400" Type="http://schemas.openxmlformats.org/officeDocument/2006/relationships/hyperlink" Target="https://fbref.com/en/players/c40b6180/Adam-Webster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f84a807c/Lyle-Foster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4f21d3af/Ashley-Phillips" TargetMode="External"/><Relationship Id="rId1307" Type="http://schemas.openxmlformats.org/officeDocument/2006/relationships/hyperlink" Target="https://fbref.com/en/squads/b8fd03ef/Manchester-City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35516eac/Wilson-Odobert" TargetMode="External"/><Relationship Id="rId1959" Type="http://schemas.openxmlformats.org/officeDocument/2006/relationships/hyperlink" Target="https://fbref.com/en/squads/47c64c55/Crystal-Palace-Stats" TargetMode="External"/><Relationship Id="rId13" Type="http://schemas.openxmlformats.org/officeDocument/2006/relationships/hyperlink" Target="https://fbref.com/en/players/c150b220/Omotayo-Adaramola" TargetMode="External"/><Relationship Id="rId1819" Type="http://schemas.openxmlformats.org/officeDocument/2006/relationships/hyperlink" Target="https://fbref.com/en/squads/7c21e445/West-Ham-United-Stats" TargetMode="External"/><Relationship Id="rId2190" Type="http://schemas.openxmlformats.org/officeDocument/2006/relationships/hyperlink" Target="https://fbref.com/en/country/ESP/Spain-Football" TargetMode="External"/><Relationship Id="rId2288" Type="http://schemas.openxmlformats.org/officeDocument/2006/relationships/hyperlink" Target="https://fbref.com/en/players/21512407/matchlogs/2023-2024/summary/Kieran-Trippier-Match-Logs" TargetMode="External"/><Relationship Id="rId2495" Type="http://schemas.openxmlformats.org/officeDocument/2006/relationships/hyperlink" Target="https://fbref.com/en/players/79300479/matchlogs/2023-2024/summary/Martin-Odegaard-Match-Log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6ca5ec4b/Alex-Iwobi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839c14e1/matchlogs/2023-2024/summary/Cedric-Soares-Match-Logs" TargetMode="External"/><Relationship Id="rId674" Type="http://schemas.openxmlformats.org/officeDocument/2006/relationships/hyperlink" Target="https://fbref.com/en/country/MLI/Mali-Football" TargetMode="External"/><Relationship Id="rId881" Type="http://schemas.openxmlformats.org/officeDocument/2006/relationships/hyperlink" Target="https://fbref.com/en/players/df10e27c/Billy-Gilmour" TargetMode="External"/><Relationship Id="rId979" Type="http://schemas.openxmlformats.org/officeDocument/2006/relationships/hyperlink" Target="https://fbref.com/en/squads/fd962109/Fulham-Stats" TargetMode="External"/><Relationship Id="rId2355" Type="http://schemas.openxmlformats.org/officeDocument/2006/relationships/hyperlink" Target="https://fbref.com/en/squads/fd962109/Fulham-Stat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ESP/Spain-Football" TargetMode="External"/><Relationship Id="rId741" Type="http://schemas.openxmlformats.org/officeDocument/2006/relationships/hyperlink" Target="https://fbref.com/en/players/df8b52a5/Emerson" TargetMode="External"/><Relationship Id="rId839" Type="http://schemas.openxmlformats.org/officeDocument/2006/relationships/hyperlink" Target="https://fbref.com/en/squads/e4a775cb/Nottingham-Forest-Stats" TargetMode="External"/><Relationship Id="rId1164" Type="http://schemas.openxmlformats.org/officeDocument/2006/relationships/hyperlink" Target="https://fbref.com/en/players/d9e7c4da/matchlogs/2023-2024/summary/Joseph-Johnson-Match-Logs" TargetMode="External"/><Relationship Id="rId1371" Type="http://schemas.openxmlformats.org/officeDocument/2006/relationships/hyperlink" Target="https://fbref.com/en/squads/b2b47a98/Newcastle-United-Stats" TargetMode="External"/><Relationship Id="rId1469" Type="http://schemas.openxmlformats.org/officeDocument/2006/relationships/hyperlink" Target="https://fbref.com/en/players/ed383e43/Alex-Matos" TargetMode="External"/><Relationship Id="rId2008" Type="http://schemas.openxmlformats.org/officeDocument/2006/relationships/hyperlink" Target="https://fbref.com/en/players/a3d94a58/matchlogs/2023-2024/summary/Cristian-Romero-Match-Logs" TargetMode="External"/><Relationship Id="rId2215" Type="http://schemas.openxmlformats.org/officeDocument/2006/relationships/hyperlink" Target="https://fbref.com/en/squads/4ba7cbea/Bournemouth-Stats" TargetMode="External"/><Relationship Id="rId2422" Type="http://schemas.openxmlformats.org/officeDocument/2006/relationships/hyperlink" Target="https://fbref.com/en/squads/e4a775cb/Nottingham-Forest-Stats" TargetMode="External"/><Relationship Id="rId601" Type="http://schemas.openxmlformats.org/officeDocument/2006/relationships/hyperlink" Target="https://fbref.com/en/players/5a7301ae/Leander-Dendoncker" TargetMode="External"/><Relationship Id="rId1024" Type="http://schemas.openxmlformats.org/officeDocument/2006/relationships/hyperlink" Target="https://fbref.com/en/players/69942fb3/matchlogs/2023-2024/summary/James-Hill-Match-Logs" TargetMode="External"/><Relationship Id="rId1231" Type="http://schemas.openxmlformats.org/officeDocument/2006/relationships/hyperlink" Target="https://fbref.com/en/squads/822bd0ba/Liverpool-Stats" TargetMode="External"/><Relationship Id="rId1676" Type="http://schemas.openxmlformats.org/officeDocument/2006/relationships/hyperlink" Target="https://fbref.com/en/players/7c56da38/matchlogs/2023-2024/summary/Christopher-Nkunku-Match-Logs" TargetMode="External"/><Relationship Id="rId1883" Type="http://schemas.openxmlformats.org/officeDocument/2006/relationships/hyperlink" Target="https://fbref.com/en/squads/822bd0ba/Liverpool-Stats" TargetMode="External"/><Relationship Id="rId906" Type="http://schemas.openxmlformats.org/officeDocument/2006/relationships/hyperlink" Target="https://fbref.com/en/country/ESP/Spain-Football" TargetMode="External"/><Relationship Id="rId1329" Type="http://schemas.openxmlformats.org/officeDocument/2006/relationships/hyperlink" Target="https://fbref.com/en/players/2628fd2b/Bernd-Leno" TargetMode="External"/><Relationship Id="rId1536" Type="http://schemas.openxmlformats.org/officeDocument/2006/relationships/hyperlink" Target="https://fbref.com/en/players/8df7a2fb/matchlogs/2023-2024/summary/Ben-Mee-Match-Logs" TargetMode="External"/><Relationship Id="rId1743" Type="http://schemas.openxmlformats.org/officeDocument/2006/relationships/hyperlink" Target="https://fbref.com/en/squads/47c64c55/Crystal-Palace-Stats" TargetMode="External"/><Relationship Id="rId1950" Type="http://schemas.openxmlformats.org/officeDocument/2006/relationships/hyperlink" Target="https://fbref.com/en/country/JAM/Jamaica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e297cd13/Luton-Town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45685411/matchlogs/2023-2024/summary/Jesuran-Rak-Sakyi-Match-Logs" TargetMode="External"/><Relationship Id="rId2072" Type="http://schemas.openxmlformats.org/officeDocument/2006/relationships/hyperlink" Target="https://fbref.com/en/players/9744ff80/matchlogs/2023-2024/summary/Pablo-Sarabia-Match-Logs" TargetMode="External"/><Relationship Id="rId251" Type="http://schemas.openxmlformats.org/officeDocument/2006/relationships/hyperlink" Target="https://fbref.com/en/squads/361ca564/Tottenham-Hotspur-Stats" TargetMode="External"/><Relationship Id="rId489" Type="http://schemas.openxmlformats.org/officeDocument/2006/relationships/hyperlink" Target="https://fbref.com/en/players/0442183b/Nathaniel-Clyne" TargetMode="External"/><Relationship Id="rId696" Type="http://schemas.openxmlformats.org/officeDocument/2006/relationships/hyperlink" Target="https://fbref.com/en/players/6224214f/matchlogs/2023-2024/summary/Josh-Duffus-Match-Logs" TargetMode="External"/><Relationship Id="rId2377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ca18c8f1/Jacob-Brown" TargetMode="External"/><Relationship Id="rId556" Type="http://schemas.openxmlformats.org/officeDocument/2006/relationships/hyperlink" Target="https://fbref.com/en/players/d9565625/matchlogs/2023-2024/summary/Diogo-Dalot-Match-Logs" TargetMode="External"/><Relationship Id="rId763" Type="http://schemas.openxmlformats.org/officeDocument/2006/relationships/hyperlink" Target="https://fbref.com/en/squads/47c64c55/Crystal-Palace-Stats" TargetMode="External"/><Relationship Id="rId1186" Type="http://schemas.openxmlformats.org/officeDocument/2006/relationships/hyperlink" Target="https://fbref.com/en/country/CIV/Cote-dIvoire-Football" TargetMode="External"/><Relationship Id="rId1393" Type="http://schemas.openxmlformats.org/officeDocument/2006/relationships/hyperlink" Target="https://fbref.com/en/players/83d074ff/Alexis-Mac-Allister" TargetMode="External"/><Relationship Id="rId2237" Type="http://schemas.openxmlformats.org/officeDocument/2006/relationships/hyperlink" Target="https://fbref.com/en/players/a105d46a/Harry-Toffolo" TargetMode="External"/><Relationship Id="rId2444" Type="http://schemas.openxmlformats.org/officeDocument/2006/relationships/hyperlink" Target="https://fbref.com/en/players/4e9a0555/Chris-Wood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1aa84968/Chris-Basham" TargetMode="External"/><Relationship Id="rId416" Type="http://schemas.openxmlformats.org/officeDocument/2006/relationships/hyperlink" Target="https://fbref.com/en/players/b4a014b1/matchlogs/2023-2024/summary/Diego-Carlos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5791b997/Tom-King" TargetMode="External"/><Relationship Id="rId1698" Type="http://schemas.openxmlformats.org/officeDocument/2006/relationships/hyperlink" Target="https://fbref.com/en/country/DEN/Denmark-Football" TargetMode="External"/><Relationship Id="rId623" Type="http://schemas.openxmlformats.org/officeDocument/2006/relationships/hyperlink" Target="https://fbref.com/en/squads/fd962109/Fulham-Stats" TargetMode="External"/><Relationship Id="rId830" Type="http://schemas.openxmlformats.org/officeDocument/2006/relationships/hyperlink" Target="https://fbref.com/en/country/AUS/Australia-Football" TargetMode="External"/><Relationship Id="rId928" Type="http://schemas.openxmlformats.org/officeDocument/2006/relationships/hyperlink" Target="https://fbref.com/en/players/861e9b3b/matchlogs/2023-2024/summary/Daniel-Gore-Match-Logs" TargetMode="External"/><Relationship Id="rId1460" Type="http://schemas.openxmlformats.org/officeDocument/2006/relationships/hyperlink" Target="https://fbref.com/en/players/feb5d972/matchlogs/2023-2024/summary/Pape-Matar-Sarr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d86a1f3e/Tyler-Onyango" TargetMode="External"/><Relationship Id="rId2304" Type="http://schemas.openxmlformats.org/officeDocument/2006/relationships/hyperlink" Target="https://fbref.com/en/players/4a51ba65/matchlogs/2023-2024/summary/Matt-Turner-Match-Log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1265a93a/Reece-James" TargetMode="External"/><Relationship Id="rId1320" Type="http://schemas.openxmlformats.org/officeDocument/2006/relationships/hyperlink" Target="https://fbref.com/en/players/ecad9aa5/matchlogs/2023-2024/summary/Romeo-Lavia-Match-Logs" TargetMode="External"/><Relationship Id="rId1418" Type="http://schemas.openxmlformats.org/officeDocument/2006/relationships/hyperlink" Target="https://fbref.com/en/country/ESP/Spain-Football" TargetMode="External"/><Relationship Id="rId1972" Type="http://schemas.openxmlformats.org/officeDocument/2006/relationships/hyperlink" Target="https://fbref.com/en/players/71ef519e/matchlogs/2023-2024/summary/Matt-Ritchie-Match-Logs" TargetMode="External"/><Relationship Id="rId1625" Type="http://schemas.openxmlformats.org/officeDocument/2006/relationships/hyperlink" Target="https://fbref.com/en/players/1704b0b8/Murillo" TargetMode="External"/><Relationship Id="rId1832" Type="http://schemas.openxmlformats.org/officeDocument/2006/relationships/hyperlink" Target="https://fbref.com/en/players/230f0471/matchlogs/2023-2024/summary/Nathan-Patterson-Match-Logs" TargetMode="External"/><Relationship Id="rId2094" Type="http://schemas.openxmlformats.org/officeDocument/2006/relationships/hyperlink" Target="https://fbref.com/en/country/POR/Portugal-Football" TargetMode="External"/><Relationship Id="rId273" Type="http://schemas.openxmlformats.org/officeDocument/2006/relationships/hyperlink" Target="https://fbref.com/en/players/ed5c0319/Beto" TargetMode="External"/><Relationship Id="rId480" Type="http://schemas.openxmlformats.org/officeDocument/2006/relationships/hyperlink" Target="https://fbref.com/en/players/b2f9c73e/matchlogs/2023-2024/summary/Carney-Chukwuemeka-Match-Logs" TargetMode="External"/><Relationship Id="rId2161" Type="http://schemas.openxmlformats.org/officeDocument/2006/relationships/hyperlink" Target="https://fbref.com/en/players/6a8a7af8/Vinicius-Souza" TargetMode="External"/><Relationship Id="rId2399" Type="http://schemas.openxmlformats.org/officeDocument/2006/relationships/hyperlink" Target="https://fbref.com/en/players/aed3a70f/matchlogs/2023-2024/summary/Ollie-Watkins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330f638c/matchlogs/2023-2024/summary/Joshua-Brooking-Match-Logs" TargetMode="External"/><Relationship Id="rId578" Type="http://schemas.openxmlformats.org/officeDocument/2006/relationships/hyperlink" Target="https://fbref.com/en/country/WAL/Wales-Football" TargetMode="External"/><Relationship Id="rId785" Type="http://schemas.openxmlformats.org/officeDocument/2006/relationships/hyperlink" Target="https://fbref.com/en/players/33a68b9b/Alvaro-Fernandez" TargetMode="External"/><Relationship Id="rId992" Type="http://schemas.openxmlformats.org/officeDocument/2006/relationships/hyperlink" Target="https://fbref.com/en/players/4fd08daa/matchlogs/2023-2024/summary/Jan-Paul-van-Hecke-Match-Logs" TargetMode="External"/><Relationship Id="rId2021" Type="http://schemas.openxmlformats.org/officeDocument/2006/relationships/hyperlink" Target="https://fbref.com/en/players/187ab096/Charles-Sagoe-Jr" TargetMode="External"/><Relationship Id="rId2259" Type="http://schemas.openxmlformats.org/officeDocument/2006/relationships/hyperlink" Target="https://fbref.com/en/squads/e297cd13/Luton-Town-Stats" TargetMode="External"/><Relationship Id="rId2466" Type="http://schemas.openxmlformats.org/officeDocument/2006/relationships/hyperlink" Target="https://fbref.com/en/squads/d3fd31cc/Everton-Stats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ESP/Spain-Football" TargetMode="External"/><Relationship Id="rId645" Type="http://schemas.openxmlformats.org/officeDocument/2006/relationships/hyperlink" Target="https://fbref.com/en/players/e814e1cf/Lewis-Dobbin" TargetMode="External"/><Relationship Id="rId852" Type="http://schemas.openxmlformats.org/officeDocument/2006/relationships/hyperlink" Target="https://fbref.com/en/players/72c812f3/matchlogs/2023-2024/summary/Idrissa-Gana-Gueye-Match-Logs" TargetMode="External"/><Relationship Id="rId1068" Type="http://schemas.openxmlformats.org/officeDocument/2006/relationships/hyperlink" Target="https://fbref.com/en/players/8b04d6c1/matchlogs/2023-2024/summary/Pierre-Hojbjerg-Match-Logs" TargetMode="External"/><Relationship Id="rId1275" Type="http://schemas.openxmlformats.org/officeDocument/2006/relationships/hyperlink" Target="https://fbref.com/en/squads/8602292d/Aston-Villa-Stats" TargetMode="External"/><Relationship Id="rId1482" Type="http://schemas.openxmlformats.org/officeDocument/2006/relationships/hyperlink" Target="https://fbref.com/en/country/FRA/France-Football" TargetMode="External"/><Relationship Id="rId2119" Type="http://schemas.openxmlformats.org/officeDocument/2006/relationships/hyperlink" Target="https://fbref.com/en/squads/b8fd03ef/Manchester-City-Stats" TargetMode="External"/><Relationship Id="rId2326" Type="http://schemas.openxmlformats.org/officeDocument/2006/relationships/hyperlink" Target="https://fbref.com/en/country/ARG/Argentina-Football" TargetMode="External"/><Relationship Id="rId505" Type="http://schemas.openxmlformats.org/officeDocument/2006/relationships/hyperlink" Target="https://fbref.com/en/players/2afc7272/Lewis-Cook" TargetMode="External"/><Relationship Id="rId712" Type="http://schemas.openxmlformats.org/officeDocument/2006/relationships/hyperlink" Target="https://fbref.com/en/players/fa9fa773/matchlogs/2023-2024/summary/Malcolm-Ebiowei-Match-Logs" TargetMode="External"/><Relationship Id="rId1135" Type="http://schemas.openxmlformats.org/officeDocument/2006/relationships/hyperlink" Target="https://fbref.com/en/squads/cd051869/Brentford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e297cd13/Luton-Town-Stats" TargetMode="External"/><Relationship Id="rId1994" Type="http://schemas.openxmlformats.org/officeDocument/2006/relationships/hyperlink" Target="https://fbref.com/en/country/ESP/Spain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FRA/France-Football" TargetMode="External"/><Relationship Id="rId1647" Type="http://schemas.openxmlformats.org/officeDocument/2006/relationships/hyperlink" Target="https://fbref.com/en/squads/b2b47a98/Newcastle-United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IRL/Republic-of-Ireland-Football" TargetMode="External"/><Relationship Id="rId295" Type="http://schemas.openxmlformats.org/officeDocument/2006/relationships/hyperlink" Target="https://fbref.com/en/squads/d07537b9/Brighton-and-Hove-Albion-Stats" TargetMode="External"/><Relationship Id="rId1921" Type="http://schemas.openxmlformats.org/officeDocument/2006/relationships/hyperlink" Target="https://fbref.com/en/players/a1d5bd30/Marcus-Rashford" TargetMode="External"/><Relationship Id="rId2183" Type="http://schemas.openxmlformats.org/officeDocument/2006/relationships/hyperlink" Target="https://fbref.com/en/squads/cd051869/Brentford-Stats" TargetMode="External"/><Relationship Id="rId2390" Type="http://schemas.openxmlformats.org/officeDocument/2006/relationships/hyperlink" Target="https://fbref.com/en/squads/7c21e445/West-Ham-United-Stats" TargetMode="External"/><Relationship Id="rId2488" Type="http://schemas.openxmlformats.org/officeDocument/2006/relationships/hyperlink" Target="https://fbref.com/en/players/be18d79f/Oliwier-Zych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SP/Spain-Football" TargetMode="External"/><Relationship Id="rId1297" Type="http://schemas.openxmlformats.org/officeDocument/2006/relationships/hyperlink" Target="https://fbref.com/en/players/99813635/Adam-Lallana" TargetMode="External"/><Relationship Id="rId2043" Type="http://schemas.openxmlformats.org/officeDocument/2006/relationships/hyperlink" Target="https://fbref.com/en/squads/361ca564/Tottenham-Hotspur-Stats" TargetMode="External"/><Relationship Id="rId2250" Type="http://schemas.openxmlformats.org/officeDocument/2006/relationships/hyperlink" Target="https://fbref.com/en/country/ITA/Italy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361ca564/Tottenham-Hotspur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6412cc03/matchlogs/2023-2024/summary/Fabio-Vieira-Match-Logs" TargetMode="External"/><Relationship Id="rId527" Type="http://schemas.openxmlformats.org/officeDocument/2006/relationships/hyperlink" Target="https://fbref.com/en/squads/7c21e445/West-Ham-United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8aec0537/Pascal-Gross" TargetMode="External"/><Relationship Id="rId1157" Type="http://schemas.openxmlformats.org/officeDocument/2006/relationships/hyperlink" Target="https://fbref.com/en/players/0cd31129/Brennan-Johnson" TargetMode="External"/><Relationship Id="rId1364" Type="http://schemas.openxmlformats.org/officeDocument/2006/relationships/hyperlink" Target="https://fbref.com/en/players/37118440/matchlogs/2023-2024/summary/Tom-Lockyer-Match-Logs" TargetMode="External"/><Relationship Id="rId1571" Type="http://schemas.openxmlformats.org/officeDocument/2006/relationships/hyperlink" Target="https://fbref.com/en/squads/d07537b9/Brighton-and-Hove-Albion-Stats" TargetMode="External"/><Relationship Id="rId2208" Type="http://schemas.openxmlformats.org/officeDocument/2006/relationships/hyperlink" Target="https://fbref.com/en/players/15ea812b/matchlogs/2023-2024/summary/James-Tarkowski-Match-Logs" TargetMode="External"/><Relationship Id="rId2415" Type="http://schemas.openxmlformats.org/officeDocument/2006/relationships/hyperlink" Target="https://fbref.com/en/players/cd84f0e3/matchlogs/2023-2024/summary/Matthew-Whittingham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ed1e53f3/Phil-Foden" TargetMode="External"/><Relationship Id="rId1017" Type="http://schemas.openxmlformats.org/officeDocument/2006/relationships/hyperlink" Target="https://fbref.com/en/players/1780bb4a/Aaron-Hickey" TargetMode="External"/><Relationship Id="rId1224" Type="http://schemas.openxmlformats.org/officeDocument/2006/relationships/hyperlink" Target="https://fbref.com/en/players/c5b7c315/matchlogs/2023-2024/summary/Michael-Keane-Match-Logs" TargetMode="External"/><Relationship Id="rId1431" Type="http://schemas.openxmlformats.org/officeDocument/2006/relationships/hyperlink" Target="https://fbref.com/en/squads/1df6b87e/Sheffield-United-Stats" TargetMode="External"/><Relationship Id="rId1669" Type="http://schemas.openxmlformats.org/officeDocument/2006/relationships/hyperlink" Target="https://fbref.com/en/players/a53649b7/Eddie-Nketiah" TargetMode="External"/><Relationship Id="rId1876" Type="http://schemas.openxmlformats.org/officeDocument/2006/relationships/hyperlink" Target="https://fbref.com/en/players/4806ec67/matchlogs/2023-2024/summary/Jordan-Pickford-Match-Logs" TargetMode="External"/><Relationship Id="rId1529" Type="http://schemas.openxmlformats.org/officeDocument/2006/relationships/hyperlink" Target="https://fbref.com/en/players/d93c2511/Scott-McTominay" TargetMode="External"/><Relationship Id="rId1736" Type="http://schemas.openxmlformats.org/officeDocument/2006/relationships/hyperlink" Target="https://fbref.com/en/players/efacf4fd/matchlogs/2023-2024/summary/Ademola-Ola-Adebomi-Match-Logs" TargetMode="External"/><Relationship Id="rId1943" Type="http://schemas.openxmlformats.org/officeDocument/2006/relationships/hyperlink" Target="https://fbref.com/en/squads/fd962109/Fulham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fd962109/Fulham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dab84ad2/matchlogs/2023-2024/summary/Mason-Burstow-Match-Logs" TargetMode="External"/><Relationship Id="rId591" Type="http://schemas.openxmlformats.org/officeDocument/2006/relationships/hyperlink" Target="https://fbref.com/en/squads/b8fd03ef/Manchester-City-Stats" TargetMode="External"/><Relationship Id="rId2065" Type="http://schemas.openxmlformats.org/officeDocument/2006/relationships/hyperlink" Target="https://fbref.com/en/players/dd745366/Andrey-Santos" TargetMode="External"/><Relationship Id="rId2272" Type="http://schemas.openxmlformats.org/officeDocument/2006/relationships/hyperlink" Target="https://fbref.com/en/players/c47541e0/matchlogs/2023-2024/summary/Bertrand-Traore-Match-Logs" TargetMode="External"/><Relationship Id="rId244" Type="http://schemas.openxmlformats.org/officeDocument/2006/relationships/hyperlink" Target="https://fbref.com/en/players/e4588897/matchlogs/2023-2024/summary/Rhys-Bennett-Match-Logs" TargetMode="External"/><Relationship Id="rId689" Type="http://schemas.openxmlformats.org/officeDocument/2006/relationships/hyperlink" Target="https://fbref.com/en/players/3a949a25/Martin-Dubravka" TargetMode="External"/><Relationship Id="rId896" Type="http://schemas.openxmlformats.org/officeDocument/2006/relationships/hyperlink" Target="https://fbref.com/en/players/8b57ad2c/matchlogs/2023-2024/summary/Joao-Gomes-Match-Logs" TargetMode="External"/><Relationship Id="rId1081" Type="http://schemas.openxmlformats.org/officeDocument/2006/relationships/hyperlink" Target="https://fbref.com/en/players/07802f7f/Danny-Ings" TargetMode="External"/><Relationship Id="rId451" Type="http://schemas.openxmlformats.org/officeDocument/2006/relationships/hyperlink" Target="https://fbref.com/en/squads/822bd0ba/Liverpool-Stats" TargetMode="External"/><Relationship Id="rId549" Type="http://schemas.openxmlformats.org/officeDocument/2006/relationships/hyperlink" Target="https://fbref.com/en/players/93e08bce/Ameen-Al-Dakhil" TargetMode="External"/><Relationship Id="rId756" Type="http://schemas.openxmlformats.org/officeDocument/2006/relationships/hyperlink" Target="https://fbref.com/en/players/d38fdf53/matchlogs/2023-2024/summary/Pervis-Estupinan-Match-Logs" TargetMode="External"/><Relationship Id="rId1179" Type="http://schemas.openxmlformats.org/officeDocument/2006/relationships/hyperlink" Target="https://fbref.com/en/squads/822bd0ba/Liverpool-Stats" TargetMode="External"/><Relationship Id="rId1386" Type="http://schemas.openxmlformats.org/officeDocument/2006/relationships/hyperlink" Target="https://fbref.com/en/country/SRB/Serbia-Football" TargetMode="External"/><Relationship Id="rId1593" Type="http://schemas.openxmlformats.org/officeDocument/2006/relationships/hyperlink" Target="https://fbref.com/en/players/12de1b0d/Diego-Moreira" TargetMode="External"/><Relationship Id="rId2132" Type="http://schemas.openxmlformats.org/officeDocument/2006/relationships/hyperlink" Target="https://fbref.com/en/players/8e16dd48/matchlogs/2023-2024/summary/Luis-Sinisterra-Match-Logs" TargetMode="External"/><Relationship Id="rId2437" Type="http://schemas.openxmlformats.org/officeDocument/2006/relationships/hyperlink" Target="https://fbref.com/en/country/WAL/Wales-Football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b2b47a98/Newcastle-United-Stats" TargetMode="External"/><Relationship Id="rId409" Type="http://schemas.openxmlformats.org/officeDocument/2006/relationships/hyperlink" Target="https://fbref.com/en/players/4506aec5/Thomas-Cannon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e4a775cb/Nottingham-Forest-Stats" TargetMode="External"/><Relationship Id="rId1246" Type="http://schemas.openxmlformats.org/officeDocument/2006/relationships/hyperlink" Target="https://fbref.com/en/country/IRL/Republic-of-Ire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31c69ef1/matchlogs/2023-2024/summary/Ruben-Dias-Match-Logs" TargetMode="External"/><Relationship Id="rId823" Type="http://schemas.openxmlformats.org/officeDocument/2006/relationships/hyperlink" Target="https://fbref.com/en/squads/47c64c55/Crystal-Palace-Stats" TargetMode="External"/><Relationship Id="rId1453" Type="http://schemas.openxmlformats.org/officeDocument/2006/relationships/hyperlink" Target="https://fbref.com/en/players/eba1e557/Han-Noah-Massengo" TargetMode="External"/><Relationship Id="rId1660" Type="http://schemas.openxmlformats.org/officeDocument/2006/relationships/hyperlink" Target="https://fbref.com/en/players/a9dc785c/matchlogs/2023-2024/summary/Neto-Match-Logs" TargetMode="External"/><Relationship Id="rId1758" Type="http://schemas.openxmlformats.org/officeDocument/2006/relationships/hyperlink" Target="https://fbref.com/en/country/CMR/Cameroon-Football" TargetMode="External"/><Relationship Id="rId1106" Type="http://schemas.openxmlformats.org/officeDocument/2006/relationships/hyperlink" Target="https://fbref.com/en/country/SEN/Senegal-Football" TargetMode="External"/><Relationship Id="rId1313" Type="http://schemas.openxmlformats.org/officeDocument/2006/relationships/hyperlink" Target="https://fbref.com/en/players/450ab6fc/Jamaal-Lascelles" TargetMode="External"/><Relationship Id="rId1520" Type="http://schemas.openxmlformats.org/officeDocument/2006/relationships/hyperlink" Target="https://fbref.com/en/players/90f91999/matchlogs/2023-2024/summary/John-McGinn-Match-Logs" TargetMode="External"/><Relationship Id="rId1965" Type="http://schemas.openxmlformats.org/officeDocument/2006/relationships/hyperlink" Target="https://fbref.com/en/players/7a1f2c08/Jairo-Riedewald" TargetMode="External"/><Relationship Id="rId1618" Type="http://schemas.openxmlformats.org/officeDocument/2006/relationships/hyperlink" Target="https://fbref.com/en/country/BRA/Brazil-Football" TargetMode="External"/><Relationship Id="rId1825" Type="http://schemas.openxmlformats.org/officeDocument/2006/relationships/hyperlink" Target="https://fbref.com/en/players/529f49ab/Thomas-Partey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47c64c55/Crystal-Palace-Stats" TargetMode="External"/><Relationship Id="rId2294" Type="http://schemas.openxmlformats.org/officeDocument/2006/relationships/hyperlink" Target="https://fbref.com/en/country/USA/United-States-Football" TargetMode="External"/><Relationship Id="rId266" Type="http://schemas.openxmlformats.org/officeDocument/2006/relationships/hyperlink" Target="https://fbref.com/en/country/FIN/Finland-Football" TargetMode="External"/><Relationship Id="rId473" Type="http://schemas.openxmlformats.org/officeDocument/2006/relationships/hyperlink" Target="https://fbref.com/en/players/26ce2263/Ryan-Christie" TargetMode="External"/><Relationship Id="rId680" Type="http://schemas.openxmlformats.org/officeDocument/2006/relationships/hyperlink" Target="https://fbref.com/en/players/ce4f40c7/matchlogs/2023-2024/summary/Cheick-Doucoure-Match-Logs" TargetMode="External"/><Relationship Id="rId2154" Type="http://schemas.openxmlformats.org/officeDocument/2006/relationships/hyperlink" Target="https://fbref.com/en/country/ISR/Israel-Football" TargetMode="External"/><Relationship Id="rId2361" Type="http://schemas.openxmlformats.org/officeDocument/2006/relationships/hyperlink" Target="https://fbref.com/en/players/d617bff6/Radek-Vitek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97220da2/Armando-Broja" TargetMode="External"/><Relationship Id="rId540" Type="http://schemas.openxmlformats.org/officeDocument/2006/relationships/hyperlink" Target="https://fbref.com/en/players/f6d7d690/matchlogs/2023-2024/summary/Josh-Cullen-Match-Logs" TargetMode="External"/><Relationship Id="rId778" Type="http://schemas.openxmlformats.org/officeDocument/2006/relationships/hyperlink" Target="https://fbref.com/en/country/IRL/Republic-of-Ireland-Football" TargetMode="External"/><Relationship Id="rId985" Type="http://schemas.openxmlformats.org/officeDocument/2006/relationships/hyperlink" Target="https://fbref.com/en/players/fed7cb61/Kai-Havertz" TargetMode="External"/><Relationship Id="rId1170" Type="http://schemas.openxmlformats.org/officeDocument/2006/relationships/hyperlink" Target="https://fbref.com/en/country/ENG/England-Football" TargetMode="External"/><Relationship Id="rId2014" Type="http://schemas.openxmlformats.org/officeDocument/2006/relationships/hyperlink" Target="https://fbref.com/en/country/COD/Congo-DR-Football" TargetMode="External"/><Relationship Id="rId2221" Type="http://schemas.openxmlformats.org/officeDocument/2006/relationships/hyperlink" Target="https://fbref.com/en/players/77d7c96f/Kenny-Tete" TargetMode="External"/><Relationship Id="rId2459" Type="http://schemas.openxmlformats.org/officeDocument/2006/relationships/hyperlink" Target="https://fbref.com/en/players/907a5d7c/matchlogs/2023-2024/summary/Yehor-Yarmoliuk-Match-Logs" TargetMode="External"/><Relationship Id="rId638" Type="http://schemas.openxmlformats.org/officeDocument/2006/relationships/hyperlink" Target="https://fbref.com/en/country/FRA/France-Football" TargetMode="External"/><Relationship Id="rId845" Type="http://schemas.openxmlformats.org/officeDocument/2006/relationships/hyperlink" Target="https://fbref.com/en/players/c2731c10/Conor-Gallagher" TargetMode="External"/><Relationship Id="rId1030" Type="http://schemas.openxmlformats.org/officeDocument/2006/relationships/hyperlink" Target="https://fbref.com/en/country/IRL/Republic-of-Ireland-Football" TargetMode="External"/><Relationship Id="rId1268" Type="http://schemas.openxmlformats.org/officeDocument/2006/relationships/hyperlink" Target="https://fbref.com/en/players/fc076f78/matchlogs/2023-2024/summary/Luca-Koleosho-Match-Logs" TargetMode="External"/><Relationship Id="rId1475" Type="http://schemas.openxmlformats.org/officeDocument/2006/relationships/hyperlink" Target="https://fbref.com/en/squads/47c64c55/Crystal-Palace-Stats" TargetMode="External"/><Relationship Id="rId1682" Type="http://schemas.openxmlformats.org/officeDocument/2006/relationships/hyperlink" Target="https://fbref.com/en/country/POR/Portugal-Football" TargetMode="External"/><Relationship Id="rId2319" Type="http://schemas.openxmlformats.org/officeDocument/2006/relationships/hyperlink" Target="https://fbref.com/en/squads/822bd0ba/Liverpool-Stats" TargetMode="External"/><Relationship Id="rId400" Type="http://schemas.openxmlformats.org/officeDocument/2006/relationships/hyperlink" Target="https://fbref.com/en/players/59e6e5bf/matchlogs/2023-2024/summary/Dominic-Calvert-Lewin-Match-Logs" TargetMode="External"/><Relationship Id="rId705" Type="http://schemas.openxmlformats.org/officeDocument/2006/relationships/hyperlink" Target="https://fbref.com/en/players/414184f7/Jhon-Duran" TargetMode="External"/><Relationship Id="rId1128" Type="http://schemas.openxmlformats.org/officeDocument/2006/relationships/hyperlink" Target="https://fbref.com/en/players/b66315ae/matchlogs/2023-2024/summary/Gabriel-Jesus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1df6b87e/Sheffield-United-Stats" TargetMode="External"/><Relationship Id="rId912" Type="http://schemas.openxmlformats.org/officeDocument/2006/relationships/hyperlink" Target="https://fbref.com/en/players/7e5bebeb/matchlogs/2023-2024/summary/Enso-Gonzalez-Match-Logs" TargetMode="External"/><Relationship Id="rId1847" Type="http://schemas.openxmlformats.org/officeDocument/2006/relationships/hyperlink" Target="https://fbref.com/en/squads/fd962109/Fulham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d07537b9/Brighton-and-Hove-Albion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d328a254/matchlogs/2023-2024/summary/Philip-Billing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3fd31cc/Everton-Stats" TargetMode="External"/><Relationship Id="rId2176" Type="http://schemas.openxmlformats.org/officeDocument/2006/relationships/hyperlink" Target="https://fbref.com/en/players/b400bde0/matchlogs/2023-2024/summary/Raheem-Sterling-Match-Logs" TargetMode="External"/><Relationship Id="rId2383" Type="http://schemas.openxmlformats.org/officeDocument/2006/relationships/hyperlink" Target="https://fbref.com/en/players/9e525177/matchlogs/2023-2024/summary/Aaron-Wan-Bissaka-Match-Log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0db5d2c8/matchlogs/2023-2024/summary/Mathias-Jorgensen-Match-Logs" TargetMode="External"/><Relationship Id="rId2036" Type="http://schemas.openxmlformats.org/officeDocument/2006/relationships/hyperlink" Target="https://fbref.com/en/players/972aeb2a/matchlogs/2023-2024/summary/William-Saliba-Match-Logs" TargetMode="External"/><Relationship Id="rId2243" Type="http://schemas.openxmlformats.org/officeDocument/2006/relationships/hyperlink" Target="https://fbref.com/en/squads/18bb7c10/Arsenal-Stats" TargetMode="External"/><Relationship Id="rId2450" Type="http://schemas.openxmlformats.org/officeDocument/2006/relationships/hyperlink" Target="https://fbref.com/en/squads/e297cd13/Luton-Town-Stats" TargetMode="External"/><Relationship Id="rId215" Type="http://schemas.openxmlformats.org/officeDocument/2006/relationships/hyperlink" Target="https://fbref.com/en/squads/fd962109/Fulham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e4a775cb/Nottingham-Forest-Stats" TargetMode="External"/><Relationship Id="rId1052" Type="http://schemas.openxmlformats.org/officeDocument/2006/relationships/hyperlink" Target="https://fbref.com/en/players/a0666d3e/matchlogs/2023-2024/summary/Will-Hughes-Match-Logs" TargetMode="External"/><Relationship Id="rId1497" Type="http://schemas.openxmlformats.org/officeDocument/2006/relationships/hyperlink" Target="https://fbref.com/en/players/96593e89/James-Mcatee" TargetMode="External"/><Relationship Id="rId2103" Type="http://schemas.openxmlformats.org/officeDocument/2006/relationships/hyperlink" Target="https://fbref.com/en/squads/4ba7cbea/Bournemouth-Stats" TargetMode="External"/><Relationship Id="rId2310" Type="http://schemas.openxmlformats.org/officeDocument/2006/relationships/hyperlink" Target="https://fbref.com/en/country/FRA/France-Football" TargetMode="External"/><Relationship Id="rId727" Type="http://schemas.openxmlformats.org/officeDocument/2006/relationships/hyperlink" Target="https://fbref.com/en/squads/943e8050/Burnle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d7553721/Giovani-Lo-Celso" TargetMode="External"/><Relationship Id="rId1564" Type="http://schemas.openxmlformats.org/officeDocument/2006/relationships/hyperlink" Target="https://fbref.com/en/players/8397a50c/matchlogs/2023-2024/summary/Tyrone-Mings-Match-Logs" TargetMode="External"/><Relationship Id="rId1771" Type="http://schemas.openxmlformats.org/officeDocument/2006/relationships/hyperlink" Target="https://fbref.com/en/squads/cd051869/Brentford-Stats" TargetMode="External"/><Relationship Id="rId2408" Type="http://schemas.openxmlformats.org/officeDocument/2006/relationships/hyperlink" Target="https://fbref.com/en/players/35e413f1/Ben-White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e16986b1/Leigh-Kavanagh" TargetMode="External"/><Relationship Id="rId1424" Type="http://schemas.openxmlformats.org/officeDocument/2006/relationships/hyperlink" Target="https://fbref.com/en/players/d7f99582/matchlogs/2023-2024/summary/Benson-Manuel-Match-Logs" TargetMode="External"/><Relationship Id="rId1631" Type="http://schemas.openxmlformats.org/officeDocument/2006/relationships/hyperlink" Target="https://fbref.com/en/squads/b2b47a98/Newcastle-United-Stats" TargetMode="External"/><Relationship Id="rId1869" Type="http://schemas.openxmlformats.org/officeDocument/2006/relationships/hyperlink" Target="https://fbref.com/en/players/19f4d211/Jaden-Philogene-Bidace" TargetMode="External"/><Relationship Id="rId1729" Type="http://schemas.openxmlformats.org/officeDocument/2006/relationships/hyperlink" Target="https://fbref.com/en/players/74b2cd7e/Angelo-Ogbonna" TargetMode="External"/><Relationship Id="rId1936" Type="http://schemas.openxmlformats.org/officeDocument/2006/relationships/hyperlink" Target="https://fbref.com/en/players/28b40c9c/matchlogs/2023-2024/summary/Tim-Ream-Match-Logs" TargetMode="External"/><Relationship Id="rId2198" Type="http://schemas.openxmlformats.org/officeDocument/2006/relationships/hyperlink" Target="https://fbref.com/en/country/COL/Colombia-Football" TargetMode="External"/><Relationship Id="rId377" Type="http://schemas.openxmlformats.org/officeDocument/2006/relationships/hyperlink" Target="https://fbref.com/en/players/b2d31e83/Dan-Burn" TargetMode="External"/><Relationship Id="rId584" Type="http://schemas.openxmlformats.org/officeDocument/2006/relationships/hyperlink" Target="https://fbref.com/en/players/9228b07c/matchlogs/2023-2024/summary/Tom-Davies-Match-Logs" TargetMode="External"/><Relationship Id="rId2058" Type="http://schemas.openxmlformats.org/officeDocument/2006/relationships/hyperlink" Target="https://fbref.com/en/country/ESP/Spain-Football" TargetMode="External"/><Relationship Id="rId2265" Type="http://schemas.openxmlformats.org/officeDocument/2006/relationships/hyperlink" Target="https://fbref.com/en/players/9a28eba4/Adama-Traore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ade9ce1/Anis-Ben-Slimane" TargetMode="External"/><Relationship Id="rId791" Type="http://schemas.openxmlformats.org/officeDocument/2006/relationships/hyperlink" Target="https://fbref.com/en/squads/cff3d9bb/Chelsea-Stats" TargetMode="External"/><Relationship Id="rId889" Type="http://schemas.openxmlformats.org/officeDocument/2006/relationships/hyperlink" Target="https://fbref.com/en/players/1961b2aa/Andre-Gomes" TargetMode="External"/><Relationship Id="rId1074" Type="http://schemas.openxmlformats.org/officeDocument/2006/relationships/hyperlink" Target="https://fbref.com/en/country/ENG/England-Football" TargetMode="External"/><Relationship Id="rId2472" Type="http://schemas.openxmlformats.org/officeDocument/2006/relationships/hyperlink" Target="https://fbref.com/en/players/9907b1c8/Nicolo-Zaniolo" TargetMode="External"/><Relationship Id="rId444" Type="http://schemas.openxmlformats.org/officeDocument/2006/relationships/hyperlink" Target="https://fbref.com/en/players/9cfbad36/matchlogs/2023-2024/summary/Julio-Cesar-Enciso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980522ec/Christian-Eriksen" TargetMode="External"/><Relationship Id="rId1281" Type="http://schemas.openxmlformats.org/officeDocument/2006/relationships/hyperlink" Target="https://fbref.com/en/players/79c0821a/Mateo-Kovacic" TargetMode="External"/><Relationship Id="rId1379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country/ARG/Argentina-Football" TargetMode="External"/><Relationship Id="rId2125" Type="http://schemas.openxmlformats.org/officeDocument/2006/relationships/hyperlink" Target="https://fbref.com/en/players/86e7deaf/Thiago-Silva" TargetMode="External"/><Relationship Id="rId2332" Type="http://schemas.openxmlformats.org/officeDocument/2006/relationships/hyperlink" Target="https://fbref.com/en/players/dad4b285/matchlogs/2023-2024/summary/Joel-Veltman-Match-Logs" TargetMode="External"/><Relationship Id="rId304" Type="http://schemas.openxmlformats.org/officeDocument/2006/relationships/hyperlink" Target="https://fbref.com/en/players/ae5019e6/matchlogs/2023-2024/summary/Jayden-Bogle-Match-Logs" TargetMode="External"/><Relationship Id="rId511" Type="http://schemas.openxmlformats.org/officeDocument/2006/relationships/hyperlink" Target="https://fbref.com/en/squads/943e8050/Burnley-Stats" TargetMode="External"/><Relationship Id="rId609" Type="http://schemas.openxmlformats.org/officeDocument/2006/relationships/hyperlink" Target="https://fbref.com/en/players/e31708b2/Amadou-Diallo" TargetMode="External"/><Relationship Id="rId956" Type="http://schemas.openxmlformats.org/officeDocument/2006/relationships/hyperlink" Target="https://fbref.com/en/players/d56b9520/matchlogs/2023-2024/summary/Malo-Gusto-Match-Logs" TargetMode="External"/><Relationship Id="rId1141" Type="http://schemas.openxmlformats.org/officeDocument/2006/relationships/hyperlink" Target="https://fbref.com/en/players/c17bfb65/Joelinton" TargetMode="External"/><Relationship Id="rId1239" Type="http://schemas.openxmlformats.org/officeDocument/2006/relationships/hyperlink" Target="https://fbref.com/en/squads/8602292d/Aston-Villa-Stats" TargetMode="External"/><Relationship Id="rId1793" Type="http://schemas.openxmlformats.org/officeDocument/2006/relationships/hyperlink" Target="https://fbref.com/en/players/2f9e4435/Dango-Ouattar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c3e39f12/matchlogs/2023-2024/summary/Fraser-Forster-Match-Logs" TargetMode="External"/><Relationship Id="rId1001" Type="http://schemas.openxmlformats.org/officeDocument/2006/relationships/hyperlink" Target="https://fbref.com/en/players/e5a76dfe/Dean-Henderson" TargetMode="External"/><Relationship Id="rId1446" Type="http://schemas.openxmlformats.org/officeDocument/2006/relationships/hyperlink" Target="https://fbref.com/en/country/ARG/Argentina-Football" TargetMode="External"/><Relationship Id="rId1653" Type="http://schemas.openxmlformats.org/officeDocument/2006/relationships/hyperlink" Target="https://fbref.com/en/players/de0abf23/Zack-Nelson" TargetMode="External"/><Relationship Id="rId1860" Type="http://schemas.openxmlformats.org/officeDocument/2006/relationships/hyperlink" Target="https://fbref.com/en/players/0cf321c8/matchlogs/2023-2024/summary/Djordje-Petrovic-Match-Logs" TargetMode="External"/><Relationship Id="rId1306" Type="http://schemas.openxmlformats.org/officeDocument/2006/relationships/hyperlink" Target="https://fbref.com/en/country/ESP/Spain-Football" TargetMode="External"/><Relationship Id="rId1513" Type="http://schemas.openxmlformats.org/officeDocument/2006/relationships/hyperlink" Target="https://fbref.com/en/players/bf973eeb/James-McConnell" TargetMode="External"/><Relationship Id="rId1720" Type="http://schemas.openxmlformats.org/officeDocument/2006/relationships/hyperlink" Target="https://fbref.com/en/players/caa1a7f0/matchlogs/2023-2024/summary/Michael-Obafemi-Match-Logs" TargetMode="External"/><Relationship Id="rId1958" Type="http://schemas.openxmlformats.org/officeDocument/2006/relationships/hyperlink" Target="https://fbref.com/en/country/USA/United-State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BRA/Brazil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d3fd31cc/Everton-Stats" TargetMode="External"/><Relationship Id="rId2287" Type="http://schemas.openxmlformats.org/officeDocument/2006/relationships/hyperlink" Target="https://fbref.com/en/squads/b2b47a98/Newcastle-United-Stats" TargetMode="External"/><Relationship Id="rId2494" Type="http://schemas.openxmlformats.org/officeDocument/2006/relationships/hyperlink" Target="https://fbref.com/en/squads/18bb7c10/Arsenal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02b29014/Abdoulaye-Doucoure" TargetMode="External"/><Relationship Id="rId880" Type="http://schemas.openxmlformats.org/officeDocument/2006/relationships/hyperlink" Target="https://fbref.com/en/players/e32958b7/matchlogs/2023-2024/summary/Mark-Gillespie-Match-Logs" TargetMode="External"/><Relationship Id="rId1096" Type="http://schemas.openxmlformats.org/officeDocument/2006/relationships/hyperlink" Target="https://fbref.com/en/players/6ca5ec4b/matchlogs/2023-2024/summary/Alex-Iwobi-Match-Logs" TargetMode="External"/><Relationship Id="rId2147" Type="http://schemas.openxmlformats.org/officeDocument/2006/relationships/hyperlink" Target="https://fbref.com/en/squads/18bb7c10/Arsenal-Stats" TargetMode="External"/><Relationship Id="rId2354" Type="http://schemas.openxmlformats.org/officeDocument/2006/relationships/hyperlink" Target="https://fbref.com/en/country/BRA/Brazil-Football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1daec722/Marc-Cucurella" TargetMode="External"/><Relationship Id="rId978" Type="http://schemas.openxmlformats.org/officeDocument/2006/relationships/hyperlink" Target="https://fbref.com/en/country/WAL/Wales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361ca564/Tottenham-Hotspur-Stats" TargetMode="External"/><Relationship Id="rId2214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47a34c4f/matchlogs/2023-2024/summary/Mohamed-Elneny-Match-Logs" TargetMode="External"/><Relationship Id="rId838" Type="http://schemas.openxmlformats.org/officeDocument/2006/relationships/hyperlink" Target="https://fbref.com/en/country/SUI/Switzerland-Football" TargetMode="External"/><Relationship Id="rId1023" Type="http://schemas.openxmlformats.org/officeDocument/2006/relationships/hyperlink" Target="https://fbref.com/en/squads/4ba7cbea/Bournemouth-Stats" TargetMode="External"/><Relationship Id="rId1468" Type="http://schemas.openxmlformats.org/officeDocument/2006/relationships/hyperlink" Target="https://fbref.com/en/players/b217ef29/matchlogs/2023-2024/summary/Joel-Matip-Match-Logs" TargetMode="External"/><Relationship Id="rId1675" Type="http://schemas.openxmlformats.org/officeDocument/2006/relationships/hyperlink" Target="https://fbref.com/en/squads/cff3d9bb/Chelsea-Stats" TargetMode="External"/><Relationship Id="rId1882" Type="http://schemas.openxmlformats.org/officeDocument/2006/relationships/hyperlink" Target="https://fbref.com/en/country/BRA/Brazil-Football" TargetMode="External"/><Relationship Id="rId2421" Type="http://schemas.openxmlformats.org/officeDocument/2006/relationships/hyperlink" Target="https://fbref.com/en/country/WAL/Wales-Football" TargetMode="External"/><Relationship Id="rId600" Type="http://schemas.openxmlformats.org/officeDocument/2006/relationships/hyperlink" Target="https://fbref.com/en/players/b737f944/matchlogs/2023-2024/summary/Hannes-Delcroix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4f28a6ff/matchlogs/2023-2024/summary/Clement-Lenglet-Match-Logs" TargetMode="External"/><Relationship Id="rId1535" Type="http://schemas.openxmlformats.org/officeDocument/2006/relationships/hyperlink" Target="https://fbref.com/en/squads/cd051869/Brentford-Stats" TargetMode="External"/><Relationship Id="rId905" Type="http://schemas.openxmlformats.org/officeDocument/2006/relationships/hyperlink" Target="https://fbref.com/en/players/01e5f06e/Sergio-Gomez" TargetMode="External"/><Relationship Id="rId1742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CU/Ecuador-Football" TargetMode="External"/><Relationship Id="rId1907" Type="http://schemas.openxmlformats.org/officeDocument/2006/relationships/hyperlink" Target="https://fbref.com/en/squads/47c64c55/Crystal-Palace-Stats" TargetMode="External"/><Relationship Id="rId2071" Type="http://schemas.openxmlformats.org/officeDocument/2006/relationships/hyperlink" Target="https://fbref.com/en/squads/8cec06e1/Wolverhampton-Wanderers-Stats" TargetMode="External"/><Relationship Id="rId250" Type="http://schemas.openxmlformats.org/officeDocument/2006/relationships/hyperlink" Target="https://fbref.com/en/country/URU/Uruguay-Football" TargetMode="External"/><Relationship Id="rId488" Type="http://schemas.openxmlformats.org/officeDocument/2006/relationships/hyperlink" Target="https://fbref.com/en/players/7c5fa6cf/matchlogs/2023-2024/summary/Jordan-Clark-Match-Logs" TargetMode="External"/><Relationship Id="rId695" Type="http://schemas.openxmlformats.org/officeDocument/2006/relationships/hyperlink" Target="https://fbref.com/en/squads/d07537b9/Brighton-and-Hove-Albion-Stats" TargetMode="External"/><Relationship Id="rId2169" Type="http://schemas.openxmlformats.org/officeDocument/2006/relationships/hyperlink" Target="https://fbref.com/en/players/28300a16/Jason-Steele" TargetMode="External"/><Relationship Id="rId2376" Type="http://schemas.openxmlformats.org/officeDocument/2006/relationships/hyperlink" Target="https://fbref.com/en/players/501ac0cc/Reuell-Walters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dc4cae05/matchlogs/2023-2024/summary/David-Brooks-Match-Logs" TargetMode="External"/><Relationship Id="rId555" Type="http://schemas.openxmlformats.org/officeDocument/2006/relationships/hyperlink" Target="https://fbref.com/en/squads/19538871/Manchester-United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570bb4b9/Hamed-Junior-Traore" TargetMode="External"/><Relationship Id="rId1392" Type="http://schemas.openxmlformats.org/officeDocument/2006/relationships/hyperlink" Target="https://fbref.com/en/players/cab9634e/matchlogs/2023-2024/summary/Ian-Maatsen-Match-Logs" TargetMode="External"/><Relationship Id="rId2029" Type="http://schemas.openxmlformats.org/officeDocument/2006/relationships/hyperlink" Target="https://fbref.com/en/players/e342ad68/Mohamed-Salah" TargetMode="External"/><Relationship Id="rId2236" Type="http://schemas.openxmlformats.org/officeDocument/2006/relationships/hyperlink" Target="https://fbref.com/en/players/41034650/matchlogs/2023-2024/summary/Jurrien-Timber-Match-Logs" TargetMode="External"/><Relationship Id="rId2443" Type="http://schemas.openxmlformats.org/officeDocument/2006/relationships/hyperlink" Target="https://fbref.com/en/players/2500cef9/matchlogs/2023-2024/summary/Yoane-Wissa-Match-Logs" TargetMode="External"/><Relationship Id="rId208" Type="http://schemas.openxmlformats.org/officeDocument/2006/relationships/hyperlink" Target="https://fbref.com/en/players/85d7679f/matchlogs/2023-2024/summary/Luca-Barrington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NZL/New-Zealand-Football" TargetMode="External"/><Relationship Id="rId1045" Type="http://schemas.openxmlformats.org/officeDocument/2006/relationships/hyperlink" Target="https://fbref.com/en/players/15f3ec41/Callum-Hudson-Odoi" TargetMode="External"/><Relationship Id="rId1252" Type="http://schemas.openxmlformats.org/officeDocument/2006/relationships/hyperlink" Target="https://fbref.com/en/players/d0f72bf1/matchlogs/2023-2024/summary/Max-Kilman-Match-Logs" TargetMode="External"/><Relationship Id="rId1697" Type="http://schemas.openxmlformats.org/officeDocument/2006/relationships/hyperlink" Target="https://fbref.com/en/players/df0a4c90/Christian-Norgaard" TargetMode="External"/><Relationship Id="rId2303" Type="http://schemas.openxmlformats.org/officeDocument/2006/relationships/hyperlink" Target="https://fbref.com/en/squads/e4a775cb/Nottingham-Forest-Stats" TargetMode="External"/><Relationship Id="rId927" Type="http://schemas.openxmlformats.org/officeDocument/2006/relationships/hyperlink" Target="https://fbref.com/en/squads/19538871/Manchester-United-Stats" TargetMode="External"/><Relationship Id="rId1112" Type="http://schemas.openxmlformats.org/officeDocument/2006/relationships/hyperlink" Target="https://fbref.com/en/players/aa81d8f8/matchlogs/2023-2024/summary/Karl-Jakob-Hein-Match-Logs" TargetMode="External"/><Relationship Id="rId1557" Type="http://schemas.openxmlformats.org/officeDocument/2006/relationships/hyperlink" Target="https://fbref.com/en/players/2f90f6b8/James-Milner" TargetMode="External"/><Relationship Id="rId1764" Type="http://schemas.openxmlformats.org/officeDocument/2006/relationships/hyperlink" Target="https://fbref.com/en/players/d4aa4582/matchlogs/2023-2024/summary/Ryan-One-Match-Logs" TargetMode="External"/><Relationship Id="rId1971" Type="http://schemas.openxmlformats.org/officeDocument/2006/relationships/hyperlink" Target="https://fbref.com/en/squads/b2b47a98/Newcastle-United-Stats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758dd7f0/Javier-Manquillo" TargetMode="External"/><Relationship Id="rId1624" Type="http://schemas.openxmlformats.org/officeDocument/2006/relationships/hyperlink" Target="https://fbref.com/en/players/99aa1a84/matchlogs/2023-2024/summary/Arijanet-Muric-Match-Logs" TargetMode="External"/><Relationship Id="rId1831" Type="http://schemas.openxmlformats.org/officeDocument/2006/relationships/hyperlink" Target="https://fbref.com/en/squads/d3fd31cc/Everton-Stats" TargetMode="External"/><Relationship Id="rId1929" Type="http://schemas.openxmlformats.org/officeDocument/2006/relationships/hyperlink" Target="https://fbref.com/en/players/9ad8d732/Jadan-Raymond" TargetMode="External"/><Relationship Id="rId2093" Type="http://schemas.openxmlformats.org/officeDocument/2006/relationships/hyperlink" Target="https://fbref.com/en/players/d04b94db/Nelson-Semedo" TargetMode="External"/><Relationship Id="rId2398" Type="http://schemas.openxmlformats.org/officeDocument/2006/relationships/hyperlink" Target="https://fbref.com/en/squads/8602292d/Aston-Villa-Stats" TargetMode="External"/><Relationship Id="rId272" Type="http://schemas.openxmlformats.org/officeDocument/2006/relationships/hyperlink" Target="https://fbref.com/en/players/2aaadf33/matchlogs/2023-2024/summary/Luke-Berry-Match-Logs" TargetMode="External"/><Relationship Id="rId577" Type="http://schemas.openxmlformats.org/officeDocument/2006/relationships/hyperlink" Target="https://fbref.com/en/players/44781702/Ben-Davies" TargetMode="External"/><Relationship Id="rId2160" Type="http://schemas.openxmlformats.org/officeDocument/2006/relationships/hyperlink" Target="https://fbref.com/en/players/6613c819/matchlogs/2023-2024/summary/Tomas-Soucek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507c7bdf/matchlogs/2023-2024/summary/Bruno-Fernandes-Match-Logs" TargetMode="External"/><Relationship Id="rId991" Type="http://schemas.openxmlformats.org/officeDocument/2006/relationships/hyperlink" Target="https://fbref.com/en/squads/d07537b9/Brighton-and-Hove-Albion-Stats" TargetMode="External"/><Relationship Id="rId1067" Type="http://schemas.openxmlformats.org/officeDocument/2006/relationships/hyperlink" Target="https://fbref.com/en/squads/361ca564/Tottenham-Hotspur-Stats" TargetMode="External"/><Relationship Id="rId2020" Type="http://schemas.openxmlformats.org/officeDocument/2006/relationships/hyperlink" Target="https://fbref.com/en/players/903b6e8b/matchlogs/2023-2024/summary/Jose-Sa-Match-Logs" TargetMode="External"/><Relationship Id="rId2465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e28868f3/Jonny-Castro" TargetMode="External"/><Relationship Id="rId644" Type="http://schemas.openxmlformats.org/officeDocument/2006/relationships/hyperlink" Target="https://fbref.com/en/players/733f1a7d/matchlogs/2023-2024/summary/Ben-Doak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4bcf39f6/Neal-Maupay" TargetMode="External"/><Relationship Id="rId1579" Type="http://schemas.openxmlformats.org/officeDocument/2006/relationships/hyperlink" Target="https://fbref.com/en/squads/d07537b9/Brighton-and-Hove-Albion-Stats" TargetMode="External"/><Relationship Id="rId2118" Type="http://schemas.openxmlformats.org/officeDocument/2006/relationships/hyperlink" Target="https://fbref.com/en/country/POR/Portugal-Football" TargetMode="External"/><Relationship Id="rId2325" Type="http://schemas.openxmlformats.org/officeDocument/2006/relationships/hyperlink" Target="https://fbref.com/en/players/3f7bafbe/Alejo-Veliz" TargetMode="External"/><Relationship Id="rId504" Type="http://schemas.openxmlformats.org/officeDocument/2006/relationships/hyperlink" Target="https://fbref.com/en/players/700783e7/matchlogs/2023-2024/summary/Levi-Colwill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82518f62/Bruno-Guimaraes" TargetMode="External"/><Relationship Id="rId1134" Type="http://schemas.openxmlformats.org/officeDocument/2006/relationships/hyperlink" Target="https://fbref.com/en/country/KOR/Korea-Republic-Football" TargetMode="External"/><Relationship Id="rId1341" Type="http://schemas.openxmlformats.org/officeDocument/2006/relationships/hyperlink" Target="https://fbref.com/en/players/41f08ac8/Keane-Lewis-Potter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6434f10d/Rodri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82927de4/Pablo-Fornals" TargetMode="External"/><Relationship Id="rId1201" Type="http://schemas.openxmlformats.org/officeDocument/2006/relationships/hyperlink" Target="https://fbref.com/en/players/cc77354e/Boubacar-Kamara" TargetMode="External"/><Relationship Id="rId1439" Type="http://schemas.openxmlformats.org/officeDocument/2006/relationships/hyperlink" Target="https://fbref.com/en/squads/19538871/Manchester-Unite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53552942/Maximo-Perrone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1d042188/Dara-OShea" TargetMode="External"/><Relationship Id="rId1920" Type="http://schemas.openxmlformats.org/officeDocument/2006/relationships/hyperlink" Target="https://fbref.com/en/players/1544f145/matchlogs/2023-2024/summary/Jacob-Ramsey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4ac4b8f/matchlogs/2023-2024/summary/Willy-Boly-Match-Logs" TargetMode="External"/><Relationship Id="rId515" Type="http://schemas.openxmlformats.org/officeDocument/2006/relationships/hyperlink" Target="https://fbref.com/en/squads/7c21e445/West-Ham-United-Stats" TargetMode="External"/><Relationship Id="rId722" Type="http://schemas.openxmlformats.org/officeDocument/2006/relationships/hyperlink" Target="https://fbref.com/en/country/IRL/Republic-of-Ireland-Football" TargetMode="External"/><Relationship Id="rId1145" Type="http://schemas.openxmlformats.org/officeDocument/2006/relationships/hyperlink" Target="https://fbref.com/en/players/73b1d65b/Ryan-John-Giles" TargetMode="External"/><Relationship Id="rId1352" Type="http://schemas.openxmlformats.org/officeDocument/2006/relationships/hyperlink" Target="https://fbref.com/en/players/f5deef4c/matchlogs/2023-2024/summary/Victor-Lindelof-Match-Logs" TargetMode="External"/><Relationship Id="rId1797" Type="http://schemas.openxmlformats.org/officeDocument/2006/relationships/hyperlink" Target="https://fbref.com/en/players/d00d45ab/David-Ozoh" TargetMode="External"/><Relationship Id="rId2182" Type="http://schemas.openxmlformats.org/officeDocument/2006/relationships/hyperlink" Target="https://fbref.com/en/country/ALB/Albania-Football" TargetMode="External"/><Relationship Id="rId2403" Type="http://schemas.openxmlformats.org/officeDocument/2006/relationships/hyperlink" Target="https://fbref.com/en/players/c40b6180/matchlogs/2023-2024/summary/Adam-Webster-Match-Logs" TargetMode="External"/><Relationship Id="rId89" Type="http://schemas.openxmlformats.org/officeDocument/2006/relationships/hyperlink" Target="https://fbref.com/en/players/ad1f61f3/Steven-Alzate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fc3b3a0/Hugo-Bueno" TargetMode="External"/><Relationship Id="rId599" Type="http://schemas.openxmlformats.org/officeDocument/2006/relationships/hyperlink" Target="https://fbref.com/en/squads/943e8050/Burnley-Stats" TargetMode="External"/><Relationship Id="rId1005" Type="http://schemas.openxmlformats.org/officeDocument/2006/relationships/hyperlink" Target="https://fbref.com/en/players/8a3c1dc7/Rico-Henry" TargetMode="External"/><Relationship Id="rId1212" Type="http://schemas.openxmlformats.org/officeDocument/2006/relationships/hyperlink" Target="https://fbref.com/en/players/1caa93a5/matchlogs/2023-2024/summary/Thomas-Kaminski-Match-Logs" TargetMode="External"/><Relationship Id="rId1657" Type="http://schemas.openxmlformats.org/officeDocument/2006/relationships/hyperlink" Target="https://fbref.com/en/players/a9dc785c/Neto" TargetMode="External"/><Relationship Id="rId1864" Type="http://schemas.openxmlformats.org/officeDocument/2006/relationships/hyperlink" Target="https://fbref.com/en/players/4f21d3af/matchlogs/2023-2024/summary/Ashley-Phillips-Match-Logs" TargetMode="External"/><Relationship Id="rId2042" Type="http://schemas.openxmlformats.org/officeDocument/2006/relationships/hyperlink" Target="https://fbref.com/en/country/COL/Colombia-Football" TargetMode="External"/><Relationship Id="rId2487" Type="http://schemas.openxmlformats.org/officeDocument/2006/relationships/hyperlink" Target="https://fbref.com/en/players/ce4246f5/matchlogs/2023-2024/summary/Kurt-Zouma-Match-Logs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d91f104d/Alfie-Gilchrist" TargetMode="External"/><Relationship Id="rId1089" Type="http://schemas.openxmlformats.org/officeDocument/2006/relationships/hyperlink" Target="https://fbref.com/en/players/8e92be30/Alexander-Isak" TargetMode="External"/><Relationship Id="rId1296" Type="http://schemas.openxmlformats.org/officeDocument/2006/relationships/hyperlink" Target="https://fbref.com/en/players/df3cda47/matchlogs/2023-2024/summary/Dejan-Kulusevski-Match-Logs" TargetMode="External"/><Relationship Id="rId1517" Type="http://schemas.openxmlformats.org/officeDocument/2006/relationships/hyperlink" Target="https://fbref.com/en/players/90f91999/John-McGinn" TargetMode="External"/><Relationship Id="rId1724" Type="http://schemas.openxmlformats.org/officeDocument/2006/relationships/hyperlink" Target="https://fbref.com/en/players/35516eac/matchlogs/2023-2024/summary/Wilson-Odobert-Match-Logs" TargetMode="External"/><Relationship Id="rId2347" Type="http://schemas.openxmlformats.org/officeDocument/2006/relationships/hyperlink" Target="https://fbref.com/en/squads/18bb7c10/Arsenal-Stats" TargetMode="External"/><Relationship Id="rId16" Type="http://schemas.openxmlformats.org/officeDocument/2006/relationships/hyperlink" Target="https://fbref.com/en/players/c150b220/matchlogs/2023-2024/summary/Omotayo-Adaramola-Match-Logs" TargetMode="External"/><Relationship Id="rId221" Type="http://schemas.openxmlformats.org/officeDocument/2006/relationships/hyperlink" Target="https://fbref.com/en/players/7cbd6d68/Eddie-Beach" TargetMode="External"/><Relationship Id="rId319" Type="http://schemas.openxmlformats.org/officeDocument/2006/relationships/hyperlink" Target="https://fbref.com/en/squads/822bd0ba/Liverpool-Stats" TargetMode="External"/><Relationship Id="rId526" Type="http://schemas.openxmlformats.org/officeDocument/2006/relationships/hyperlink" Target="https://fbref.com/en/country/IRL/Republic-of-Ireland-Football" TargetMode="External"/><Relationship Id="rId1156" Type="http://schemas.openxmlformats.org/officeDocument/2006/relationships/hyperlink" Target="https://fbref.com/en/players/0cd31129/matchlogs/2023-2024/summary/Brennan-Johnson-Match-Logs" TargetMode="External"/><Relationship Id="rId1363" Type="http://schemas.openxmlformats.org/officeDocument/2006/relationships/hyperlink" Target="https://fbref.com/en/squads/e297cd13/Luton-Town-Stats" TargetMode="External"/><Relationship Id="rId1931" Type="http://schemas.openxmlformats.org/officeDocument/2006/relationships/hyperlink" Target="https://fbref.com/en/squads/47c64c55/Crystal-Palace-Stats" TargetMode="External"/><Relationship Id="rId2207" Type="http://schemas.openxmlformats.org/officeDocument/2006/relationships/hyperlink" Target="https://fbref.com/en/squads/d3fd31cc/Everton-Stats" TargetMode="External"/><Relationship Id="rId733" Type="http://schemas.openxmlformats.org/officeDocument/2006/relationships/hyperlink" Target="https://fbref.com/en/players/b9e1436c/Harvey-Elliott" TargetMode="External"/><Relationship Id="rId940" Type="http://schemas.openxmlformats.org/officeDocument/2006/relationships/hyperlink" Target="https://fbref.com/en/players/7eda24fe/matchlogs/2023-2024/summary/Ben-Greenwood-Match-Logs" TargetMode="External"/><Relationship Id="rId1016" Type="http://schemas.openxmlformats.org/officeDocument/2006/relationships/hyperlink" Target="https://fbref.com/en/players/92e7e919/matchlogs/2023-2024/summary/Son-Heung-min-Match-Logs" TargetMode="External"/><Relationship Id="rId1570" Type="http://schemas.openxmlformats.org/officeDocument/2006/relationships/hyperlink" Target="https://fbref.com/en/country/JPN/Japan-Football" TargetMode="External"/><Relationship Id="rId1668" Type="http://schemas.openxmlformats.org/officeDocument/2006/relationships/hyperlink" Target="https://fbref.com/en/players/00242715/matchlogs/2023-2024/summary/Moussa-Niakhate-Match-Logs" TargetMode="External"/><Relationship Id="rId1875" Type="http://schemas.openxmlformats.org/officeDocument/2006/relationships/hyperlink" Target="https://fbref.com/en/squads/d3fd31cc/Everton-Stats" TargetMode="External"/><Relationship Id="rId2193" Type="http://schemas.openxmlformats.org/officeDocument/2006/relationships/hyperlink" Target="https://fbref.com/en/players/934e1968/Dominik-Szoboszlai" TargetMode="External"/><Relationship Id="rId2414" Type="http://schemas.openxmlformats.org/officeDocument/2006/relationships/hyperlink" Target="https://fbref.com/en/squads/8cec06e1/Wolverhampton-Wanderers-Stats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468a7a91/matchlogs/2023-2024/summary/Facundo-Buonanotte-Match-Logs" TargetMode="External"/><Relationship Id="rId677" Type="http://schemas.openxmlformats.org/officeDocument/2006/relationships/hyperlink" Target="https://fbref.com/en/players/ce4f40c7/Cheick-Doucoure" TargetMode="External"/><Relationship Id="rId800" Type="http://schemas.openxmlformats.org/officeDocument/2006/relationships/hyperlink" Target="https://fbref.com/en/players/a92ab7be/matchlogs/2023-2024/summary/Mark-Flekken-Match-Logs" TargetMode="External"/><Relationship Id="rId1223" Type="http://schemas.openxmlformats.org/officeDocument/2006/relationships/hyperlink" Target="https://fbref.com/en/squads/d3fd31cc/Everton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fc15fb84/matchlogs/2023-2024/summary/Dwight-McNeil-Match-Logs" TargetMode="External"/><Relationship Id="rId2053" Type="http://schemas.openxmlformats.org/officeDocument/2006/relationships/hyperlink" Target="https://fbref.com/en/players/bced0375/Ibrahim-Sangare" TargetMode="External"/><Relationship Id="rId2260" Type="http://schemas.openxmlformats.org/officeDocument/2006/relationships/hyperlink" Target="https://fbref.com/en/players/b28bbd58/matchlogs/2023-2024/summary/Andros-Townsend-Match-Logs" TargetMode="External"/><Relationship Id="rId2358" Type="http://schemas.openxmlformats.org/officeDocument/2006/relationships/hyperlink" Target="https://fbref.com/en/country/POR/Portugal-Football" TargetMode="External"/><Relationship Id="rId232" Type="http://schemas.openxmlformats.org/officeDocument/2006/relationships/hyperlink" Target="https://fbref.com/en/players/399e9474/matchlogs/2023-2024/summary/Amarii-Bell-Match-Logs" TargetMode="External"/><Relationship Id="rId884" Type="http://schemas.openxmlformats.org/officeDocument/2006/relationships/hyperlink" Target="https://fbref.com/en/players/df10e27c/matchlogs/2023-2024/summary/Billy-Gilmour-Match-Logs" TargetMode="External"/><Relationship Id="rId1735" Type="http://schemas.openxmlformats.org/officeDocument/2006/relationships/hyperlink" Target="https://fbref.com/en/squads/47c64c55/Crystal-Palace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3eb22ec9/matchlogs/2023-2024/summary/Bernardo-Silva-Match-Logs" TargetMode="External"/><Relationship Id="rId27" Type="http://schemas.openxmlformats.org/officeDocument/2006/relationships/hyperlink" Target="https://fbref.com/en/squads/d07537b9/Brighton-and-Hove-Albion-Stats" TargetMode="External"/><Relationship Id="rId537" Type="http://schemas.openxmlformats.org/officeDocument/2006/relationships/hyperlink" Target="https://fbref.com/en/players/f6d7d690/Josh-Cullen" TargetMode="External"/><Relationship Id="rId744" Type="http://schemas.openxmlformats.org/officeDocument/2006/relationships/hyperlink" Target="https://fbref.com/en/players/df8b52a5/matchlogs/2023-2024/summary/Emerson-Match-Logs" TargetMode="External"/><Relationship Id="rId951" Type="http://schemas.openxmlformats.org/officeDocument/2006/relationships/hyperlink" Target="https://fbref.com/en/squads/b2b47a98/Newcastle-United-Stats" TargetMode="External"/><Relationship Id="rId1167" Type="http://schemas.openxmlformats.org/officeDocument/2006/relationships/hyperlink" Target="https://fbref.com/en/squads/47c64c55/Crystal-Palace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b62878a5/Kudus-Mohammed" TargetMode="External"/><Relationship Id="rId1679" Type="http://schemas.openxmlformats.org/officeDocument/2006/relationships/hyperlink" Target="https://fbref.com/en/squads/1df6b87e/Sheffield-United-Stats" TargetMode="External"/><Relationship Id="rId1802" Type="http://schemas.openxmlformats.org/officeDocument/2006/relationships/hyperlink" Target="https://fbref.com/en/country/POR/Portugal-Football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country/BRA/Brazil-Football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BEL/Belgium-Football" TargetMode="External"/><Relationship Id="rId604" Type="http://schemas.openxmlformats.org/officeDocument/2006/relationships/hyperlink" Target="https://fbref.com/en/players/5a7301ae/matchlogs/2023-2024/summary/Leander-Dendoncker-Match-Logs" TargetMode="External"/><Relationship Id="rId811" Type="http://schemas.openxmlformats.org/officeDocument/2006/relationships/hyperlink" Target="https://fbref.com/en/squads/7c21e445/West-Ham-United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48a5a5d6/Gabriel-Martinelli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dd745366/matchlogs/2023-2024/summary/Andrey-Santos-Match-Logs" TargetMode="External"/><Relationship Id="rId2271" Type="http://schemas.openxmlformats.org/officeDocument/2006/relationships/hyperlink" Target="https://fbref.com/en/squads/8602292d/Aston-Villa-Stats" TargetMode="External"/><Relationship Id="rId243" Type="http://schemas.openxmlformats.org/officeDocument/2006/relationships/hyperlink" Target="https://fbref.com/en/squads/19538871/Manchester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5526deb1/matchlogs/2023-2024/summary/Tommy-Doyle-Match-Logs" TargetMode="External"/><Relationship Id="rId895" Type="http://schemas.openxmlformats.org/officeDocument/2006/relationships/hyperlink" Target="https://fbref.com/en/squads/8cec06e1/Wolverhampton-Wanderers-Stats" TargetMode="External"/><Relationship Id="rId909" Type="http://schemas.openxmlformats.org/officeDocument/2006/relationships/hyperlink" Target="https://fbref.com/en/players/7e5bebeb/Enso-Gonzalez" TargetMode="External"/><Relationship Id="rId1080" Type="http://schemas.openxmlformats.org/officeDocument/2006/relationships/hyperlink" Target="https://fbref.com/en/players/a4e85758/matchlogs/2023-2024/summary/Igor-Match-Logs" TargetMode="External"/><Relationship Id="rId1301" Type="http://schemas.openxmlformats.org/officeDocument/2006/relationships/hyperlink" Target="https://fbref.com/en/players/f4e433d4/Tariq-Lamptey" TargetMode="External"/><Relationship Id="rId1539" Type="http://schemas.openxmlformats.org/officeDocument/2006/relationships/hyperlink" Target="https://fbref.com/en/squads/19538871/Manchester-United-Stats" TargetMode="External"/><Relationship Id="rId1746" Type="http://schemas.openxmlformats.org/officeDocument/2006/relationships/hyperlink" Target="https://fbref.com/en/country/SWE/Sweden-Football" TargetMode="External"/><Relationship Id="rId1953" Type="http://schemas.openxmlformats.org/officeDocument/2006/relationships/hyperlink" Target="https://fbref.com/en/players/1c7012b8/Declan-Rice" TargetMode="External"/><Relationship Id="rId2131" Type="http://schemas.openxmlformats.org/officeDocument/2006/relationships/hyperlink" Target="https://fbref.com/en/squads/4ba7cbea/Bournemouth-Stats" TargetMode="External"/><Relationship Id="rId2369" Type="http://schemas.openxmlformats.org/officeDocument/2006/relationships/hyperlink" Target="https://fbref.com/en/country/GRE/Greece-Football" TargetMode="External"/><Relationship Id="rId38" Type="http://schemas.openxmlformats.org/officeDocument/2006/relationships/hyperlink" Target="https://fbref.com/en/country/CRC/Costa-Ric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NED/Netherlands-Football" TargetMode="External"/><Relationship Id="rId548" Type="http://schemas.openxmlformats.org/officeDocument/2006/relationships/hyperlink" Target="https://fbref.com/en/players/db4ed67b/matchlogs/2023-2024/summary/Mahmoud-Dahoud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NOR/Norway-Football" TargetMode="External"/><Relationship Id="rId1178" Type="http://schemas.openxmlformats.org/officeDocument/2006/relationships/hyperlink" Target="https://fbref.com/en/country/POR/Portugal-Football" TargetMode="External"/><Relationship Id="rId1385" Type="http://schemas.openxmlformats.org/officeDocument/2006/relationships/hyperlink" Target="https://fbref.com/en/players/c6e8cf1f/Sasa-Lukic" TargetMode="External"/><Relationship Id="rId1592" Type="http://schemas.openxmlformats.org/officeDocument/2006/relationships/hyperlink" Target="https://fbref.com/en/players/01ce9e70/matchlogs/2023-2024/summary/Kieffer-Moore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e0bc6fdc/Emerson-Palmieri" TargetMode="External"/><Relationship Id="rId2229" Type="http://schemas.openxmlformats.org/officeDocument/2006/relationships/hyperlink" Target="https://fbref.com/en/players/56f7a928/Youri-Tielemans" TargetMode="External"/><Relationship Id="rId2436" Type="http://schemas.openxmlformats.org/officeDocument/2006/relationships/hyperlink" Target="https://fbref.com/en/players/c6dc9ecd/Harry-Wilson" TargetMode="External"/><Relationship Id="rId91" Type="http://schemas.openxmlformats.org/officeDocument/2006/relationships/hyperlink" Target="https://fbref.com/en/squads/d07537b9/Brighton-and-Hove-Albion-Stats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SCO/Scotland-Football" TargetMode="External"/><Relationship Id="rId408" Type="http://schemas.openxmlformats.org/officeDocument/2006/relationships/hyperlink" Target="https://fbref.com/en/players/48ba3f58/matchlogs/2023-2024/summary/Elijah-Campbell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country/USA/United-States-Football" TargetMode="External"/><Relationship Id="rId1245" Type="http://schemas.openxmlformats.org/officeDocument/2006/relationships/hyperlink" Target="https://fbref.com/en/players/3eeda7dd/Gavin-Kilkenny" TargetMode="External"/><Relationship Id="rId1452" Type="http://schemas.openxmlformats.org/officeDocument/2006/relationships/hyperlink" Target="https://fbref.com/en/players/bac46a10/matchlogs/2023-2024/summary/Lisandro-Martinez-Match-Logs" TargetMode="External"/><Relationship Id="rId1897" Type="http://schemas.openxmlformats.org/officeDocument/2006/relationships/hyperlink" Target="https://fbref.com/en/players/4125cb98/Jarrell-Quansah" TargetMode="External"/><Relationship Id="rId2075" Type="http://schemas.openxmlformats.org/officeDocument/2006/relationships/hyperlink" Target="https://fbref.com/en/squads/822bd0ba/Liverpool-Stats" TargetMode="External"/><Relationship Id="rId2282" Type="http://schemas.openxmlformats.org/officeDocument/2006/relationships/hyperlink" Target="https://fbref.com/en/country/BEL/Belgium-Football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b2b47a98/Newcastle-United-Stats" TargetMode="External"/><Relationship Id="rId1091" Type="http://schemas.openxmlformats.org/officeDocument/2006/relationships/hyperlink" Target="https://fbref.com/en/squads/b2b47a98/Newcastle-United-Stats" TargetMode="External"/><Relationship Id="rId1105" Type="http://schemas.openxmlformats.org/officeDocument/2006/relationships/hyperlink" Target="https://fbref.com/en/players/9c36ed83/Nicolas-Jackson" TargetMode="External"/><Relationship Id="rId1312" Type="http://schemas.openxmlformats.org/officeDocument/2006/relationships/hyperlink" Target="https://fbref.com/en/players/0ed063d6/matchlogs/2023-2024/summary/Yasser-Larouci-Match-Logs" TargetMode="External"/><Relationship Id="rId1757" Type="http://schemas.openxmlformats.org/officeDocument/2006/relationships/hyperlink" Target="https://fbref.com/en/players/e9c0c1b2/Andre-Onana" TargetMode="External"/><Relationship Id="rId1964" Type="http://schemas.openxmlformats.org/officeDocument/2006/relationships/hyperlink" Target="https://fbref.com/en/players/fa031b34/matchlogs/2023-2024/summary/Richarlison-Match-Logs" TargetMode="External"/><Relationship Id="rId49" Type="http://schemas.openxmlformats.org/officeDocument/2006/relationships/hyperlink" Target="https://fbref.com/en/players/246d153b/Ola-Aina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d2424d1b/Ben-Chilwell" TargetMode="External"/><Relationship Id="rId559" Type="http://schemas.openxmlformats.org/officeDocument/2006/relationships/hyperlink" Target="https://fbref.com/en/squads/cd051869/Brentford-Stats" TargetMode="External"/><Relationship Id="rId766" Type="http://schemas.openxmlformats.org/officeDocument/2006/relationships/hyperlink" Target="https://fbref.com/en/country/POL/Poland-Football" TargetMode="External"/><Relationship Id="rId1189" Type="http://schemas.openxmlformats.org/officeDocument/2006/relationships/hyperlink" Target="https://fbref.com/en/players/0db5d2c8/Mathias-Jorgensen" TargetMode="External"/><Relationship Id="rId1396" Type="http://schemas.openxmlformats.org/officeDocument/2006/relationships/hyperlink" Target="https://fbref.com/en/players/83d074ff/matchlogs/2023-2024/summary/Alexis-Mac-Allister-Match-Logs" TargetMode="External"/><Relationship Id="rId1617" Type="http://schemas.openxmlformats.org/officeDocument/2006/relationships/hyperlink" Target="https://fbref.com/en/players/a755db8c/Rodrigo-Muniz" TargetMode="External"/><Relationship Id="rId1824" Type="http://schemas.openxmlformats.org/officeDocument/2006/relationships/hyperlink" Target="https://fbref.com/en/players/32163807/matchlogs/2023-2024/summary/Ben-Parkinson-Match-Logs" TargetMode="External"/><Relationship Id="rId2142" Type="http://schemas.openxmlformats.org/officeDocument/2006/relationships/hyperlink" Target="https://fbref.com/en/country/ENG/England-Football" TargetMode="External"/><Relationship Id="rId2447" Type="http://schemas.openxmlformats.org/officeDocument/2006/relationships/hyperlink" Target="https://fbref.com/en/players/4e9a0555/matchlogs/2023-2024/summary/Chris-Wood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c1949191/Jarrad-Branthwaite" TargetMode="External"/><Relationship Id="rId419" Type="http://schemas.openxmlformats.org/officeDocument/2006/relationships/hyperlink" Target="https://fbref.com/en/squads/b8fd03ef/Manchester-City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eebacc07/Gustavo-Hamer" TargetMode="External"/><Relationship Id="rId1049" Type="http://schemas.openxmlformats.org/officeDocument/2006/relationships/hyperlink" Target="https://fbref.com/en/players/a0666d3e/Will-Hughes" TargetMode="External"/><Relationship Id="rId1256" Type="http://schemas.openxmlformats.org/officeDocument/2006/relationships/hyperlink" Target="https://fbref.com/en/players/5791b997/matchlogs/2023-2024/summary/Tom-King-Match-Logs" TargetMode="External"/><Relationship Id="rId2002" Type="http://schemas.openxmlformats.org/officeDocument/2006/relationships/hyperlink" Target="https://fbref.com/en/country/DEN/Denmark-Football" TargetMode="External"/><Relationship Id="rId2086" Type="http://schemas.openxmlformats.org/officeDocument/2006/relationships/hyperlink" Target="https://fbref.com/en/country/GHA/Ghana-Football" TargetMode="External"/><Relationship Id="rId2307" Type="http://schemas.openxmlformats.org/officeDocument/2006/relationships/hyperlink" Target="https://fbref.com/en/squads/361ca564/Tottenham-Hotspur-Stats" TargetMode="External"/><Relationship Id="rId833" Type="http://schemas.openxmlformats.org/officeDocument/2006/relationships/hyperlink" Target="https://fbref.com/en/players/00b77ecf/Nathan-Fraser" TargetMode="External"/><Relationship Id="rId1116" Type="http://schemas.openxmlformats.org/officeDocument/2006/relationships/hyperlink" Target="https://fbref.com/en/players/1265a93a/matchlogs/2023-2024/summary/Reece-James-Match-Logs" TargetMode="External"/><Relationship Id="rId1463" Type="http://schemas.openxmlformats.org/officeDocument/2006/relationships/hyperlink" Target="https://fbref.com/en/squads/47c64c55/Crystal-Palace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d86a1f3e/matchlogs/2023-2024/summary/Tyler-Onyango-Match-Logs" TargetMode="External"/><Relationship Id="rId2293" Type="http://schemas.openxmlformats.org/officeDocument/2006/relationships/hyperlink" Target="https://fbref.com/en/players/cddf767b/Auston-Trusty" TargetMode="External"/><Relationship Id="rId265" Type="http://schemas.openxmlformats.org/officeDocument/2006/relationships/hyperlink" Target="https://fbref.com/en/players/b59c2a92/Lucas-Bergstrom" TargetMode="External"/><Relationship Id="rId472" Type="http://schemas.openxmlformats.org/officeDocument/2006/relationships/hyperlink" Target="https://fbref.com/en/players/2696b6a9/matchlogs/2023-2024/summary/Tahith-Chong-Match-Logs" TargetMode="External"/><Relationship Id="rId900" Type="http://schemas.openxmlformats.org/officeDocument/2006/relationships/hyperlink" Target="https://fbref.com/en/players/f0caab96/matchlogs/2023-2024/summary/Toti-Gomes-Match-Logs" TargetMode="External"/><Relationship Id="rId1323" Type="http://schemas.openxmlformats.org/officeDocument/2006/relationships/hyperlink" Target="https://fbref.com/en/squads/8cec06e1/Wolverhampton-Wanderers-Stats" TargetMode="External"/><Relationship Id="rId1530" Type="http://schemas.openxmlformats.org/officeDocument/2006/relationships/hyperlink" Target="https://fbref.com/en/country/SCO/Scotland-Football" TargetMode="External"/><Relationship Id="rId1628" Type="http://schemas.openxmlformats.org/officeDocument/2006/relationships/hyperlink" Target="https://fbref.com/en/players/1704b0b8/matchlogs/2023-2024/summary/Murillo-Match-Logs" TargetMode="External"/><Relationship Id="rId1975" Type="http://schemas.openxmlformats.org/officeDocument/2006/relationships/hyperlink" Target="https://fbref.com/en/squads/943e8050/Burnley-Stats" TargetMode="External"/><Relationship Id="rId2153" Type="http://schemas.openxmlformats.org/officeDocument/2006/relationships/hyperlink" Target="https://fbref.com/en/players/886f9aac/Manor-Solomon" TargetMode="External"/><Relationship Id="rId2360" Type="http://schemas.openxmlformats.org/officeDocument/2006/relationships/hyperlink" Target="https://fbref.com/en/players/728e9b2e/matchlogs/2023-2024/summary/Joao-Virginia-Match-Logs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c2c5ecda/matchlogs/2023-2024/summary/Ethan-Brierley-Match-Logs" TargetMode="External"/><Relationship Id="rId777" Type="http://schemas.openxmlformats.org/officeDocument/2006/relationships/hyperlink" Target="https://fbref.com/en/players/4596da74/Evan-Ferguson" TargetMode="External"/><Relationship Id="rId984" Type="http://schemas.openxmlformats.org/officeDocument/2006/relationships/hyperlink" Target="https://fbref.com/en/players/aa849a12/matchlogs/2023-2024/summary/Jack-Harrison-Match-Logs" TargetMode="External"/><Relationship Id="rId1835" Type="http://schemas.openxmlformats.org/officeDocument/2006/relationships/hyperlink" Target="https://fbref.com/en/squads/cd051869/Brentford-Stats" TargetMode="External"/><Relationship Id="rId2013" Type="http://schemas.openxmlformats.org/officeDocument/2006/relationships/hyperlink" Target="https://fbref.com/en/players/a9b1c319/Pelly-Ruddock-Mpanzu" TargetMode="External"/><Relationship Id="rId2220" Type="http://schemas.openxmlformats.org/officeDocument/2006/relationships/hyperlink" Target="https://fbref.com/en/players/cc2d7ad5/matchlogs/2023-2024/summary/Charlie-Taylor-Match-Logs" TargetMode="External"/><Relationship Id="rId2458" Type="http://schemas.openxmlformats.org/officeDocument/2006/relationships/hyperlink" Target="https://fbref.com/en/squads/cd051869/Brentford-Stats" TargetMode="External"/><Relationship Id="rId637" Type="http://schemas.openxmlformats.org/officeDocument/2006/relationships/hyperlink" Target="https://fbref.com/en/players/ad82197c/Axel-Disasi" TargetMode="External"/><Relationship Id="rId844" Type="http://schemas.openxmlformats.org/officeDocument/2006/relationships/hyperlink" Target="https://fbref.com/en/players/1971591f/matchlogs/2023-2024/summary/Cody-Gakpo-Match-Logs" TargetMode="External"/><Relationship Id="rId1267" Type="http://schemas.openxmlformats.org/officeDocument/2006/relationships/hyperlink" Target="https://fbref.com/en/squads/943e8050/Burnley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6af02e0/Matheus-Nunes" TargetMode="External"/><Relationship Id="rId1902" Type="http://schemas.openxmlformats.org/officeDocument/2006/relationships/hyperlink" Target="https://fbref.com/en/country/ROU/Romania-Football" TargetMode="External"/><Relationship Id="rId2097" Type="http://schemas.openxmlformats.org/officeDocument/2006/relationships/hyperlink" Target="https://fbref.com/en/players/efd2ec23/Antoine-Semenyo" TargetMode="External"/><Relationship Id="rId2318" Type="http://schemas.openxmlformats.org/officeDocument/2006/relationships/hyperlink" Target="https://fbref.com/en/country/NED/Netherlands-Football" TargetMode="External"/><Relationship Id="rId276" Type="http://schemas.openxmlformats.org/officeDocument/2006/relationships/hyperlink" Target="https://fbref.com/en/players/ed5c0319/matchlogs/2023-2024/summary/Beto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SVK/Slovakia-Football" TargetMode="External"/><Relationship Id="rId704" Type="http://schemas.openxmlformats.org/officeDocument/2006/relationships/hyperlink" Target="https://fbref.com/en/players/282f75f3/matchlogs/2023-2024/summary/Lewis-Dunk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18bb7c10/Arsenal-Stats" TargetMode="External"/><Relationship Id="rId1334" Type="http://schemas.openxmlformats.org/officeDocument/2006/relationships/hyperlink" Target="https://fbref.com/en/country/COL/Colombia-Football" TargetMode="External"/><Relationship Id="rId1541" Type="http://schemas.openxmlformats.org/officeDocument/2006/relationships/hyperlink" Target="https://fbref.com/en/players/91748070/Teden-Mengi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6a8a7af8/matchlogs/2023-2024/summary/Vinicius-Souza-Match-Logs" TargetMode="External"/><Relationship Id="rId2371" Type="http://schemas.openxmlformats.org/officeDocument/2006/relationships/hyperlink" Target="https://fbref.com/en/players/03df04ff/matchlogs/2023-2024/summary/Odisseas-Vlachodimos-Match-Logs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33a68b9b/matchlogs/2023-2024/summary/Alvaro-Fernandez-Match-Logs" TargetMode="External"/><Relationship Id="rId995" Type="http://schemas.openxmlformats.org/officeDocument/2006/relationships/hyperlink" Target="https://fbref.com/en/squads/8cec06e1/Wolverhampton-Wanderers-Stats" TargetMode="External"/><Relationship Id="rId1180" Type="http://schemas.openxmlformats.org/officeDocument/2006/relationships/hyperlink" Target="https://fbref.com/en/players/178ae8f8/matchlogs/2023-2024/summary/Diogo-Jota-Match-Logs" TargetMode="External"/><Relationship Id="rId1401" Type="http://schemas.openxmlformats.org/officeDocument/2006/relationships/hyperlink" Target="https://fbref.com/en/players/bf34eebd/Noni-Madueke" TargetMode="External"/><Relationship Id="rId1639" Type="http://schemas.openxmlformats.org/officeDocument/2006/relationships/hyperlink" Target="https://fbref.com/en/squads/d3fd31cc/Everton-Stats" TargetMode="External"/><Relationship Id="rId1846" Type="http://schemas.openxmlformats.org/officeDocument/2006/relationships/hyperlink" Target="https://fbref.com/en/country/BRA/Brazil-Football" TargetMode="External"/><Relationship Id="rId2024" Type="http://schemas.openxmlformats.org/officeDocument/2006/relationships/hyperlink" Target="https://fbref.com/en/players/187ab096/matchlogs/2023-2024/summary/Charles-Sagoe-Jr-Match-Logs" TargetMode="External"/><Relationship Id="rId2231" Type="http://schemas.openxmlformats.org/officeDocument/2006/relationships/hyperlink" Target="https://fbref.com/en/squads/8602292d/Aston-Villa-Stats" TargetMode="External"/><Relationship Id="rId2469" Type="http://schemas.openxmlformats.org/officeDocument/2006/relationships/hyperlink" Target="https://fbref.com/en/country/UKR/Ukraine-Football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e814e1cf/matchlogs/2023-2024/summary/Lewis-Dobbi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3f65d5ce/matchlogs/2023-2024/summary/Ethan-Horvath-Match-Logs" TargetMode="External"/><Relationship Id="rId1278" Type="http://schemas.openxmlformats.org/officeDocument/2006/relationships/hyperlink" Target="https://fbref.com/en/country/SEN/Senegal-Football" TargetMode="External"/><Relationship Id="rId1485" Type="http://schemas.openxmlformats.org/officeDocument/2006/relationships/hyperlink" Target="https://fbref.com/en/players/00963611/Konstantinos-Mavropanos" TargetMode="External"/><Relationship Id="rId1692" Type="http://schemas.openxmlformats.org/officeDocument/2006/relationships/hyperlink" Target="https://fbref.com/en/players/4d77b365/matchlogs/2023-2024/summary/Darwin-Nunez-Match-Logs" TargetMode="External"/><Relationship Id="rId1706" Type="http://schemas.openxmlformats.org/officeDocument/2006/relationships/hyperlink" Target="https://fbref.com/en/country/IRL/Republic-of-Ireland-Football" TargetMode="External"/><Relationship Id="rId1913" Type="http://schemas.openxmlformats.org/officeDocument/2006/relationships/hyperlink" Target="https://fbref.com/en/players/e1618c22/Aaron-Ramsey" TargetMode="External"/><Relationship Id="rId2329" Type="http://schemas.openxmlformats.org/officeDocument/2006/relationships/hyperlink" Target="https://fbref.com/en/players/dad4b285/Joel-Veltman" TargetMode="External"/><Relationship Id="rId287" Type="http://schemas.openxmlformats.org/officeDocument/2006/relationships/hyperlink" Target="https://fbref.com/en/squads/4ba7cbea/Bournemouth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IRL/Republic-of-Ireland-Football" TargetMode="External"/><Relationship Id="rId508" Type="http://schemas.openxmlformats.org/officeDocument/2006/relationships/hyperlink" Target="https://fbref.com/en/players/2afc7272/matchlogs/2023-2024/summary/Lewis-Cook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BRA/Brazil-Football" TargetMode="External"/><Relationship Id="rId1345" Type="http://schemas.openxmlformats.org/officeDocument/2006/relationships/hyperlink" Target="https://fbref.com/en/players/5dff6c28/Myles-Lewis-Skelly" TargetMode="External"/><Relationship Id="rId1552" Type="http://schemas.openxmlformats.org/officeDocument/2006/relationships/hyperlink" Target="https://fbref.com/en/players/5c2595e2/matchlogs/2023-2024/summary/Jenson-Metcalfe-Match-Logs" TargetMode="External"/><Relationship Id="rId1997" Type="http://schemas.openxmlformats.org/officeDocument/2006/relationships/hyperlink" Target="https://fbref.com/en/players/4ab53cdb/Jay-Rodriguez" TargetMode="External"/><Relationship Id="rId2175" Type="http://schemas.openxmlformats.org/officeDocument/2006/relationships/hyperlink" Target="https://fbref.com/en/squads/cff3d9bb/Chelsea-Stats" TargetMode="External"/><Relationship Id="rId2382" Type="http://schemas.openxmlformats.org/officeDocument/2006/relationships/hyperlink" Target="https://fbref.com/en/squads/19538871/Manchester-United-Stat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cd051869/Brentford-Stats" TargetMode="External"/><Relationship Id="rId1205" Type="http://schemas.openxmlformats.org/officeDocument/2006/relationships/hyperlink" Target="https://fbref.com/en/players/6a7353d7/Willy-Kambwala" TargetMode="External"/><Relationship Id="rId1857" Type="http://schemas.openxmlformats.org/officeDocument/2006/relationships/hyperlink" Target="https://fbref.com/en/players/0cf321c8/Djordje-Petrovic" TargetMode="External"/><Relationship Id="rId2035" Type="http://schemas.openxmlformats.org/officeDocument/2006/relationships/hyperlink" Target="https://fbref.com/en/squads/18bb7c10/Arsenal-Stats" TargetMode="External"/><Relationship Id="rId51" Type="http://schemas.openxmlformats.org/officeDocument/2006/relationships/hyperlink" Target="https://fbref.com/en/squads/e4a775cb/Nottingham-Forest-Stats" TargetMode="External"/><Relationship Id="rId561" Type="http://schemas.openxmlformats.org/officeDocument/2006/relationships/hyperlink" Target="https://fbref.com/en/players/a816dbfb/Danilo" TargetMode="External"/><Relationship Id="rId659" Type="http://schemas.openxmlformats.org/officeDocument/2006/relationships/hyperlink" Target="https://fbref.com/en/squads/e4a775cb/Nottingham-Forest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f23f9d20/Tim-Krul" TargetMode="External"/><Relationship Id="rId1412" Type="http://schemas.openxmlformats.org/officeDocument/2006/relationships/hyperlink" Target="https://fbref.com/en/players/c6220452/matchlogs/2023-2024/summary/Kobbie-Mainoo-Match-Logs" TargetMode="External"/><Relationship Id="rId1496" Type="http://schemas.openxmlformats.org/officeDocument/2006/relationships/hyperlink" Target="https://fbref.com/en/players/6afaebf2/matchlogs/2023-2024/summary/Bryan-Mbeumo-Match-Logs" TargetMode="External"/><Relationship Id="rId1717" Type="http://schemas.openxmlformats.org/officeDocument/2006/relationships/hyperlink" Target="https://fbref.com/en/players/caa1a7f0/Michael-Obafemi" TargetMode="External"/><Relationship Id="rId1924" Type="http://schemas.openxmlformats.org/officeDocument/2006/relationships/hyperlink" Target="https://fbref.com/en/players/a1d5bd30/matchlogs/2023-2024/summary/Marcus-Rashford-Match-Logs" TargetMode="External"/><Relationship Id="rId2242" Type="http://schemas.openxmlformats.org/officeDocument/2006/relationships/hyperlink" Target="https://fbref.com/en/country/JPN/Japan-Football" TargetMode="External"/><Relationship Id="rId214" Type="http://schemas.openxmlformats.org/officeDocument/2006/relationships/hyperlink" Target="https://fbref.com/en/country/NGA/Nigeria-Football" TargetMode="External"/><Relationship Id="rId298" Type="http://schemas.openxmlformats.org/officeDocument/2006/relationships/hyperlink" Target="https://fbref.com/en/country/NOR/Norway-Football" TargetMode="External"/><Relationship Id="rId421" Type="http://schemas.openxmlformats.org/officeDocument/2006/relationships/hyperlink" Target="https://fbref.com/en/players/4d224fe8/Casemiro" TargetMode="External"/><Relationship Id="rId519" Type="http://schemas.openxmlformats.org/officeDocument/2006/relationships/hyperlink" Target="https://fbref.com/en/squads/7c21e445/West-Ham-United-Stats" TargetMode="External"/><Relationship Id="rId1051" Type="http://schemas.openxmlformats.org/officeDocument/2006/relationships/hyperlink" Target="https://fbref.com/en/squads/47c64c55/Crystal-Palace-Stats" TargetMode="External"/><Relationship Id="rId1149" Type="http://schemas.openxmlformats.org/officeDocument/2006/relationships/hyperlink" Target="https://fbref.com/en/players/9319781b/Ben-Johnson" TargetMode="External"/><Relationship Id="rId1356" Type="http://schemas.openxmlformats.org/officeDocument/2006/relationships/hyperlink" Target="https://fbref.com/en/players/afed6722/matchlogs/2023-2024/summary/Valentino-Livramento-Match-Logs" TargetMode="External"/><Relationship Id="rId2102" Type="http://schemas.openxmlformats.org/officeDocument/2006/relationships/hyperlink" Target="https://fbref.com/en/country/ARG/Argentina-Football" TargetMode="External"/><Relationship Id="rId158" Type="http://schemas.openxmlformats.org/officeDocument/2006/relationships/hyperlink" Target="https://fbref.com/en/country/GHA/Ghana-Football" TargetMode="External"/><Relationship Id="rId726" Type="http://schemas.openxmlformats.org/officeDocument/2006/relationships/hyperlink" Target="https://fbref.com/en/country/SWE/Sweden-Football" TargetMode="External"/><Relationship Id="rId933" Type="http://schemas.openxmlformats.org/officeDocument/2006/relationships/hyperlink" Target="https://fbref.com/en/players/b0b4fd3e/Jack-Grealish" TargetMode="External"/><Relationship Id="rId1009" Type="http://schemas.openxmlformats.org/officeDocument/2006/relationships/hyperlink" Target="https://fbref.com/en/players/3f991cbb/Owen-Hesketh" TargetMode="External"/><Relationship Id="rId1563" Type="http://schemas.openxmlformats.org/officeDocument/2006/relationships/hyperlink" Target="https://fbref.com/en/squads/8602292d/Aston-Villa-Stats" TargetMode="External"/><Relationship Id="rId1770" Type="http://schemas.openxmlformats.org/officeDocument/2006/relationships/hyperlink" Target="https://fbref.com/en/country/NGA/Nigeria-Football" TargetMode="External"/><Relationship Id="rId1868" Type="http://schemas.openxmlformats.org/officeDocument/2006/relationships/hyperlink" Target="https://fbref.com/en/players/4f565d77/matchlogs/2023-2024/summary/Kalvin-Phillips-Match-Logs" TargetMode="External"/><Relationship Id="rId2186" Type="http://schemas.openxmlformats.org/officeDocument/2006/relationships/hyperlink" Target="https://fbref.com/en/country/ENG/England-Football" TargetMode="External"/><Relationship Id="rId2393" Type="http://schemas.openxmlformats.org/officeDocument/2006/relationships/hyperlink" Target="https://fbref.com/en/country/BRA/Brazil-Football" TargetMode="External"/><Relationship Id="rId2407" Type="http://schemas.openxmlformats.org/officeDocument/2006/relationships/hyperlink" Target="https://fbref.com/en/players/ce5143da/matchlogs/2023-2024/summary/Danny-Welbeck-Match-Logs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edc98fac/Santiago-Bueno" TargetMode="External"/><Relationship Id="rId572" Type="http://schemas.openxmlformats.org/officeDocument/2006/relationships/hyperlink" Target="https://fbref.com/en/players/60344e4f/matchlogs/2023-2024/summary/Josh-Dasilva-Match-Logs" TargetMode="External"/><Relationship Id="rId1216" Type="http://schemas.openxmlformats.org/officeDocument/2006/relationships/hyperlink" Target="https://fbref.com/en/players/32e7ce92/matchlogs/2023-2024/summary/Loris-Karius-Match-Logs" TargetMode="External"/><Relationship Id="rId1423" Type="http://schemas.openxmlformats.org/officeDocument/2006/relationships/hyperlink" Target="https://fbref.com/en/squads/943e8050/Burnley-Stats" TargetMode="External"/><Relationship Id="rId1630" Type="http://schemas.openxmlformats.org/officeDocument/2006/relationships/hyperlink" Target="https://fbref.com/en/country/IRL/Republic-of-Ireland-Football" TargetMode="External"/><Relationship Id="rId2046" Type="http://schemas.openxmlformats.org/officeDocument/2006/relationships/hyperlink" Target="https://fbref.com/en/country/ESP/Spain-Football" TargetMode="External"/><Relationship Id="rId2253" Type="http://schemas.openxmlformats.org/officeDocument/2006/relationships/hyperlink" Target="https://fbref.com/en/players/532e1e4f/Pau-Torres" TargetMode="External"/><Relationship Id="rId2460" Type="http://schemas.openxmlformats.org/officeDocument/2006/relationships/hyperlink" Target="https://fbref.com/en/players/c1fe2a48/Ryan-Yates" TargetMode="External"/><Relationship Id="rId225" Type="http://schemas.openxmlformats.org/officeDocument/2006/relationships/hyperlink" Target="https://fbref.com/en/players/50dc94ce/Donny-van-de-Beek" TargetMode="External"/><Relationship Id="rId432" Type="http://schemas.openxmlformats.org/officeDocument/2006/relationships/hyperlink" Target="https://fbref.com/en/players/197640fd/matchlogs/2023-2024/summary/Timothy-Castagne-Match-Logs" TargetMode="External"/><Relationship Id="rId877" Type="http://schemas.openxmlformats.org/officeDocument/2006/relationships/hyperlink" Target="https://fbref.com/en/players/e32958b7/Mark-Gillespi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788c0277/matchlogs/2023-2024/summary/Chiedozie-Ogbene-Match-Logs" TargetMode="External"/><Relationship Id="rId1935" Type="http://schemas.openxmlformats.org/officeDocument/2006/relationships/hyperlink" Target="https://fbref.com/en/squads/fd962109/Fulham-Stats" TargetMode="External"/><Relationship Id="rId2113" Type="http://schemas.openxmlformats.org/officeDocument/2006/relationships/hyperlink" Target="https://fbref.com/en/players/ee7c0a5e/James-Shea" TargetMode="External"/><Relationship Id="rId2320" Type="http://schemas.openxmlformats.org/officeDocument/2006/relationships/hyperlink" Target="https://fbref.com/en/players/e06683ca/matchlogs/2023-2024/summary/Virgil-van-Dijk-Match-Logs" TargetMode="External"/><Relationship Id="rId737" Type="http://schemas.openxmlformats.org/officeDocument/2006/relationships/hyperlink" Target="https://fbref.com/en/players/47a34c4f/Mohamed-Elneny" TargetMode="External"/><Relationship Id="rId944" Type="http://schemas.openxmlformats.org/officeDocument/2006/relationships/hyperlink" Target="https://fbref.com/en/players/8aec0537/matchlogs/2023-2024/summary/Pascal-Gross-Match-Logs" TargetMode="External"/><Relationship Id="rId1367" Type="http://schemas.openxmlformats.org/officeDocument/2006/relationships/hyperlink" Target="https://fbref.com/en/squads/d3fd31cc/Everton-Stats" TargetMode="External"/><Relationship Id="rId1574" Type="http://schemas.openxmlformats.org/officeDocument/2006/relationships/hyperlink" Target="https://fbref.com/en/country/SRB/Serbia-Football" TargetMode="External"/><Relationship Id="rId1781" Type="http://schemas.openxmlformats.org/officeDocument/2006/relationships/hyperlink" Target="https://fbref.com/en/players/79bc4c45/Ben-Osborn" TargetMode="External"/><Relationship Id="rId2197" Type="http://schemas.openxmlformats.org/officeDocument/2006/relationships/hyperlink" Target="https://fbref.com/en/players/3c256bb1/Devan-Tanton" TargetMode="External"/><Relationship Id="rId2418" Type="http://schemas.openxmlformats.org/officeDocument/2006/relationships/hyperlink" Target="https://fbref.com/en/squads/47c64c55/Crystal-Palace-Stats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a681b7b7/matchlogs/2023-2024/summary/Reece-Burke-Match-Logs" TargetMode="External"/><Relationship Id="rId583" Type="http://schemas.openxmlformats.org/officeDocument/2006/relationships/hyperlink" Target="https://fbref.com/en/squads/1df6b87e/Sheffield-United-Stats" TargetMode="External"/><Relationship Id="rId790" Type="http://schemas.openxmlformats.org/officeDocument/2006/relationships/hyperlink" Target="https://fbref.com/en/country/ARG/Argentina-Football" TargetMode="External"/><Relationship Id="rId804" Type="http://schemas.openxmlformats.org/officeDocument/2006/relationships/hyperlink" Target="https://fbref.com/en/players/ed1e53f3/matchlogs/2023-2024/summary/Phil-Foden-Match-Logs" TargetMode="External"/><Relationship Id="rId1227" Type="http://schemas.openxmlformats.org/officeDocument/2006/relationships/hyperlink" Target="https://fbref.com/en/squads/7c21e445/West-Ham-United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de5b5570/Marvelous-Nakamba" TargetMode="External"/><Relationship Id="rId1879" Type="http://schemas.openxmlformats.org/officeDocument/2006/relationships/hyperlink" Target="https://fbref.com/en/squads/cd051869/Brentford-Stats" TargetMode="External"/><Relationship Id="rId2057" Type="http://schemas.openxmlformats.org/officeDocument/2006/relationships/hyperlink" Target="https://fbref.com/en/players/88b3215c/Yago-Santiago" TargetMode="External"/><Relationship Id="rId2264" Type="http://schemas.openxmlformats.org/officeDocument/2006/relationships/hyperlink" Target="https://fbref.com/en/players/259fea27/matchlogs/2023-2024/summary/James-Trafford-Match-Logs" TargetMode="External"/><Relationship Id="rId2471" Type="http://schemas.openxmlformats.org/officeDocument/2006/relationships/hyperlink" Target="https://fbref.com/en/players/88968486/matchlogs/2023-2024/summary/Illia-Zabarnyi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10f0fdd3/matchlogs/2023-2024/summary/Jean-Ricner-Bellegarde-Match-Logs" TargetMode="External"/><Relationship Id="rId443" Type="http://schemas.openxmlformats.org/officeDocument/2006/relationships/hyperlink" Target="https://fbref.com/en/squads/d07537b9/Brighton-and-Hove-Albion-Stats" TargetMode="External"/><Relationship Id="rId650" Type="http://schemas.openxmlformats.org/officeDocument/2006/relationships/hyperlink" Target="https://fbref.com/en/country/IRL/Republic-of-Ireland-Football" TargetMode="External"/><Relationship Id="rId888" Type="http://schemas.openxmlformats.org/officeDocument/2006/relationships/hyperlink" Target="https://fbref.com/en/players/9f7c837d/matchlogs/2023-2024/summary/Ben-Godfrey-Match-Logs" TargetMode="External"/><Relationship Id="rId1073" Type="http://schemas.openxmlformats.org/officeDocument/2006/relationships/hyperlink" Target="https://fbref.com/en/players/aaab4602/Bradley-Ibrahim" TargetMode="External"/><Relationship Id="rId1280" Type="http://schemas.openxmlformats.org/officeDocument/2006/relationships/hyperlink" Target="https://fbref.com/en/players/8d3c902d/matchlogs/2023-2024/summary/Cheikhou-Kouyate-Match-Logs" TargetMode="External"/><Relationship Id="rId1501" Type="http://schemas.openxmlformats.org/officeDocument/2006/relationships/hyperlink" Target="https://fbref.com/en/players/96593e89/James-Mcatee" TargetMode="External"/><Relationship Id="rId1739" Type="http://schemas.openxmlformats.org/officeDocument/2006/relationships/hyperlink" Target="https://fbref.com/en/squads/cd051869/Brentford-Stats" TargetMode="External"/><Relationship Id="rId1946" Type="http://schemas.openxmlformats.org/officeDocument/2006/relationships/hyperlink" Target="https://fbref.com/en/country/ESP/Spain-Football" TargetMode="External"/><Relationship Id="rId2124" Type="http://schemas.openxmlformats.org/officeDocument/2006/relationships/hyperlink" Target="https://fbref.com/en/players/e7aa9d7c/matchlogs/2023-2024/summary/Fabio-Silva-Match-Logs" TargetMode="External"/><Relationship Id="rId2331" Type="http://schemas.openxmlformats.org/officeDocument/2006/relationships/hyperlink" Target="https://fbref.com/en/squads/d07537b9/Brighton-and-Hove-Albion-Stat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c149016b/matchlogs/2023-2024/summary/Wataru-Endo-Match-Logs" TargetMode="External"/><Relationship Id="rId955" Type="http://schemas.openxmlformats.org/officeDocument/2006/relationships/hyperlink" Target="https://fbref.com/en/squads/cff3d9bb/Chelsea-Stats" TargetMode="External"/><Relationship Id="rId1140" Type="http://schemas.openxmlformats.org/officeDocument/2006/relationships/hyperlink" Target="https://fbref.com/en/players/e8832875/matchlogs/2023-2024/summary/Joao-Pedro-Match-Logs" TargetMode="External"/><Relationship Id="rId1378" Type="http://schemas.openxmlformats.org/officeDocument/2006/relationships/hyperlink" Target="https://fbref.com/en/country/BRA/Brazil-Football" TargetMode="External"/><Relationship Id="rId1585" Type="http://schemas.openxmlformats.org/officeDocument/2006/relationships/hyperlink" Target="https://fbref.com/en/players/374d5158/Gonzalo-Montiel" TargetMode="External"/><Relationship Id="rId1792" Type="http://schemas.openxmlformats.org/officeDocument/2006/relationships/hyperlink" Target="https://fbref.com/en/players/7b355808/matchlogs/2023-2024/summary/William-Osula-Match-Logs" TargetMode="External"/><Relationship Id="rId1806" Type="http://schemas.openxmlformats.org/officeDocument/2006/relationships/hyperlink" Target="https://fbref.com/en/country/ENG/England-Football" TargetMode="External"/><Relationship Id="rId2429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1df6b87e/Sheffield-United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CAN/Canada-Football" TargetMode="External"/><Relationship Id="rId608" Type="http://schemas.openxmlformats.org/officeDocument/2006/relationships/hyperlink" Target="https://fbref.com/en/players/aeed5c06/matchlogs/2023-2024/summary/Moussa-Diaby-Match-Logs" TargetMode="External"/><Relationship Id="rId815" Type="http://schemas.openxmlformats.org/officeDocument/2006/relationships/hyperlink" Target="https://fbref.com/en/squads/361ca564/Tottenham-Hotspur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7956236f/Emiliano-Martinez" TargetMode="External"/><Relationship Id="rId1652" Type="http://schemas.openxmlformats.org/officeDocument/2006/relationships/hyperlink" Target="https://fbref.com/en/players/c5bdb6e3/matchlogs/2023-2024/summary/Reiss-Nelson-Match-Logs" TargetMode="External"/><Relationship Id="rId2068" Type="http://schemas.openxmlformats.org/officeDocument/2006/relationships/hyperlink" Target="https://fbref.com/en/players/dd745366/matchlogs/2023-2024/summary/Andrey-Santos-Match-Logs" TargetMode="External"/><Relationship Id="rId2275" Type="http://schemas.openxmlformats.org/officeDocument/2006/relationships/hyperlink" Target="https://fbref.com/en/squads/8cec06e1/Wolverhampton-Wanderers-Stats" TargetMode="External"/><Relationship Id="rId247" Type="http://schemas.openxmlformats.org/officeDocument/2006/relationships/hyperlink" Target="https://fbref.com/en/squads/7c21e445/West-Ham-United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e5a76dfe/matchlogs/2023-2024/summary/Dean-Henderson-Match-Logs" TargetMode="External"/><Relationship Id="rId1084" Type="http://schemas.openxmlformats.org/officeDocument/2006/relationships/hyperlink" Target="https://fbref.com/en/players/07802f7f/matchlogs/2023-2024/summary/Danny-Ings-Match-Logs" TargetMode="External"/><Relationship Id="rId1305" Type="http://schemas.openxmlformats.org/officeDocument/2006/relationships/hyperlink" Target="https://fbref.com/en/players/119b9a8e/Aymeric-Laporte" TargetMode="External"/><Relationship Id="rId1957" Type="http://schemas.openxmlformats.org/officeDocument/2006/relationships/hyperlink" Target="https://fbref.com/en/players/0a3d6d2b/Chris-Richards" TargetMode="External"/><Relationship Id="rId2482" Type="http://schemas.openxmlformats.org/officeDocument/2006/relationships/hyperlink" Target="https://fbref.com/en/squads/18bb7c10/Arsenal-Stat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MLI/Mali-Football" TargetMode="External"/><Relationship Id="rId661" Type="http://schemas.openxmlformats.org/officeDocument/2006/relationships/hyperlink" Target="https://fbref.com/en/players/5e4d9b48/Jamie-Donley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e297cd13/Luton-Town-Stats" TargetMode="External"/><Relationship Id="rId1389" Type="http://schemas.openxmlformats.org/officeDocument/2006/relationships/hyperlink" Target="https://fbref.com/en/players/cab9634e/Ian-Maatsen" TargetMode="External"/><Relationship Id="rId1512" Type="http://schemas.openxmlformats.org/officeDocument/2006/relationships/hyperlink" Target="https://fbref.com/en/players/78b8ac63/matchlogs/2023-2024/summary/Oliver-McBurnie-Match-Logs" TargetMode="External"/><Relationship Id="rId1596" Type="http://schemas.openxmlformats.org/officeDocument/2006/relationships/hyperlink" Target="https://fbref.com/en/players/12de1b0d/matchlogs/2023-2024/summary/Diego-Moreira-Match-Logs" TargetMode="External"/><Relationship Id="rId1817" Type="http://schemas.openxmlformats.org/officeDocument/2006/relationships/hyperlink" Target="https://fbref.com/en/players/9b6f7fd5/Lucas-Paqueta" TargetMode="External"/><Relationship Id="rId2135" Type="http://schemas.openxmlformats.org/officeDocument/2006/relationships/hyperlink" Target="https://fbref.com/en/squads/361ca564/Tottenham-Hotspur-Stats" TargetMode="External"/><Relationship Id="rId2342" Type="http://schemas.openxmlformats.org/officeDocument/2006/relationships/hyperlink" Target="https://fbref.com/en/country/ITA/Italy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0ef89a37/Philippe-Coutinho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7c21e445/West-Ham-United-Stats" TargetMode="External"/><Relationship Id="rId1249" Type="http://schemas.openxmlformats.org/officeDocument/2006/relationships/hyperlink" Target="https://fbref.com/en/players/d0f72bf1/Max-Kilman" TargetMode="External"/><Relationship Id="rId2079" Type="http://schemas.openxmlformats.org/officeDocument/2006/relationships/hyperlink" Target="https://fbref.com/en/squads/cd051869/Brentford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8cec06e1/Wolverhampton-Wanderers-Stats" TargetMode="External"/><Relationship Id="rId1109" Type="http://schemas.openxmlformats.org/officeDocument/2006/relationships/hyperlink" Target="https://fbref.com/en/players/aa81d8f8/Karl-Jakob-Hein" TargetMode="External"/><Relationship Id="rId1456" Type="http://schemas.openxmlformats.org/officeDocument/2006/relationships/hyperlink" Target="https://fbref.com/en/players/eba1e557/matchlogs/2023-2024/summary/Han-Noah-Massengo-Match-Logs" TargetMode="External"/><Relationship Id="rId1663" Type="http://schemas.openxmlformats.org/officeDocument/2006/relationships/hyperlink" Target="https://fbref.com/en/squads/8cec06e1/Wolverhampton-Wanderers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7a1f2c08/matchlogs/2023-2024/summary/Jairo-Riedewald-Match-Logs" TargetMode="External"/><Relationship Id="rId2286" Type="http://schemas.openxmlformats.org/officeDocument/2006/relationships/hyperlink" Target="https://fbref.com/en/country/ENG/England-Football" TargetMode="External"/><Relationship Id="rId2493" Type="http://schemas.openxmlformats.org/officeDocument/2006/relationships/hyperlink" Target="https://fbref.com/en/country/NOR/Norway-Football" TargetMode="External"/><Relationship Id="rId258" Type="http://schemas.openxmlformats.org/officeDocument/2006/relationships/hyperlink" Target="https://fbref.com/en/country/ISL/Iceland-Football" TargetMode="External"/><Relationship Id="rId465" Type="http://schemas.openxmlformats.org/officeDocument/2006/relationships/hyperlink" Target="https://fbref.com/en/players/34721c11/Tawanda-Chirewa" TargetMode="External"/><Relationship Id="rId672" Type="http://schemas.openxmlformats.org/officeDocument/2006/relationships/hyperlink" Target="https://fbref.com/en/players/67ac5bb8/matchlogs/2023-2024/summary/Gabriel-Dos-Santos-Match-Logs" TargetMode="External"/><Relationship Id="rId1095" Type="http://schemas.openxmlformats.org/officeDocument/2006/relationships/hyperlink" Target="https://fbref.com/en/squads/d3fd31cc/Everton-Stats" TargetMode="External"/><Relationship Id="rId1316" Type="http://schemas.openxmlformats.org/officeDocument/2006/relationships/hyperlink" Target="https://fbref.com/en/players/450ab6fc/matchlogs/2023-2024/summary/Jamaal-Lascelles-Match-Logs" TargetMode="External"/><Relationship Id="rId1523" Type="http://schemas.openxmlformats.org/officeDocument/2006/relationships/hyperlink" Target="https://fbref.com/en/squads/e4a775cb/Nottingham-Forest-Stats" TargetMode="External"/><Relationship Id="rId1730" Type="http://schemas.openxmlformats.org/officeDocument/2006/relationships/hyperlink" Target="https://fbref.com/en/country/ITA/Italy-Football" TargetMode="External"/><Relationship Id="rId2146" Type="http://schemas.openxmlformats.org/officeDocument/2006/relationships/hyperlink" Target="https://fbref.com/en/country/POR/Portugal-Football" TargetMode="External"/><Relationship Id="rId2353" Type="http://schemas.openxmlformats.org/officeDocument/2006/relationships/hyperlink" Target="https://fbref.com/en/players/8b529245/Carlos-Vinicius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30e81a88/Rhian-Brewster" TargetMode="External"/><Relationship Id="rId532" Type="http://schemas.openxmlformats.org/officeDocument/2006/relationships/hyperlink" Target="https://fbref.com/en/players/4f974391/matchlogs/2023-2024/summary/Aaron-Cresswell-Match-Logs" TargetMode="External"/><Relationship Id="rId977" Type="http://schemas.openxmlformats.org/officeDocument/2006/relationships/hyperlink" Target="https://fbref.com/en/players/8c3078cd/Luke-Harris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529f49ab/matchlogs/2023-2024/summary/Thomas-Partey-Match-Logs" TargetMode="External"/><Relationship Id="rId2006" Type="http://schemas.openxmlformats.org/officeDocument/2006/relationships/hyperlink" Target="https://fbref.com/en/country/ARG/Argentina-Football" TargetMode="External"/><Relationship Id="rId2213" Type="http://schemas.openxmlformats.org/officeDocument/2006/relationships/hyperlink" Target="https://fbref.com/en/players/5c0da4a4/Marcus-Tavernier" TargetMode="External"/><Relationship Id="rId2420" Type="http://schemas.openxmlformats.org/officeDocument/2006/relationships/hyperlink" Target="https://fbref.com/en/players/dd323728/Neco-Williams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98d2c2c4/Remo-Freuler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822bd0ba/Liverpool-Stats" TargetMode="External"/><Relationship Id="rId1674" Type="http://schemas.openxmlformats.org/officeDocument/2006/relationships/hyperlink" Target="https://fbref.com/en/country/FRA/France-Football" TargetMode="External"/><Relationship Id="rId1881" Type="http://schemas.openxmlformats.org/officeDocument/2006/relationships/hyperlink" Target="https://fbref.com/en/players/b3cafda8/Marcelo-Pitaluga" TargetMode="External"/><Relationship Id="rId2297" Type="http://schemas.openxmlformats.org/officeDocument/2006/relationships/hyperlink" Target="https://fbref.com/en/players/f315ca93/Kostas-Tsimikas" TargetMode="External"/><Relationship Id="rId269" Type="http://schemas.openxmlformats.org/officeDocument/2006/relationships/hyperlink" Target="https://fbref.com/en/players/2aaadf33/Luke-Berry" TargetMode="External"/><Relationship Id="rId476" Type="http://schemas.openxmlformats.org/officeDocument/2006/relationships/hyperlink" Target="https://fbref.com/en/players/26ce2263/matchlogs/2023-2024/summary/Ryan-Christie-Match-Logs" TargetMode="External"/><Relationship Id="rId683" Type="http://schemas.openxmlformats.org/officeDocument/2006/relationships/hyperlink" Target="https://fbref.com/en/squads/e297cd13/Luton-Town-Stats" TargetMode="External"/><Relationship Id="rId890" Type="http://schemas.openxmlformats.org/officeDocument/2006/relationships/hyperlink" Target="https://fbref.com/en/country/POR/Portugal-Football" TargetMode="External"/><Relationship Id="rId904" Type="http://schemas.openxmlformats.org/officeDocument/2006/relationships/hyperlink" Target="https://fbref.com/en/players/7a11550b/matchlogs/2023-2024/summary/Joe-Gomez-Match-Logs" TargetMode="External"/><Relationship Id="rId1327" Type="http://schemas.openxmlformats.org/officeDocument/2006/relationships/hyperlink" Target="https://fbref.com/en/squads/8602292d/Aston-Villa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c4486bac/Michael-Olise" TargetMode="External"/><Relationship Id="rId1979" Type="http://schemas.openxmlformats.org/officeDocument/2006/relationships/hyperlink" Target="https://fbref.com/en/squads/822bd0ba/Liverpool-Stats" TargetMode="External"/><Relationship Id="rId2157" Type="http://schemas.openxmlformats.org/officeDocument/2006/relationships/hyperlink" Target="https://fbref.com/en/players/6613c819/Tomas-Soucek" TargetMode="External"/><Relationship Id="rId2364" Type="http://schemas.openxmlformats.org/officeDocument/2006/relationships/hyperlink" Target="https://fbref.com/en/players/9295dc1c/Vitinho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97220da2/matchlogs/2023-2024/summary/Armando-Broja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fed7cb61/matchlogs/2023-2024/summary/Kai-Havertz-Match-Logs" TargetMode="External"/><Relationship Id="rId1173" Type="http://schemas.openxmlformats.org/officeDocument/2006/relationships/hyperlink" Target="https://fbref.com/en/players/45db685d/Jorginho" TargetMode="External"/><Relationship Id="rId1380" Type="http://schemas.openxmlformats.org/officeDocument/2006/relationships/hyperlink" Target="https://fbref.com/en/players/6f7d826d/matchlogs/2023-2024/summary/Douglas-Luiz-Match-Logs" TargetMode="External"/><Relationship Id="rId1601" Type="http://schemas.openxmlformats.org/officeDocument/2006/relationships/hyperlink" Target="https://fbref.com/en/players/2da834f1/Carlton-Morris" TargetMode="External"/><Relationship Id="rId1839" Type="http://schemas.openxmlformats.org/officeDocument/2006/relationships/hyperlink" Target="https://fbref.com/en/squads/1df6b87e/Sheffield-United-Stats" TargetMode="External"/><Relationship Id="rId2017" Type="http://schemas.openxmlformats.org/officeDocument/2006/relationships/hyperlink" Target="https://fbref.com/en/players/903b6e8b/Jose-Sa" TargetMode="External"/><Relationship Id="rId2224" Type="http://schemas.openxmlformats.org/officeDocument/2006/relationships/hyperlink" Target="https://fbref.com/en/players/77d7c96f/matchlogs/2023-2024/summary/Kenny-Tete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e297cd13/Luton-Town-Stats" TargetMode="External"/><Relationship Id="rId750" Type="http://schemas.openxmlformats.org/officeDocument/2006/relationships/hyperlink" Target="https://fbref.com/en/country/DEN/Denmark-Football" TargetMode="External"/><Relationship Id="rId848" Type="http://schemas.openxmlformats.org/officeDocument/2006/relationships/hyperlink" Target="https://fbref.com/en/players/c2731c10/matchlogs/2023-2024/summary/Conor-Gallagher-Match-Logs" TargetMode="External"/><Relationship Id="rId1033" Type="http://schemas.openxmlformats.org/officeDocument/2006/relationships/hyperlink" Target="https://fbref.com/en/players/d79a8c87/Rob-Holding" TargetMode="External"/><Relationship Id="rId1478" Type="http://schemas.openxmlformats.org/officeDocument/2006/relationships/hyperlink" Target="https://fbref.com/en/country/FRA/France-Football" TargetMode="External"/><Relationship Id="rId1685" Type="http://schemas.openxmlformats.org/officeDocument/2006/relationships/hyperlink" Target="https://fbref.com/en/players/e6af02e0/Matheus-Nunes" TargetMode="External"/><Relationship Id="rId1892" Type="http://schemas.openxmlformats.org/officeDocument/2006/relationships/hyperlink" Target="https://fbref.com/en/players/27d0a506/matchlogs/2023-2024/summary/Pedro-Porro-Match-Logs" TargetMode="External"/><Relationship Id="rId1906" Type="http://schemas.openxmlformats.org/officeDocument/2006/relationships/hyperlink" Target="https://fbref.com/en/country/ENG/England-Football" TargetMode="External"/><Relationship Id="rId2431" Type="http://schemas.openxmlformats.org/officeDocument/2006/relationships/hyperlink" Target="https://fbref.com/en/players/a3b03921/matchlogs/2023-2024/summary/Joe-Willock-Match-Logs" TargetMode="External"/><Relationship Id="rId487" Type="http://schemas.openxmlformats.org/officeDocument/2006/relationships/hyperlink" Target="https://fbref.com/en/squads/e297cd13/Luton-Town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414184f7/matchlogs/2023-2024/summary/Jhon-Duran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aa888da7/matchlogs/2023-2024/summary/Omari-Kellyman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fed96827/Chris-Mepham" TargetMode="External"/><Relationship Id="rId2070" Type="http://schemas.openxmlformats.org/officeDocument/2006/relationships/hyperlink" Target="https://fbref.com/en/country/ESP/Spain-Football" TargetMode="External"/><Relationship Id="rId2168" Type="http://schemas.openxmlformats.org/officeDocument/2006/relationships/hyperlink" Target="https://fbref.com/en/players/b2626673/matchlogs/2023-2024/summary/Jay-Stansfield-Match-Logs" TargetMode="External"/><Relationship Id="rId2375" Type="http://schemas.openxmlformats.org/officeDocument/2006/relationships/hyperlink" Target="https://fbref.com/en/players/86dd77d1/matchlogs/2023-2024/summary/Kyle-Walker-Match-Logs" TargetMode="External"/><Relationship Id="rId347" Type="http://schemas.openxmlformats.org/officeDocument/2006/relationships/hyperlink" Target="https://fbref.com/en/squads/4ba7cbea/Bournemouth-Stats" TargetMode="External"/><Relationship Id="rId999" Type="http://schemas.openxmlformats.org/officeDocument/2006/relationships/hyperlink" Target="https://fbref.com/en/squads/19538871/Manchester-United-Stats" TargetMode="External"/><Relationship Id="rId1100" Type="http://schemas.openxmlformats.org/officeDocument/2006/relationships/hyperlink" Target="https://fbref.com/en/players/6ca5ec4b/matchlogs/2023-2024/summary/Alex-Iwobi-Match-Logs" TargetMode="External"/><Relationship Id="rId1184" Type="http://schemas.openxmlformats.org/officeDocument/2006/relationships/hyperlink" Target="https://fbref.com/en/players/f098c03e/matchlogs/2023-2024/summary/Mads-Juel-Andersen-Match-Logs" TargetMode="External"/><Relationship Id="rId1405" Type="http://schemas.openxmlformats.org/officeDocument/2006/relationships/hyperlink" Target="https://fbref.com/en/players/d8931174/Harry-Maguire" TargetMode="External"/><Relationship Id="rId1752" Type="http://schemas.openxmlformats.org/officeDocument/2006/relationships/hyperlink" Target="https://fbref.com/en/players/c393a6c4/matchlogs/2023-2024/summary/Andrew-Omobamidele-Match-Logs" TargetMode="External"/><Relationship Id="rId2028" Type="http://schemas.openxmlformats.org/officeDocument/2006/relationships/hyperlink" Target="https://fbref.com/en/players/bc7dc64d/matchlogs/2023-2024/summary/Bukayo-Saka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POR/Portugal-Football" TargetMode="External"/><Relationship Id="rId761" Type="http://schemas.openxmlformats.org/officeDocument/2006/relationships/hyperlink" Target="https://fbref.com/en/players/ae4fc6a4/Eberechi-Eze" TargetMode="External"/><Relationship Id="rId859" Type="http://schemas.openxmlformats.org/officeDocument/2006/relationships/hyperlink" Target="https://fbref.com/en/squads/d3fd31cc/Everton-Stats" TargetMode="External"/><Relationship Id="rId1391" Type="http://schemas.openxmlformats.org/officeDocument/2006/relationships/hyperlink" Target="https://fbref.com/en/squads/cff3d9bb/Chelsea-Stats" TargetMode="External"/><Relationship Id="rId1489" Type="http://schemas.openxmlformats.org/officeDocument/2006/relationships/hyperlink" Target="https://fbref.com/en/players/493924a7/Kevin-Mbabu" TargetMode="External"/><Relationship Id="rId1612" Type="http://schemas.openxmlformats.org/officeDocument/2006/relationships/hyperlink" Target="https://fbref.com/en/players/92868cb5/matchlogs/2023-2024/summary/Divin-Mubama-Match-Logs" TargetMode="External"/><Relationship Id="rId1696" Type="http://schemas.openxmlformats.org/officeDocument/2006/relationships/hyperlink" Target="https://fbref.com/en/players/1d3b3d77/matchlogs/2023-2024/summary/Trey-Nyoni-Match-Logs" TargetMode="External"/><Relationship Id="rId1917" Type="http://schemas.openxmlformats.org/officeDocument/2006/relationships/hyperlink" Target="https://fbref.com/en/players/1544f145/Jacob-Ramsey" TargetMode="External"/><Relationship Id="rId2235" Type="http://schemas.openxmlformats.org/officeDocument/2006/relationships/hyperlink" Target="https://fbref.com/en/squads/18bb7c10/Arsenal-Stats" TargetMode="External"/><Relationship Id="rId2442" Type="http://schemas.openxmlformats.org/officeDocument/2006/relationships/hyperlink" Target="https://fbref.com/en/squads/cd051869/Brentford-Stats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IRL/Republic-of-Ireland-Football" TargetMode="External"/><Relationship Id="rId621" Type="http://schemas.openxmlformats.org/officeDocument/2006/relationships/hyperlink" Target="https://fbref.com/en/players/979cb300/Matt-Dibley-Dias" TargetMode="External"/><Relationship Id="rId1044" Type="http://schemas.openxmlformats.org/officeDocument/2006/relationships/hyperlink" Target="https://fbref.com/en/players/f233ed69/matchlogs/2023-2024/summary/Justin-Hubner-Match-Logs" TargetMode="External"/><Relationship Id="rId1251" Type="http://schemas.openxmlformats.org/officeDocument/2006/relationships/hyperlink" Target="https://fbref.com/en/squads/8cec06e1/Wolverhampton-Wanderers-Stats" TargetMode="External"/><Relationship Id="rId1349" Type="http://schemas.openxmlformats.org/officeDocument/2006/relationships/hyperlink" Target="https://fbref.com/en/players/f5deef4c/Victor-Lindelof" TargetMode="External"/><Relationship Id="rId2081" Type="http://schemas.openxmlformats.org/officeDocument/2006/relationships/hyperlink" Target="https://fbref.com/en/players/c8aa95da/Fabian-Schar" TargetMode="External"/><Relationship Id="rId2179" Type="http://schemas.openxmlformats.org/officeDocument/2006/relationships/hyperlink" Target="https://fbref.com/en/squads/b8fd03ef/Manchester-City-Stats" TargetMode="External"/><Relationship Id="rId2302" Type="http://schemas.openxmlformats.org/officeDocument/2006/relationships/hyperlink" Target="https://fbref.com/en/country/USA/United-States-Football" TargetMode="External"/><Relationship Id="rId260" Type="http://schemas.openxmlformats.org/officeDocument/2006/relationships/hyperlink" Target="https://fbref.com/en/players/f72293fc/matchlogs/2023-2024/summary/Johann-Berg-Gudmundsson-Match-Logs" TargetMode="External"/><Relationship Id="rId719" Type="http://schemas.openxmlformats.org/officeDocument/2006/relationships/hyperlink" Target="https://fbref.com/en/squads/47c64c55/Crystal-Palace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18bb7c10/Arsenal-Stats" TargetMode="External"/><Relationship Id="rId1556" Type="http://schemas.openxmlformats.org/officeDocument/2006/relationships/hyperlink" Target="https://fbref.com/en/players/2c6835e5/matchlogs/2023-2024/summary/Lewis-Miley-Match-Logs" TargetMode="External"/><Relationship Id="rId1763" Type="http://schemas.openxmlformats.org/officeDocument/2006/relationships/hyperlink" Target="https://fbref.com/en/squads/1df6b87e/Sheffield-United-Stats" TargetMode="External"/><Relationship Id="rId1970" Type="http://schemas.openxmlformats.org/officeDocument/2006/relationships/hyperlink" Target="https://fbref.com/en/country/SCO/Scotland-Football" TargetMode="External"/><Relationship Id="rId2386" Type="http://schemas.openxmlformats.org/officeDocument/2006/relationships/hyperlink" Target="https://fbref.com/en/squads/47c64c55/Crystal-Palace-Stat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DEN/Denmark-Football" TargetMode="External"/><Relationship Id="rId565" Type="http://schemas.openxmlformats.org/officeDocument/2006/relationships/hyperlink" Target="https://fbref.com/en/players/f08490a6/Arnaut-Danjuma" TargetMode="External"/><Relationship Id="rId772" Type="http://schemas.openxmlformats.org/officeDocument/2006/relationships/hyperlink" Target="https://fbref.com/en/players/0ba976e4/matchlogs/2023-2024/summary/Ansu-Fati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1caa93a5/Thomas-Kaminski" TargetMode="External"/><Relationship Id="rId1416" Type="http://schemas.openxmlformats.org/officeDocument/2006/relationships/hyperlink" Target="https://fbref.com/en/players/a572e291/matchlogs/2023-2024/summary/Orel-Mangala-Match-Logs" TargetMode="External"/><Relationship Id="rId1623" Type="http://schemas.openxmlformats.org/officeDocument/2006/relationships/hyperlink" Target="https://fbref.com/en/squads/943e8050/Burnley-Stats" TargetMode="External"/><Relationship Id="rId1830" Type="http://schemas.openxmlformats.org/officeDocument/2006/relationships/hyperlink" Target="https://fbref.com/en/country/SCO/Scotland-Football" TargetMode="External"/><Relationship Id="rId2039" Type="http://schemas.openxmlformats.org/officeDocument/2006/relationships/hyperlink" Target="https://fbref.com/en/squads/e297cd13/Luton-Town-Stats" TargetMode="External"/><Relationship Id="rId2246" Type="http://schemas.openxmlformats.org/officeDocument/2006/relationships/hyperlink" Target="https://fbref.com/en/country/ENG/England-Football" TargetMode="External"/><Relationship Id="rId2453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TUR/Turkey-Football" TargetMode="External"/><Relationship Id="rId425" Type="http://schemas.openxmlformats.org/officeDocument/2006/relationships/hyperlink" Target="https://fbref.com/en/players/2389cdc2/Matty-Cash" TargetMode="External"/><Relationship Id="rId632" Type="http://schemas.openxmlformats.org/officeDocument/2006/relationships/hyperlink" Target="https://fbref.com/en/players/1b84dbe1/matchlogs/2023-2024/summary/Lucas-Digne-Match-Logs" TargetMode="External"/><Relationship Id="rId1055" Type="http://schemas.openxmlformats.org/officeDocument/2006/relationships/hyperlink" Target="https://fbref.com/en/squads/19538871/Manchester-United-Stats" TargetMode="External"/><Relationship Id="rId1262" Type="http://schemas.openxmlformats.org/officeDocument/2006/relationships/hyperlink" Target="https://fbref.com/en/country/NED/Netherlands-Football" TargetMode="External"/><Relationship Id="rId1928" Type="http://schemas.openxmlformats.org/officeDocument/2006/relationships/hyperlink" Target="https://fbref.com/en/players/98ea5115/matchlogs/2023-2024/summary/David-Raya-Match-Logs" TargetMode="External"/><Relationship Id="rId2092" Type="http://schemas.openxmlformats.org/officeDocument/2006/relationships/hyperlink" Target="https://fbref.com/en/players/104d0bb8/matchlogs/2023-2024/summary/Alex-Scott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players/a2d873dd/Hwang-Ui-jo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7eda24fe/Ben-Greenwood" TargetMode="External"/><Relationship Id="rId1122" Type="http://schemas.openxmlformats.org/officeDocument/2006/relationships/hyperlink" Target="https://fbref.com/en/country/DEN/Denmark-Football" TargetMode="External"/><Relationship Id="rId1567" Type="http://schemas.openxmlformats.org/officeDocument/2006/relationships/hyperlink" Target="https://fbref.com/en/squads/47c64c55/Crystal-Palace-Stats" TargetMode="External"/><Relationship Id="rId1774" Type="http://schemas.openxmlformats.org/officeDocument/2006/relationships/hyperlink" Target="https://fbref.com/en/country/BEL/Belgium-Football" TargetMode="External"/><Relationship Id="rId1981" Type="http://schemas.openxmlformats.org/officeDocument/2006/relationships/hyperlink" Target="https://fbref.com/en/players/289601e6/Antonee-Robinson" TargetMode="External"/><Relationship Id="rId2397" Type="http://schemas.openxmlformats.org/officeDocument/2006/relationships/hyperlink" Target="https://fbref.com/en/country/ENG/England-Football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468a7a91/Facundo-Buonanotte" TargetMode="External"/><Relationship Id="rId576" Type="http://schemas.openxmlformats.org/officeDocument/2006/relationships/hyperlink" Target="https://fbref.com/en/players/71894777/matchlogs/2023-2024/summary/Adam-Davies-Match-Logs" TargetMode="External"/><Relationship Id="rId783" Type="http://schemas.openxmlformats.org/officeDocument/2006/relationships/hyperlink" Target="https://fbref.com/en/squads/19538871/Manchester-United-Stats" TargetMode="External"/><Relationship Id="rId990" Type="http://schemas.openxmlformats.org/officeDocument/2006/relationships/hyperlink" Target="https://fbref.com/en/country/NED/Netherlands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ac7e7b1c/Facundo-Pellistri" TargetMode="External"/><Relationship Id="rId2257" Type="http://schemas.openxmlformats.org/officeDocument/2006/relationships/hyperlink" Target="https://fbref.com/en/players/b28bbd58/Andros-Townsend" TargetMode="External"/><Relationship Id="rId2464" Type="http://schemas.openxmlformats.org/officeDocument/2006/relationships/hyperlink" Target="https://fbref.com/en/players/be927d03/Ashley-Young" TargetMode="External"/><Relationship Id="rId229" Type="http://schemas.openxmlformats.org/officeDocument/2006/relationships/hyperlink" Target="https://fbref.com/en/players/399e9474/Amarii-Bell" TargetMode="External"/><Relationship Id="rId436" Type="http://schemas.openxmlformats.org/officeDocument/2006/relationships/hyperlink" Target="https://fbref.com/en/players/1c86192d/matchlogs/2023-2024/summary/Leo-Castledine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DEN/Denmark-Football" TargetMode="External"/><Relationship Id="rId1273" Type="http://schemas.openxmlformats.org/officeDocument/2006/relationships/hyperlink" Target="https://fbref.com/en/players/0313a347/Ezri-Konsa" TargetMode="External"/><Relationship Id="rId1480" Type="http://schemas.openxmlformats.org/officeDocument/2006/relationships/hyperlink" Target="https://fbref.com/en/players/4bcf39f6/matchlogs/2023-2024/summary/Neal-Maupay-Match-Logs" TargetMode="External"/><Relationship Id="rId1939" Type="http://schemas.openxmlformats.org/officeDocument/2006/relationships/hyperlink" Target="https://fbref.com/en/squads/943e8050/Burnley-Stats" TargetMode="External"/><Relationship Id="rId2117" Type="http://schemas.openxmlformats.org/officeDocument/2006/relationships/hyperlink" Target="https://fbref.com/en/players/3eb22ec9/Bernardo-Silva" TargetMode="External"/><Relationship Id="rId2324" Type="http://schemas.openxmlformats.org/officeDocument/2006/relationships/hyperlink" Target="https://fbref.com/en/players/9f8e9423/matchlogs/2023-2024/summary/Raphael-Varane-Match-Logs" TargetMode="External"/><Relationship Id="rId850" Type="http://schemas.openxmlformats.org/officeDocument/2006/relationships/hyperlink" Target="https://fbref.com/en/country/SEN/Senegal-Football" TargetMode="External"/><Relationship Id="rId948" Type="http://schemas.openxmlformats.org/officeDocument/2006/relationships/hyperlink" Target="https://fbref.com/en/players/d0706b27/matchlogs/2023-2024/summary/Marc-Guehi-Match-Logs" TargetMode="External"/><Relationship Id="rId1133" Type="http://schemas.openxmlformats.org/officeDocument/2006/relationships/hyperlink" Target="https://fbref.com/en/players/f4065d9e/Kim-Jisoo" TargetMode="External"/><Relationship Id="rId1578" Type="http://schemas.openxmlformats.org/officeDocument/2006/relationships/hyperlink" Target="https://fbref.com/en/country/POL/Poland-Football" TargetMode="External"/><Relationship Id="rId1701" Type="http://schemas.openxmlformats.org/officeDocument/2006/relationships/hyperlink" Target="https://fbref.com/en/players/089667a5/Lewis-OBrien" TargetMode="External"/><Relationship Id="rId1785" Type="http://schemas.openxmlformats.org/officeDocument/2006/relationships/hyperlink" Target="https://fbref.com/en/players/cd889153/Gabriel-Osho" TargetMode="External"/><Relationship Id="rId1992" Type="http://schemas.openxmlformats.org/officeDocument/2006/relationships/hyperlink" Target="https://fbref.com/en/players/17acc2ed/matchlogs/2023-2024/summary/Marek-Rodak-Match-Logs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GER/Germany-Football" TargetMode="External"/><Relationship Id="rId503" Type="http://schemas.openxmlformats.org/officeDocument/2006/relationships/hyperlink" Target="https://fbref.com/en/squads/cff3d9bb/Chelsea-Stats" TargetMode="External"/><Relationship Id="rId587" Type="http://schemas.openxmlformats.org/officeDocument/2006/relationships/hyperlink" Target="https://fbref.com/en/squads/8cec06e1/Wolverhampton-Wanderers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96cf7b61/matchlogs/2023-2024/summary/Wes-Foderingham-Match-Logs" TargetMode="External"/><Relationship Id="rId1340" Type="http://schemas.openxmlformats.org/officeDocument/2006/relationships/hyperlink" Target="https://fbref.com/en/players/b57e066e/matchlogs/2023-2024/summary/Rico-Lewis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8aff2b51/Michael-Ndiweni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9a28eba4/matchlogs/2023-2024/summary/Adama-Traore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SCO/Scotland-Football" TargetMode="External"/><Relationship Id="rId1077" Type="http://schemas.openxmlformats.org/officeDocument/2006/relationships/hyperlink" Target="https://fbref.com/en/players/a4e85758/Igor" TargetMode="External"/><Relationship Id="rId1200" Type="http://schemas.openxmlformats.org/officeDocument/2006/relationships/hyperlink" Target="https://fbref.com/en/players/15f24fe7/matchlogs/2023-2024/summary/Sasa-Kalajdzic-Match-Logs" TargetMode="External"/><Relationship Id="rId1852" Type="http://schemas.openxmlformats.org/officeDocument/2006/relationships/hyperlink" Target="https://fbref.com/en/players/6fe90922/matchlogs/2023-2024/summary/Ivan-Perisic-Match-Logs" TargetMode="External"/><Relationship Id="rId2030" Type="http://schemas.openxmlformats.org/officeDocument/2006/relationships/hyperlink" Target="https://fbref.com/en/country/EGY/Egypt-Football" TargetMode="External"/><Relationship Id="rId2128" Type="http://schemas.openxmlformats.org/officeDocument/2006/relationships/hyperlink" Target="https://fbref.com/en/players/86e7deaf/matchlogs/2023-2024/summary/Thiago-Silva-Match-Logs" TargetMode="External"/><Relationship Id="rId2475" Type="http://schemas.openxmlformats.org/officeDocument/2006/relationships/hyperlink" Target="https://fbref.com/en/players/9907b1c8/matchlogs/2023-2024/summary/Nicolo-Zaniolo-Match-Logs" TargetMode="External"/><Relationship Id="rId654" Type="http://schemas.openxmlformats.org/officeDocument/2006/relationships/hyperlink" Target="https://fbref.com/en/country/BEL/Belgium-Football" TargetMode="External"/><Relationship Id="rId861" Type="http://schemas.openxmlformats.org/officeDocument/2006/relationships/hyperlink" Target="https://fbref.com/en/players/f7b1d4e0/Saman-Ghoddos" TargetMode="External"/><Relationship Id="rId959" Type="http://schemas.openxmlformats.org/officeDocument/2006/relationships/hyperlink" Target="https://fbref.com/en/squads/b8fd03ef/Manchester-City-Stats" TargetMode="External"/><Relationship Id="rId1284" Type="http://schemas.openxmlformats.org/officeDocument/2006/relationships/hyperlink" Target="https://fbref.com/en/players/79c0821a/matchlogs/2023-2024/summary/Mateo-Kovacic-Match-Logs" TargetMode="External"/><Relationship Id="rId1491" Type="http://schemas.openxmlformats.org/officeDocument/2006/relationships/hyperlink" Target="https://fbref.com/en/squads/fd962109/Fulham-Stats" TargetMode="External"/><Relationship Id="rId1505" Type="http://schemas.openxmlformats.org/officeDocument/2006/relationships/hyperlink" Target="https://fbref.com/en/players/5c42b6b6/John-Mcatee" TargetMode="External"/><Relationship Id="rId1589" Type="http://schemas.openxmlformats.org/officeDocument/2006/relationships/hyperlink" Target="https://fbref.com/en/players/01ce9e70/Kieffer-Moore" TargetMode="External"/><Relationship Id="rId1712" Type="http://schemas.openxmlformats.org/officeDocument/2006/relationships/hyperlink" Target="https://fbref.com/en/players/345fc437/matchlogs/2023-2024/summary/Tommi-OReilly-Match-Logs" TargetMode="External"/><Relationship Id="rId2335" Type="http://schemas.openxmlformats.org/officeDocument/2006/relationships/hyperlink" Target="https://fbref.com/en/squads/361ca564/Tottenham-Hotspur-Stats" TargetMode="External"/><Relationship Id="rId293" Type="http://schemas.openxmlformats.org/officeDocument/2006/relationships/hyperlink" Target="https://fbref.com/en/players/4c5835e6/Benicio-Boaitey" TargetMode="External"/><Relationship Id="rId307" Type="http://schemas.openxmlformats.org/officeDocument/2006/relationships/hyperlink" Target="https://fbref.com/en/squads/e4a775cb/Nottingham-Forest-Stats" TargetMode="External"/><Relationship Id="rId514" Type="http://schemas.openxmlformats.org/officeDocument/2006/relationships/hyperlink" Target="https://fbref.com/en/country/CIV/Cote-dIvoire-Football" TargetMode="External"/><Relationship Id="rId721" Type="http://schemas.openxmlformats.org/officeDocument/2006/relationships/hyperlink" Target="https://fbref.com/en/players/debe38a0/John-Egan" TargetMode="External"/><Relationship Id="rId1144" Type="http://schemas.openxmlformats.org/officeDocument/2006/relationships/hyperlink" Target="https://fbref.com/en/players/c17bfb65/matchlogs/2023-2024/summary/Joelinton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bac46a10/Lisandro-Martinez" TargetMode="External"/><Relationship Id="rId1796" Type="http://schemas.openxmlformats.org/officeDocument/2006/relationships/hyperlink" Target="https://fbref.com/en/players/2f9e4435/matchlogs/2023-2024/summary/Dango-Ouattara-Match-Logs" TargetMode="External"/><Relationship Id="rId2181" Type="http://schemas.openxmlformats.org/officeDocument/2006/relationships/hyperlink" Target="https://fbref.com/en/players/339fe0e8/Thomas-Strakosha" TargetMode="External"/><Relationship Id="rId2402" Type="http://schemas.openxmlformats.org/officeDocument/2006/relationships/hyperlink" Target="https://fbref.com/en/squads/d07537b9/Brighton-and-Hove-Albion-Stats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4e204552/matchlogs/2023-2024/summary/Jacob-Bruun-Larsen-Match-Logs" TargetMode="External"/><Relationship Id="rId598" Type="http://schemas.openxmlformats.org/officeDocument/2006/relationships/hyperlink" Target="https://fbref.com/en/country/BEL/Belgium-Football" TargetMode="External"/><Relationship Id="rId819" Type="http://schemas.openxmlformats.org/officeDocument/2006/relationships/hyperlink" Target="https://fbref.com/en/squads/943e8050/Burnley-Stats" TargetMode="External"/><Relationship Id="rId1004" Type="http://schemas.openxmlformats.org/officeDocument/2006/relationships/hyperlink" Target="https://fbref.com/en/players/e5a76dfe/matchlogs/2023-2024/summary/Dean-Henderson-Match-Logs" TargetMode="External"/><Relationship Id="rId1211" Type="http://schemas.openxmlformats.org/officeDocument/2006/relationships/hyperlink" Target="https://fbref.com/en/squads/e297cd13/Luton-Town-Stats" TargetMode="External"/><Relationship Id="rId1656" Type="http://schemas.openxmlformats.org/officeDocument/2006/relationships/hyperlink" Target="https://fbref.com/en/players/de0abf23/matchlogs/2023-2024/summary/Zack-Nelson-Match-Logs" TargetMode="External"/><Relationship Id="rId1863" Type="http://schemas.openxmlformats.org/officeDocument/2006/relationships/hyperlink" Target="https://fbref.com/en/squads/361ca564/Tottenham-Hotspur-Stats" TargetMode="External"/><Relationship Id="rId2041" Type="http://schemas.openxmlformats.org/officeDocument/2006/relationships/hyperlink" Target="https://fbref.com/en/players/da7b447d/Davinson-Sanchez" TargetMode="External"/><Relationship Id="rId2279" Type="http://schemas.openxmlformats.org/officeDocument/2006/relationships/hyperlink" Target="https://fbref.com/en/squads/4ba7cbea/Bournemouth-Stats" TargetMode="External"/><Relationship Id="rId2486" Type="http://schemas.openxmlformats.org/officeDocument/2006/relationships/hyperlink" Target="https://fbref.com/en/squads/7c21e445/West-Ham-United-Stats" TargetMode="External"/><Relationship Id="rId220" Type="http://schemas.openxmlformats.org/officeDocument/2006/relationships/hyperlink" Target="https://fbref.com/en/players/072e68ed/matchlogs/2023-2024/summary/Altay-Bayindir-Match-Logs" TargetMode="External"/><Relationship Id="rId458" Type="http://schemas.openxmlformats.org/officeDocument/2006/relationships/hyperlink" Target="https://fbref.com/en/country/POR/Portugal-Football" TargetMode="External"/><Relationship Id="rId665" Type="http://schemas.openxmlformats.org/officeDocument/2006/relationships/hyperlink" Target="https://fbref.com/en/players/ac1ef440/Alfie-Dorrington" TargetMode="External"/><Relationship Id="rId872" Type="http://schemas.openxmlformats.org/officeDocument/2006/relationships/hyperlink" Target="https://fbref.com/en/players/7b5ab7f2/matchlogs/2023-2024/summary/Bryan-Gil-Match-Logs" TargetMode="External"/><Relationship Id="rId1088" Type="http://schemas.openxmlformats.org/officeDocument/2006/relationships/hyperlink" Target="https://fbref.com/en/players/84c5ceea/matchlogs/2023-2024/summary/Tim-Iroegbunam-Match-Logs" TargetMode="External"/><Relationship Id="rId1295" Type="http://schemas.openxmlformats.org/officeDocument/2006/relationships/hyperlink" Target="https://fbref.com/en/squads/361ca564/Tottenham-Hotspur-Stats" TargetMode="External"/><Relationship Id="rId1309" Type="http://schemas.openxmlformats.org/officeDocument/2006/relationships/hyperlink" Target="https://fbref.com/en/players/0ed063d6/Yasser-Larouci" TargetMode="External"/><Relationship Id="rId1516" Type="http://schemas.openxmlformats.org/officeDocument/2006/relationships/hyperlink" Target="https://fbref.com/en/players/bf973eeb/matchlogs/2023-2024/summary/James-McConnell-Match-Logs" TargetMode="External"/><Relationship Id="rId1723" Type="http://schemas.openxmlformats.org/officeDocument/2006/relationships/hyperlink" Target="https://fbref.com/en/squads/943e8050/Burnley-Stats" TargetMode="External"/><Relationship Id="rId1930" Type="http://schemas.openxmlformats.org/officeDocument/2006/relationships/hyperlink" Target="https://fbref.com/en/country/WAL/Wales-Football" TargetMode="External"/><Relationship Id="rId2139" Type="http://schemas.openxmlformats.org/officeDocument/2006/relationships/hyperlink" Target="https://fbref.com/en/squads/4ba7cbea/Bournemouth-Stats" TargetMode="External"/><Relationship Id="rId2346" Type="http://schemas.openxmlformats.org/officeDocument/2006/relationships/hyperlink" Target="https://fbref.com/en/country/POR/Portugal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NIR/Northern-Ireland-Football" TargetMode="External"/><Relationship Id="rId525" Type="http://schemas.openxmlformats.org/officeDocument/2006/relationships/hyperlink" Target="https://fbref.com/en/players/a5ca9127/Conor-Coventry" TargetMode="External"/><Relationship Id="rId732" Type="http://schemas.openxmlformats.org/officeDocument/2006/relationships/hyperlink" Target="https://fbref.com/en/players/2fba6108/matchlogs/2023-2024/summary/Anthony-Elanga-Match-Logs" TargetMode="External"/><Relationship Id="rId1155" Type="http://schemas.openxmlformats.org/officeDocument/2006/relationships/hyperlink" Target="https://fbref.com/en/squads/361ca564/Tottenham-Hotspur-Stats" TargetMode="External"/><Relationship Id="rId1362" Type="http://schemas.openxmlformats.org/officeDocument/2006/relationships/hyperlink" Target="https://fbref.com/en/country/WAL/Wales-Football" TargetMode="External"/><Relationship Id="rId2192" Type="http://schemas.openxmlformats.org/officeDocument/2006/relationships/hyperlink" Target="https://fbref.com/en/players/6cdd9d3d/matchlogs/2023-2024/summary/Mahamadou-Susoho-Match-Logs" TargetMode="External"/><Relationship Id="rId2206" Type="http://schemas.openxmlformats.org/officeDocument/2006/relationships/hyperlink" Target="https://fbref.com/en/country/ENG/England-Football" TargetMode="External"/><Relationship Id="rId2413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361ca564/Tottenham-Hotspur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e4a775cb/Nottingham-Forest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dbf053da/matchlogs/2023-2024/summary/Jadon-Sancho-Match-Logs" TargetMode="External"/><Relationship Id="rId469" Type="http://schemas.openxmlformats.org/officeDocument/2006/relationships/hyperlink" Target="https://fbref.com/en/players/2696b6a9/Tahith-Chong" TargetMode="External"/><Relationship Id="rId676" Type="http://schemas.openxmlformats.org/officeDocument/2006/relationships/hyperlink" Target="https://fbref.com/en/players/02b29014/matchlogs/2023-2024/summary/Abdoulaye-Doucoure-Match-Logs" TargetMode="External"/><Relationship Id="rId883" Type="http://schemas.openxmlformats.org/officeDocument/2006/relationships/hyperlink" Target="https://fbref.com/en/squads/d07537b9/Brighton-and-Hove-Albion-Stats" TargetMode="External"/><Relationship Id="rId1099" Type="http://schemas.openxmlformats.org/officeDocument/2006/relationships/hyperlink" Target="https://fbref.com/en/squads/fd962109/Fulham-Stats" TargetMode="External"/><Relationship Id="rId1527" Type="http://schemas.openxmlformats.org/officeDocument/2006/relationships/hyperlink" Target="https://fbref.com/en/squads/d3fd31cc/Everto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803ae100/Harrison-Reed" TargetMode="External"/><Relationship Id="rId2357" Type="http://schemas.openxmlformats.org/officeDocument/2006/relationships/hyperlink" Target="https://fbref.com/en/players/728e9b2e/Joao-Virginia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e297cd13/Luton-Town-Stats" TargetMode="External"/><Relationship Id="rId329" Type="http://schemas.openxmlformats.org/officeDocument/2006/relationships/hyperlink" Target="https://fbref.com/en/players/c2c5ecda/Ethan-Brierley" TargetMode="External"/><Relationship Id="rId536" Type="http://schemas.openxmlformats.org/officeDocument/2006/relationships/hyperlink" Target="https://fbref.com/en/players/1daec722/matchlogs/2023-2024/summary/Marc-Cucurella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7af88b33/Max-Lowe" TargetMode="External"/><Relationship Id="rId2217" Type="http://schemas.openxmlformats.org/officeDocument/2006/relationships/hyperlink" Target="https://fbref.com/en/players/cc2d7ad5/Charlie-Taylor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361ca564/Tottenham-Hotspur-Stats" TargetMode="External"/><Relationship Id="rId950" Type="http://schemas.openxmlformats.org/officeDocument/2006/relationships/hyperlink" Target="https://fbref.com/en/country/BRA/Brazil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f230bc30/matchlogs/2023-2024/summary/Jakub-Moder-Match-Logs" TargetMode="External"/><Relationship Id="rId1678" Type="http://schemas.openxmlformats.org/officeDocument/2006/relationships/hyperlink" Target="https://fbref.com/en/country/NIR/Northern-Ireland-Football" TargetMode="External"/><Relationship Id="rId1801" Type="http://schemas.openxmlformats.org/officeDocument/2006/relationships/hyperlink" Target="https://fbref.com/en/players/a78ff07f/Joao-Palhinha" TargetMode="External"/><Relationship Id="rId1885" Type="http://schemas.openxmlformats.org/officeDocument/2006/relationships/hyperlink" Target="https://fbref.com/en/players/4b40d9ca/Nick-Pope" TargetMode="External"/><Relationship Id="rId2424" Type="http://schemas.openxmlformats.org/officeDocument/2006/relationships/hyperlink" Target="https://fbref.com/en/players/8b9ebd03/Willian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602292d/Aston-Villa-Stats" TargetMode="External"/><Relationship Id="rId687" Type="http://schemas.openxmlformats.org/officeDocument/2006/relationships/hyperlink" Target="https://fbref.com/en/squads/8cec06e1/Wolverhampton-Wanderers-Stats" TargetMode="External"/><Relationship Id="rId810" Type="http://schemas.openxmlformats.org/officeDocument/2006/relationships/hyperlink" Target="https://fbref.com/en/country/ESP/Spain-Football" TargetMode="External"/><Relationship Id="rId908" Type="http://schemas.openxmlformats.org/officeDocument/2006/relationships/hyperlink" Target="https://fbref.com/en/players/01e5f06e/matchlogs/2023-2024/summary/Sergio-Gomez-Match-Logs" TargetMode="External"/><Relationship Id="rId1233" Type="http://schemas.openxmlformats.org/officeDocument/2006/relationships/hyperlink" Target="https://fbref.com/en/players/f31def1e/Lloyd-Kelly" TargetMode="External"/><Relationship Id="rId1440" Type="http://schemas.openxmlformats.org/officeDocument/2006/relationships/hyperlink" Target="https://fbref.com/en/players/8b788c01/matchlogs/2023-2024/summary/Anthony-Martial-Match-Logs" TargetMode="External"/><Relationship Id="rId1538" Type="http://schemas.openxmlformats.org/officeDocument/2006/relationships/hyperlink" Target="https://fbref.com/en/country/TUN/Tunisia-Football" TargetMode="External"/><Relationship Id="rId2063" Type="http://schemas.openxmlformats.org/officeDocument/2006/relationships/hyperlink" Target="https://fbref.com/en/squads/cff3d9bb/Chelsea-Stats" TargetMode="External"/><Relationship Id="rId2270" Type="http://schemas.openxmlformats.org/officeDocument/2006/relationships/hyperlink" Target="https://fbref.com/en/country/BFA/Burkina-Faso-Football" TargetMode="External"/><Relationship Id="rId2368" Type="http://schemas.openxmlformats.org/officeDocument/2006/relationships/hyperlink" Target="https://fbref.com/en/players/03df04ff/Odisseas-Vlachodimo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178ae8f8/Diogo-Jota" TargetMode="External"/><Relationship Id="rId1300" Type="http://schemas.openxmlformats.org/officeDocument/2006/relationships/hyperlink" Target="https://fbref.com/en/players/99813635/matchlogs/2023-2024/summary/Adam-Lallana-Match-Logs" TargetMode="External"/><Relationship Id="rId1745" Type="http://schemas.openxmlformats.org/officeDocument/2006/relationships/hyperlink" Target="https://fbref.com/en/players/e7ee38c3/Robin-Olsen" TargetMode="External"/><Relationship Id="rId1952" Type="http://schemas.openxmlformats.org/officeDocument/2006/relationships/hyperlink" Target="https://fbref.com/en/players/0f7533cd/matchlogs/2023-2024/summary/Bobby-Reid-Match-Logs" TargetMode="External"/><Relationship Id="rId2130" Type="http://schemas.openxmlformats.org/officeDocument/2006/relationships/hyperlink" Target="https://fbref.com/en/country/COL/Colombia-Football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ECU/Ecuador-Football" TargetMode="External"/><Relationship Id="rId961" Type="http://schemas.openxmlformats.org/officeDocument/2006/relationships/hyperlink" Target="https://fbref.com/en/players/1f44ac21/Erling-Haaland" TargetMode="External"/><Relationship Id="rId1384" Type="http://schemas.openxmlformats.org/officeDocument/2006/relationships/hyperlink" Target="https://fbref.com/en/players/61aed9fe/matchlogs/2023-2024/summary/Jayden-Luker-Match-Logs" TargetMode="External"/><Relationship Id="rId1591" Type="http://schemas.openxmlformats.org/officeDocument/2006/relationships/hyperlink" Target="https://fbref.com/en/squads/4ba7cbea/Bournemouth-Stats" TargetMode="External"/><Relationship Id="rId1605" Type="http://schemas.openxmlformats.org/officeDocument/2006/relationships/hyperlink" Target="https://fbref.com/en/players/9674002f/Mason-Mount" TargetMode="External"/><Relationship Id="rId1689" Type="http://schemas.openxmlformats.org/officeDocument/2006/relationships/hyperlink" Target="https://fbref.com/en/players/4d77b365/Darwin-Nunez" TargetMode="External"/><Relationship Id="rId1812" Type="http://schemas.openxmlformats.org/officeDocument/2006/relationships/hyperlink" Target="https://fbref.com/en/players/dc7f8a28/matchlogs/2023-2024/summary/Cole-Palmer-Match-Logs" TargetMode="External"/><Relationship Id="rId2228" Type="http://schemas.openxmlformats.org/officeDocument/2006/relationships/hyperlink" Target="https://fbref.com/en/players/fc027d02/matchlogs/2023-2024/summary/Luke-Thomas-Match-Logs" TargetMode="External"/><Relationship Id="rId2435" Type="http://schemas.openxmlformats.org/officeDocument/2006/relationships/hyperlink" Target="https://fbref.com/en/players/c596fcb0/matchlogs/2023-2024/summary/Callum-Wilson-Match-Log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a8748947/Tom-Cairney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POR/Portugal-Football" TargetMode="External"/><Relationship Id="rId821" Type="http://schemas.openxmlformats.org/officeDocument/2006/relationships/hyperlink" Target="https://fbref.com/en/players/077faf72/Matheus-Franca" TargetMode="External"/><Relationship Id="rId1037" Type="http://schemas.openxmlformats.org/officeDocument/2006/relationships/hyperlink" Target="https://fbref.com/en/players/3f65d5ce/Ethan-Horvath" TargetMode="External"/><Relationship Id="rId1244" Type="http://schemas.openxmlformats.org/officeDocument/2006/relationships/hyperlink" Target="https://fbref.com/en/players/0ad53bdc/matchlogs/2023-2024/summary/Milos-Kerkez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b96cec48/matchlogs/2023-2024/summary/Sam-Proctor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b2a81fc6/Mike-Tresor" TargetMode="External"/><Relationship Id="rId253" Type="http://schemas.openxmlformats.org/officeDocument/2006/relationships/hyperlink" Target="https://fbref.com/en/players/68db6358/Daniel-Bentley" TargetMode="External"/><Relationship Id="rId460" Type="http://schemas.openxmlformats.org/officeDocument/2006/relationships/hyperlink" Target="https://fbref.com/en/players/890f108d/matchlogs/2023-2024/summary/Youssef-Chermiti-Match-Logs" TargetMode="External"/><Relationship Id="rId698" Type="http://schemas.openxmlformats.org/officeDocument/2006/relationships/hyperlink" Target="https://fbref.com/en/country/WAL/Wales-Football" TargetMode="External"/><Relationship Id="rId919" Type="http://schemas.openxmlformats.org/officeDocument/2006/relationships/hyperlink" Target="https://fbref.com/en/squads/b2b47a98/Newcastle-United-Stats" TargetMode="External"/><Relationship Id="rId1090" Type="http://schemas.openxmlformats.org/officeDocument/2006/relationships/hyperlink" Target="https://fbref.com/en/country/SWE/Sweden-Football" TargetMode="External"/><Relationship Id="rId1104" Type="http://schemas.openxmlformats.org/officeDocument/2006/relationships/hyperlink" Target="https://fbref.com/en/players/0cd9c796/matchlogs/2023-2024/summary/Ben-Jackson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5c2595e2/Jenson-Metcalfe" TargetMode="External"/><Relationship Id="rId1756" Type="http://schemas.openxmlformats.org/officeDocument/2006/relationships/hyperlink" Target="https://fbref.com/en/players/828657ff/matchlogs/2023-2024/summary/Amadou-Onana-Match-Logs" TargetMode="External"/><Relationship Id="rId1963" Type="http://schemas.openxmlformats.org/officeDocument/2006/relationships/hyperlink" Target="https://fbref.com/en/squads/361ca564/Tottenham-Hotspur-Stats" TargetMode="External"/><Relationship Id="rId2141" Type="http://schemas.openxmlformats.org/officeDocument/2006/relationships/hyperlink" Target="https://fbref.com/en/players/17695062/Emile-Smith-Rowe" TargetMode="External"/><Relationship Id="rId2379" Type="http://schemas.openxmlformats.org/officeDocument/2006/relationships/hyperlink" Target="https://fbref.com/en/players/501ac0cc/matchlogs/2023-2024/summary/Reuell-Walters-Match-Log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bbd67769/matchlogs/2023-2024/summary/Conor-Bradley-Match-Logs" TargetMode="External"/><Relationship Id="rId558" Type="http://schemas.openxmlformats.org/officeDocument/2006/relationships/hyperlink" Target="https://fbref.com/en/country/DEN/Denmark-Football" TargetMode="External"/><Relationship Id="rId765" Type="http://schemas.openxmlformats.org/officeDocument/2006/relationships/hyperlink" Target="https://fbref.com/en/players/9328b835/Lukasz-Fabianski" TargetMode="External"/><Relationship Id="rId972" Type="http://schemas.openxmlformats.org/officeDocument/2006/relationships/hyperlink" Target="https://fbref.com/en/players/da011f18/matchlogs/2023-2024/summary/Lewis-Hall-Match-Logs" TargetMode="External"/><Relationship Id="rId1188" Type="http://schemas.openxmlformats.org/officeDocument/2006/relationships/hyperlink" Target="https://fbref.com/en/players/570bb4b9/matchlogs/2023-2024/summary/Hamed-Junior-Traore-Match-Logs" TargetMode="External"/><Relationship Id="rId1395" Type="http://schemas.openxmlformats.org/officeDocument/2006/relationships/hyperlink" Target="https://fbref.com/en/squads/822bd0ba/Liverpool-Stats" TargetMode="External"/><Relationship Id="rId1409" Type="http://schemas.openxmlformats.org/officeDocument/2006/relationships/hyperlink" Target="https://fbref.com/en/players/c6220452/Kobbie-Mainoo" TargetMode="External"/><Relationship Id="rId1616" Type="http://schemas.openxmlformats.org/officeDocument/2006/relationships/hyperlink" Target="https://fbref.com/en/players/049a888d/matchlogs/2023-2024/summary/Mykhailo-Mudryk-Match-Logs" TargetMode="External"/><Relationship Id="rId1823" Type="http://schemas.openxmlformats.org/officeDocument/2006/relationships/hyperlink" Target="https://fbref.com/en/squads/b2b47a98/Newcastle-United-Stats" TargetMode="External"/><Relationship Id="rId2001" Type="http://schemas.openxmlformats.org/officeDocument/2006/relationships/hyperlink" Target="https://fbref.com/en/players/57c94db2/Mads-Roerslev" TargetMode="External"/><Relationship Id="rId2239" Type="http://schemas.openxmlformats.org/officeDocument/2006/relationships/hyperlink" Target="https://fbref.com/en/squads/e4a775cb/Nottingham-Forest-Stats" TargetMode="External"/><Relationship Id="rId2446" Type="http://schemas.openxmlformats.org/officeDocument/2006/relationships/hyperlink" Target="https://fbref.com/en/squads/e4a775cb/Nottingham-Forest-Stats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ac861941/Eric-Dier" TargetMode="External"/><Relationship Id="rId832" Type="http://schemas.openxmlformats.org/officeDocument/2006/relationships/hyperlink" Target="https://fbref.com/en/players/6722d4f0/matchlogs/2023-2024/summary/Tyrese-Francois-Match-Logs" TargetMode="External"/><Relationship Id="rId1048" Type="http://schemas.openxmlformats.org/officeDocument/2006/relationships/hyperlink" Target="https://fbref.com/en/players/15f3ec41/matchlogs/2023-2024/summary/Callum-Hudson-Odoi-Match-Logs" TargetMode="External"/><Relationship Id="rId1255" Type="http://schemas.openxmlformats.org/officeDocument/2006/relationships/hyperlink" Target="https://fbref.com/en/squads/8cec06e1/Wolverhampton-Wanderers-Stats" TargetMode="External"/><Relationship Id="rId1462" Type="http://schemas.openxmlformats.org/officeDocument/2006/relationships/hyperlink" Target="https://fbref.com/en/country/FRA/France-Football" TargetMode="External"/><Relationship Id="rId2085" Type="http://schemas.openxmlformats.org/officeDocument/2006/relationships/hyperlink" Target="https://fbref.com/en/players/3312f911/Jeffrey-Schlupp" TargetMode="External"/><Relationship Id="rId2292" Type="http://schemas.openxmlformats.org/officeDocument/2006/relationships/hyperlink" Target="https://fbref.com/en/players/38ceb24a/matchlogs/2023-2024/summary/Leandro-Trossard-Match-Logs" TargetMode="External"/><Relationship Id="rId2306" Type="http://schemas.openxmlformats.org/officeDocument/2006/relationships/hyperlink" Target="https://fbref.com/en/country/ITA/Italy-Football" TargetMode="External"/><Relationship Id="rId264" Type="http://schemas.openxmlformats.org/officeDocument/2006/relationships/hyperlink" Target="https://fbref.com/en/players/d0b6129f/matchlogs/2023-2024/summary/Sander-Berge-Match-Logs" TargetMode="External"/><Relationship Id="rId471" Type="http://schemas.openxmlformats.org/officeDocument/2006/relationships/hyperlink" Target="https://fbref.com/en/squads/e297cd13/Luton-Town-Stats" TargetMode="External"/><Relationship Id="rId1115" Type="http://schemas.openxmlformats.org/officeDocument/2006/relationships/hyperlink" Target="https://fbref.com/en/squads/cff3d9bb/Chelsea-Stats" TargetMode="External"/><Relationship Id="rId1322" Type="http://schemas.openxmlformats.org/officeDocument/2006/relationships/hyperlink" Target="https://fbref.com/en/country/GAB/Gabon-Football" TargetMode="External"/><Relationship Id="rId1767" Type="http://schemas.openxmlformats.org/officeDocument/2006/relationships/hyperlink" Target="https://fbref.com/en/squads/d3fd31cc/Everton-Stats" TargetMode="External"/><Relationship Id="rId1974" Type="http://schemas.openxmlformats.org/officeDocument/2006/relationships/hyperlink" Target="https://fbref.com/en/country/WAL/Wales-Football" TargetMode="External"/><Relationship Id="rId2152" Type="http://schemas.openxmlformats.org/officeDocument/2006/relationships/hyperlink" Target="https://fbref.com/en/players/e77dc3b2/matchlogs/2023-2024/summary/Dominic-Solanke-Match-Logs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60344e4f/Josh-Dasilva" TargetMode="External"/><Relationship Id="rId776" Type="http://schemas.openxmlformats.org/officeDocument/2006/relationships/hyperlink" Target="https://fbref.com/en/players/51a3c4c8/matchlogs/2023-2024/summary/Felipe-Match-Logs" TargetMode="External"/><Relationship Id="rId983" Type="http://schemas.openxmlformats.org/officeDocument/2006/relationships/hyperlink" Target="https://fbref.com/en/squads/d3fd31cc/Everton-Stats" TargetMode="External"/><Relationship Id="rId1199" Type="http://schemas.openxmlformats.org/officeDocument/2006/relationships/hyperlink" Target="https://fbref.com/en/squads/8cec06e1/Wolverhampton-Wanderers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457" Type="http://schemas.openxmlformats.org/officeDocument/2006/relationships/hyperlink" Target="https://fbref.com/en/country/UKR/Ukraine-Football" TargetMode="External"/><Relationship Id="rId331" Type="http://schemas.openxmlformats.org/officeDocument/2006/relationships/hyperlink" Target="https://fbref.com/en/squads/cd051869/Brentford-Stats" TargetMode="External"/><Relationship Id="rId429" Type="http://schemas.openxmlformats.org/officeDocument/2006/relationships/hyperlink" Target="https://fbref.com/en/players/197640fd/Timothy-Castagne" TargetMode="External"/><Relationship Id="rId636" Type="http://schemas.openxmlformats.org/officeDocument/2006/relationships/hyperlink" Target="https://fbref.com/en/players/a712ca2b/matchlogs/2023-2024/summary/Issa-Diop-Match-Logs" TargetMode="External"/><Relationship Id="rId1059" Type="http://schemas.openxmlformats.org/officeDocument/2006/relationships/hyperlink" Target="https://fbref.com/en/squads/cff3d9bb/Chelsea-Stats" TargetMode="External"/><Relationship Id="rId1266" Type="http://schemas.openxmlformats.org/officeDocument/2006/relationships/hyperlink" Target="https://fbref.com/en/country/ITA/Italy-Football" TargetMode="External"/><Relationship Id="rId1473" Type="http://schemas.openxmlformats.org/officeDocument/2006/relationships/hyperlink" Target="https://fbref.com/en/players/27f4f772/Remi-Matthews" TargetMode="External"/><Relationship Id="rId2012" Type="http://schemas.openxmlformats.org/officeDocument/2006/relationships/hyperlink" Target="https://fbref.com/en/players/10a10454/matchlogs/2023-2024/summary/Joe-Rothwell-Match-Logs" TargetMode="External"/><Relationship Id="rId2096" Type="http://schemas.openxmlformats.org/officeDocument/2006/relationships/hyperlink" Target="https://fbref.com/en/players/d04b94db/matchlogs/2023-2024/summary/Nelson-Semedo-Match-Logs" TargetMode="External"/><Relationship Id="rId2317" Type="http://schemas.openxmlformats.org/officeDocument/2006/relationships/hyperlink" Target="https://fbref.com/en/players/e06683ca/Virgil-van-Dijk" TargetMode="External"/><Relationship Id="rId843" Type="http://schemas.openxmlformats.org/officeDocument/2006/relationships/hyperlink" Target="https://fbref.com/en/squads/822bd0ba/Liverpool-Stats" TargetMode="External"/><Relationship Id="rId1126" Type="http://schemas.openxmlformats.org/officeDocument/2006/relationships/hyperlink" Target="https://fbref.com/en/country/BRA/Brazil-Football" TargetMode="External"/><Relationship Id="rId1680" Type="http://schemas.openxmlformats.org/officeDocument/2006/relationships/hyperlink" Target="https://fbref.com/en/players/43439614/matchlogs/2023-2024/summary/Oliver-Norwood-Match-Logs" TargetMode="External"/><Relationship Id="rId1778" Type="http://schemas.openxmlformats.org/officeDocument/2006/relationships/hyperlink" Target="https://fbref.com/en/country/GER/Germany-Football" TargetMode="External"/><Relationship Id="rId1901" Type="http://schemas.openxmlformats.org/officeDocument/2006/relationships/hyperlink" Target="https://fbref.com/en/players/67f649be/Ionut-Radu" TargetMode="External"/><Relationship Id="rId1985" Type="http://schemas.openxmlformats.org/officeDocument/2006/relationships/hyperlink" Target="https://fbref.com/en/players/7399c7a8/Jack-Robinson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PAR/Paraguay-Football" TargetMode="External"/><Relationship Id="rId1333" Type="http://schemas.openxmlformats.org/officeDocument/2006/relationships/hyperlink" Target="https://fbref.com/en/players/9b5ce51a/Jefferson-Lerma" TargetMode="External"/><Relationship Id="rId1540" Type="http://schemas.openxmlformats.org/officeDocument/2006/relationships/hyperlink" Target="https://fbref.com/en/players/ca22ccb0/matchlogs/2023-2024/summary/Hannibal-Mejbri-Match-Logs" TargetMode="External"/><Relationship Id="rId1638" Type="http://schemas.openxmlformats.org/officeDocument/2006/relationships/hyperlink" Target="https://fbref.com/en/country/UKR/Ukraine-Football" TargetMode="External"/><Relationship Id="rId2163" Type="http://schemas.openxmlformats.org/officeDocument/2006/relationships/hyperlink" Target="https://fbref.com/en/squads/1df6b87e/Sheffield-United-Stats" TargetMode="External"/><Relationship Id="rId2370" Type="http://schemas.openxmlformats.org/officeDocument/2006/relationships/hyperlink" Target="https://fbref.com/en/squads/e4a775cb/Nottingham-Forest-Stats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KOR/Korea-Republic-Football" TargetMode="External"/><Relationship Id="rId1400" Type="http://schemas.openxmlformats.org/officeDocument/2006/relationships/hyperlink" Target="https://fbref.com/en/players/ee38d9c5/matchlogs/2023-2024/summary/James-Maddison-Match-Logs" TargetMode="External"/><Relationship Id="rId1845" Type="http://schemas.openxmlformats.org/officeDocument/2006/relationships/hyperlink" Target="https://fbref.com/en/players/6639e500/Andreas-Pereira" TargetMode="External"/><Relationship Id="rId2023" Type="http://schemas.openxmlformats.org/officeDocument/2006/relationships/hyperlink" Target="https://fbref.com/en/squads/18bb7c10/Arsenal-Stats" TargetMode="External"/><Relationship Id="rId2230" Type="http://schemas.openxmlformats.org/officeDocument/2006/relationships/hyperlink" Target="https://fbref.com/en/country/BEL/Belgium-Football" TargetMode="External"/><Relationship Id="rId2468" Type="http://schemas.openxmlformats.org/officeDocument/2006/relationships/hyperlink" Target="https://fbref.com/en/players/88968486/Illia-Zabarnyi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d3fd31cc/Everton-Stats" TargetMode="External"/><Relationship Id="rId854" Type="http://schemas.openxmlformats.org/officeDocument/2006/relationships/hyperlink" Target="https://fbref.com/en/country/ARG/Argentina-Football" TargetMode="External"/><Relationship Id="rId1277" Type="http://schemas.openxmlformats.org/officeDocument/2006/relationships/hyperlink" Target="https://fbref.com/en/players/8d3c902d/Cheikhou-Kouyate" TargetMode="External"/><Relationship Id="rId1484" Type="http://schemas.openxmlformats.org/officeDocument/2006/relationships/hyperlink" Target="https://fbref.com/en/players/4bcf39f6/matchlogs/2023-2024/summary/Neal-Maupay-Match-Logs" TargetMode="External"/><Relationship Id="rId1691" Type="http://schemas.openxmlformats.org/officeDocument/2006/relationships/hyperlink" Target="https://fbref.com/en/squads/822bd0ba/Liverpool-Stats" TargetMode="External"/><Relationship Id="rId1705" Type="http://schemas.openxmlformats.org/officeDocument/2006/relationships/hyperlink" Target="https://fbref.com/en/players/a3afdd69/Mark-OMahony" TargetMode="External"/><Relationship Id="rId1912" Type="http://schemas.openxmlformats.org/officeDocument/2006/relationships/hyperlink" Target="https://fbref.com/en/players/466fb2c5/matchlogs/2023-2024/summary/Aaron-Ramsdale-Match-Logs" TargetMode="External"/><Relationship Id="rId2328" Type="http://schemas.openxmlformats.org/officeDocument/2006/relationships/hyperlink" Target="https://fbref.com/en/players/3f7bafbe/matchlogs/2023-2024/summary/Alejo-Veliz-Match-Logs" TargetMode="External"/><Relationship Id="rId286" Type="http://schemas.openxmlformats.org/officeDocument/2006/relationships/hyperlink" Target="https://fbref.com/en/country/DEN/Denmark-Football" TargetMode="External"/><Relationship Id="rId493" Type="http://schemas.openxmlformats.org/officeDocument/2006/relationships/hyperlink" Target="https://fbref.com/en/players/0420d84f/Seamus-Coleman" TargetMode="External"/><Relationship Id="rId507" Type="http://schemas.openxmlformats.org/officeDocument/2006/relationships/hyperlink" Target="https://fbref.com/en/squads/4ba7cbea/Bournemouth-Stats" TargetMode="External"/><Relationship Id="rId714" Type="http://schemas.openxmlformats.org/officeDocument/2006/relationships/hyperlink" Target="https://fbref.com/en/country/BRA/Brazil-Football" TargetMode="External"/><Relationship Id="rId921" Type="http://schemas.openxmlformats.org/officeDocument/2006/relationships/hyperlink" Target="https://fbref.com/en/players/d7e24aa1/John-Kymani-Gordon" TargetMode="External"/><Relationship Id="rId1137" Type="http://schemas.openxmlformats.org/officeDocument/2006/relationships/hyperlink" Target="https://fbref.com/en/players/e8832875/Joao-Pedro" TargetMode="External"/><Relationship Id="rId1344" Type="http://schemas.openxmlformats.org/officeDocument/2006/relationships/hyperlink" Target="https://fbref.com/en/players/41f08ac8/matchlogs/2023-2024/summary/Keane-Lewis-Potter-Match-Logs" TargetMode="External"/><Relationship Id="rId1551" Type="http://schemas.openxmlformats.org/officeDocument/2006/relationships/hyperlink" Target="https://fbref.com/en/squads/d3fd31cc/Everton-Stats" TargetMode="External"/><Relationship Id="rId1789" Type="http://schemas.openxmlformats.org/officeDocument/2006/relationships/hyperlink" Target="https://fbref.com/en/players/7b355808/William-Osula" TargetMode="External"/><Relationship Id="rId1996" Type="http://schemas.openxmlformats.org/officeDocument/2006/relationships/hyperlink" Target="https://fbref.com/en/players/6434f10d/matchlogs/2023-2024/summary/Rodri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ENG/England-Football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47369df8/Josh-Brownhill" TargetMode="External"/><Relationship Id="rId560" Type="http://schemas.openxmlformats.org/officeDocument/2006/relationships/hyperlink" Target="https://fbref.com/en/players/215f3907/matchlogs/2023-2024/summary/Mikkel-Damsgaard-Match-Logs" TargetMode="External"/><Relationship Id="rId798" Type="http://schemas.openxmlformats.org/officeDocument/2006/relationships/hyperlink" Target="https://fbref.com/en/country/NED/Netherlands-Football" TargetMode="External"/><Relationship Id="rId1190" Type="http://schemas.openxmlformats.org/officeDocument/2006/relationships/hyperlink" Target="https://fbref.com/en/country/DEN/Denmark-Football" TargetMode="External"/><Relationship Id="rId1204" Type="http://schemas.openxmlformats.org/officeDocument/2006/relationships/hyperlink" Target="https://fbref.com/en/players/cc77354e/matchlogs/2023-2024/summary/Boubacar-Kamara-Match-Logs" TargetMode="External"/><Relationship Id="rId1411" Type="http://schemas.openxmlformats.org/officeDocument/2006/relationships/hyperlink" Target="https://fbref.com/en/squads/19538871/Manchester-United-Stats" TargetMode="External"/><Relationship Id="rId1649" Type="http://schemas.openxmlformats.org/officeDocument/2006/relationships/hyperlink" Target="https://fbref.com/en/players/c5bdb6e3/Reiss-Nelson" TargetMode="External"/><Relationship Id="rId1856" Type="http://schemas.openxmlformats.org/officeDocument/2006/relationships/hyperlink" Target="https://fbref.com/en/players/53552942/matchlogs/2023-2024/summary/Maximo-Perrone-Match-Logs" TargetMode="External"/><Relationship Id="rId2034" Type="http://schemas.openxmlformats.org/officeDocument/2006/relationships/hyperlink" Target="https://fbref.com/en/country/FRA/France-Football" TargetMode="External"/><Relationship Id="rId2241" Type="http://schemas.openxmlformats.org/officeDocument/2006/relationships/hyperlink" Target="https://fbref.com/en/players/b3af9be1/Takehiro-Tomiyasu" TargetMode="External"/><Relationship Id="rId2479" Type="http://schemas.openxmlformats.org/officeDocument/2006/relationships/hyperlink" Target="https://fbref.com/en/players/07d65234/matchlogs/2023-2024/summary/Anass-Zaroury-Match-Logs" TargetMode="External"/><Relationship Id="rId213" Type="http://schemas.openxmlformats.org/officeDocument/2006/relationships/hyperlink" Target="https://fbref.com/en/players/a36524bf/Calvin-Bassey" TargetMode="External"/><Relationship Id="rId420" Type="http://schemas.openxmlformats.org/officeDocument/2006/relationships/hyperlink" Target="https://fbref.com/en/players/3e1550ee/matchlogs/2023-2024/summary/Scott-Carson-Match-Logs" TargetMode="External"/><Relationship Id="rId658" Type="http://schemas.openxmlformats.org/officeDocument/2006/relationships/hyperlink" Target="https://fbref.com/en/country/ARG/Argentina-Football" TargetMode="External"/><Relationship Id="rId865" Type="http://schemas.openxmlformats.org/officeDocument/2006/relationships/hyperlink" Target="https://fbref.com/en/players/32f60ed8/Morgan-Gibbs-White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77cf6852/matchlogs/2023-2024/summary/Emil-Krafth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78b8ac63/Oliver-McBurnie" TargetMode="External"/><Relationship Id="rId1716" Type="http://schemas.openxmlformats.org/officeDocument/2006/relationships/hyperlink" Target="https://fbref.com/en/players/1d042188/matchlogs/2023-2024/summary/Dara-OShea-Match-Logs" TargetMode="External"/><Relationship Id="rId1923" Type="http://schemas.openxmlformats.org/officeDocument/2006/relationships/hyperlink" Target="https://fbref.com/en/squads/19538871/Manchester-United-Stats" TargetMode="External"/><Relationship Id="rId2101" Type="http://schemas.openxmlformats.org/officeDocument/2006/relationships/hyperlink" Target="https://fbref.com/en/players/35141f4c/Marcos-Senesi" TargetMode="External"/><Relationship Id="rId2339" Type="http://schemas.openxmlformats.org/officeDocument/2006/relationships/hyperlink" Target="https://fbref.com/en/squads/d07537b9/Brighton-and-Hove-Albion-Stats" TargetMode="External"/><Relationship Id="rId297" Type="http://schemas.openxmlformats.org/officeDocument/2006/relationships/hyperlink" Target="https://fbref.com/en/players/eed2427e/Oscar-Bobb" TargetMode="External"/><Relationship Id="rId518" Type="http://schemas.openxmlformats.org/officeDocument/2006/relationships/hyperlink" Target="https://fbref.com/en/country/CZE/Czech-Republic-Football" TargetMode="External"/><Relationship Id="rId725" Type="http://schemas.openxmlformats.org/officeDocument/2006/relationships/hyperlink" Target="https://fbref.com/en/players/3d554589/Hjalmar-Ekdal" TargetMode="External"/><Relationship Id="rId932" Type="http://schemas.openxmlformats.org/officeDocument/2006/relationships/hyperlink" Target="https://fbref.com/en/players/b8e740fb/matchlogs/2023-2024/summary/Ryan-Gravenberch-Match-Logs" TargetMode="External"/><Relationship Id="rId1148" Type="http://schemas.openxmlformats.org/officeDocument/2006/relationships/hyperlink" Target="https://fbref.com/en/players/73b1d65b/matchlogs/2023-2024/summary/Ryan-John-Giles-Match-Logs" TargetMode="External"/><Relationship Id="rId1355" Type="http://schemas.openxmlformats.org/officeDocument/2006/relationships/hyperlink" Target="https://fbref.com/en/squads/b2b47a98/Newcastle-United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e3f9e68a/Ronnie-Stutter" TargetMode="External"/><Relationship Id="rId2392" Type="http://schemas.openxmlformats.org/officeDocument/2006/relationships/hyperlink" Target="https://fbref.com/en/players/95bd120d/Deivid-Washington" TargetMode="External"/><Relationship Id="rId2406" Type="http://schemas.openxmlformats.org/officeDocument/2006/relationships/hyperlink" Target="https://fbref.com/en/squads/d07537b9/Brighton-and-Hove-Albion-Stats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bfc3b3a0/matchlogs/2023-2024/summary/Hugo-Bueno-Match-Logs" TargetMode="External"/><Relationship Id="rId1008" Type="http://schemas.openxmlformats.org/officeDocument/2006/relationships/hyperlink" Target="https://fbref.com/en/players/8a3c1dc7/matchlogs/2023-2024/summary/Rico-Henry-Match-Logs" TargetMode="External"/><Relationship Id="rId1215" Type="http://schemas.openxmlformats.org/officeDocument/2006/relationships/hyperlink" Target="https://fbref.com/en/squads/b2b47a98/Newcastle-United-Stats" TargetMode="External"/><Relationship Id="rId1422" Type="http://schemas.openxmlformats.org/officeDocument/2006/relationships/hyperlink" Target="https://fbref.com/en/country/BEL/Belgium-Football" TargetMode="External"/><Relationship Id="rId1867" Type="http://schemas.openxmlformats.org/officeDocument/2006/relationships/hyperlink" Target="https://fbref.com/en/squads/b8fd03ef/Manchester-City-Stats" TargetMode="External"/><Relationship Id="rId2045" Type="http://schemas.openxmlformats.org/officeDocument/2006/relationships/hyperlink" Target="https://fbref.com/en/players/6a713852/Robert-Sanchez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cd051869/Brentford-Stats" TargetMode="External"/><Relationship Id="rId669" Type="http://schemas.openxmlformats.org/officeDocument/2006/relationships/hyperlink" Target="https://fbref.com/en/players/67ac5bb8/Gabriel-Dos-Santos" TargetMode="External"/><Relationship Id="rId876" Type="http://schemas.openxmlformats.org/officeDocument/2006/relationships/hyperlink" Target="https://fbref.com/en/players/d91f104d/matchlogs/2023-2024/summary/Alfie-Gilchrist-Match-Logs" TargetMode="External"/><Relationship Id="rId1299" Type="http://schemas.openxmlformats.org/officeDocument/2006/relationships/hyperlink" Target="https://fbref.com/en/squads/d07537b9/Brighton-and-Hove-Albion-Stats" TargetMode="External"/><Relationship Id="rId1727" Type="http://schemas.openxmlformats.org/officeDocument/2006/relationships/hyperlink" Target="https://fbref.com/en/squads/e297cd13/Luton-Town-Stats" TargetMode="External"/><Relationship Id="rId1934" Type="http://schemas.openxmlformats.org/officeDocument/2006/relationships/hyperlink" Target="https://fbref.com/en/country/USA/United-States-Football" TargetMode="External"/><Relationship Id="rId2252" Type="http://schemas.openxmlformats.org/officeDocument/2006/relationships/hyperlink" Target="https://fbref.com/en/players/0db169ae/matchlogs/2023-2024/summary/Sandro-Tonali-Match-Logs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7cbd6d68/matchlogs/2023-2024/summary/Eddie-Beach-Match-Logs" TargetMode="External"/><Relationship Id="rId431" Type="http://schemas.openxmlformats.org/officeDocument/2006/relationships/hyperlink" Target="https://fbref.com/en/squads/fd962109/Fulham-Stats" TargetMode="External"/><Relationship Id="rId529" Type="http://schemas.openxmlformats.org/officeDocument/2006/relationships/hyperlink" Target="https://fbref.com/en/players/4f974391/Aaron-Cresswell" TargetMode="External"/><Relationship Id="rId736" Type="http://schemas.openxmlformats.org/officeDocument/2006/relationships/hyperlink" Target="https://fbref.com/en/players/b9e1436c/matchlogs/2023-2024/summary/Harvey-Elliott-Match-Logs" TargetMode="External"/><Relationship Id="rId1061" Type="http://schemas.openxmlformats.org/officeDocument/2006/relationships/hyperlink" Target="https://fbref.com/en/players/a7a688d7/Mackenzie-Hunt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IRL/Republic-of-Ireland-Football" TargetMode="External"/><Relationship Id="rId2112" Type="http://schemas.openxmlformats.org/officeDocument/2006/relationships/hyperlink" Target="https://fbref.com/en/players/9c94165b/matchlogs/2023-2024/summary/Luke-Shaw-Match-Logs" TargetMode="External"/><Relationship Id="rId2196" Type="http://schemas.openxmlformats.org/officeDocument/2006/relationships/hyperlink" Target="https://fbref.com/en/players/934e1968/matchlogs/2023-2024/summary/Dominik-Szoboszlai-Match-Logs" TargetMode="External"/><Relationship Id="rId2417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3925dbd6/Aleksandar-Mitrovic" TargetMode="External"/><Relationship Id="rId1780" Type="http://schemas.openxmlformats.org/officeDocument/2006/relationships/hyperlink" Target="https://fbref.com/en/players/c1242d4e/matchlogs/2023-2024/summary/Stefan-Ortega-Match-Logs" TargetMode="External"/><Relationship Id="rId1878" Type="http://schemas.openxmlformats.org/officeDocument/2006/relationships/hyperlink" Target="https://fbref.com/en/country/JAM/Jamaica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country/GER/Germany-Football" TargetMode="External"/><Relationship Id="rId1433" Type="http://schemas.openxmlformats.org/officeDocument/2006/relationships/hyperlink" Target="https://fbref.com/en/players/a79abd8b/Filip-Marshall" TargetMode="External"/><Relationship Id="rId1640" Type="http://schemas.openxmlformats.org/officeDocument/2006/relationships/hyperlink" Target="https://fbref.com/en/players/30d4a2e5/matchlogs/2023-2024/summary/Vitaliy-Mykolenko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bced0375/matchlogs/2023-2024/summary/Ibrahim-Sangare-Match-Logs" TargetMode="External"/><Relationship Id="rId2263" Type="http://schemas.openxmlformats.org/officeDocument/2006/relationships/hyperlink" Target="https://fbref.com/en/squads/943e8050/Burnley-Stats" TargetMode="External"/><Relationship Id="rId2470" Type="http://schemas.openxmlformats.org/officeDocument/2006/relationships/hyperlink" Target="https://fbref.com/en/squads/4ba7cbea/Bournemouth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PAR/Paraguay-Football" TargetMode="External"/><Relationship Id="rId887" Type="http://schemas.openxmlformats.org/officeDocument/2006/relationships/hyperlink" Target="https://fbref.com/en/squads/d3fd31cc/Everton-Stats" TargetMode="External"/><Relationship Id="rId1072" Type="http://schemas.openxmlformats.org/officeDocument/2006/relationships/hyperlink" Target="https://fbref.com/en/players/491a433d/matchlogs/2023-2024/summary/Rasmus-Hojlund-Match-Logs" TargetMode="External"/><Relationship Id="rId1500" Type="http://schemas.openxmlformats.org/officeDocument/2006/relationships/hyperlink" Target="https://fbref.com/en/players/96593e89/matchlogs/2023-2024/summary/James-Mcatee-Match-Logs" TargetMode="External"/><Relationship Id="rId1945" Type="http://schemas.openxmlformats.org/officeDocument/2006/relationships/hyperlink" Target="https://fbref.com/en/players/3353737a/Sergio-Reguilon" TargetMode="External"/><Relationship Id="rId2123" Type="http://schemas.openxmlformats.org/officeDocument/2006/relationships/hyperlink" Target="https://fbref.com/en/squads/8cec06e1/Wolverhampton-Wanderers-Stats" TargetMode="External"/><Relationship Id="rId2330" Type="http://schemas.openxmlformats.org/officeDocument/2006/relationships/hyperlink" Target="https://fbref.com/en/country/NED/Netherlands-Football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822bd0ba/Liverpool-Stats" TargetMode="External"/><Relationship Id="rId954" Type="http://schemas.openxmlformats.org/officeDocument/2006/relationships/hyperlink" Target="https://fbref.com/en/country/FRA/France-Football" TargetMode="External"/><Relationship Id="rId1377" Type="http://schemas.openxmlformats.org/officeDocument/2006/relationships/hyperlink" Target="https://fbref.com/en/players/6f7d826d/Douglas-Luiz" TargetMode="External"/><Relationship Id="rId1584" Type="http://schemas.openxmlformats.org/officeDocument/2006/relationships/hyperlink" Target="https://fbref.com/en/players/b62878a5/matchlogs/2023-2024/summary/Kudus-Mohammed-Match-Logs" TargetMode="External"/><Relationship Id="rId1791" Type="http://schemas.openxmlformats.org/officeDocument/2006/relationships/hyperlink" Target="https://fbref.com/en/squads/1df6b87e/Sheffield-United-Stats" TargetMode="External"/><Relationship Id="rId1805" Type="http://schemas.openxmlformats.org/officeDocument/2006/relationships/hyperlink" Target="https://fbref.com/en/players/dc7f8a28/Cole-Palmer" TargetMode="External"/><Relationship Id="rId2428" Type="http://schemas.openxmlformats.org/officeDocument/2006/relationships/hyperlink" Target="https://fbref.com/en/players/a3b03921/Joe-Willock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45c427ff/Luc-De-Fougerolles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aa888da7/Omari-Kellyman" TargetMode="External"/><Relationship Id="rId1444" Type="http://schemas.openxmlformats.org/officeDocument/2006/relationships/hyperlink" Target="https://fbref.com/en/players/48a5a5d6/matchlogs/2023-2024/summary/Gabriel-Martinelli-Match-Logs" TargetMode="External"/><Relationship Id="rId1651" Type="http://schemas.openxmlformats.org/officeDocument/2006/relationships/hyperlink" Target="https://fbref.com/en/squads/18bb7c10/Arsenal-Stats" TargetMode="External"/><Relationship Id="rId1889" Type="http://schemas.openxmlformats.org/officeDocument/2006/relationships/hyperlink" Target="https://fbref.com/en/players/27d0a506/Pedro-Porro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MLI/Mali-Football" TargetMode="External"/><Relationship Id="rId2481" Type="http://schemas.openxmlformats.org/officeDocument/2006/relationships/hyperlink" Target="https://fbref.com/en/country/UKR/Ukraine-Football" TargetMode="External"/><Relationship Id="rId246" Type="http://schemas.openxmlformats.org/officeDocument/2006/relationships/hyperlink" Target="https://fbref.com/en/country/ALG/Algeria-Football" TargetMode="External"/><Relationship Id="rId453" Type="http://schemas.openxmlformats.org/officeDocument/2006/relationships/hyperlink" Target="https://fbref.com/en/players/d33e3242/Ismaila-Cheick-Coulibaly" TargetMode="External"/><Relationship Id="rId660" Type="http://schemas.openxmlformats.org/officeDocument/2006/relationships/hyperlink" Target="https://fbref.com/en/players/20b3a502/matchlogs/2023-2024/summary/Nicolas-Dominguez-Match-Logs" TargetMode="External"/><Relationship Id="rId898" Type="http://schemas.openxmlformats.org/officeDocument/2006/relationships/hyperlink" Target="https://fbref.com/en/country/POR/Portugal-Football" TargetMode="External"/><Relationship Id="rId1083" Type="http://schemas.openxmlformats.org/officeDocument/2006/relationships/hyperlink" Target="https://fbref.com/en/squads/7c21e445/West-Ham-United-Stats" TargetMode="External"/><Relationship Id="rId1290" Type="http://schemas.openxmlformats.org/officeDocument/2006/relationships/hyperlink" Target="https://fbref.com/en/country/NED/Netherlands-Football" TargetMode="External"/><Relationship Id="rId1304" Type="http://schemas.openxmlformats.org/officeDocument/2006/relationships/hyperlink" Target="https://fbref.com/en/players/f4e433d4/matchlogs/2023-2024/summary/Tariq-Lamptey-Match-Logs" TargetMode="External"/><Relationship Id="rId1511" Type="http://schemas.openxmlformats.org/officeDocument/2006/relationships/hyperlink" Target="https://fbref.com/en/squads/1df6b87e/Sheffield-United-Stats" TargetMode="External"/><Relationship Id="rId1749" Type="http://schemas.openxmlformats.org/officeDocument/2006/relationships/hyperlink" Target="https://fbref.com/en/players/c393a6c4/Andrew-Omobamidele" TargetMode="External"/><Relationship Id="rId1956" Type="http://schemas.openxmlformats.org/officeDocument/2006/relationships/hyperlink" Target="https://fbref.com/en/players/1c7012b8/matchlogs/2023-2024/summary/Declan-Rice-Match-Logs" TargetMode="External"/><Relationship Id="rId2134" Type="http://schemas.openxmlformats.org/officeDocument/2006/relationships/hyperlink" Target="https://fbref.com/en/country/ENG/England-Football" TargetMode="External"/><Relationship Id="rId2341" Type="http://schemas.openxmlformats.org/officeDocument/2006/relationships/hyperlink" Target="https://fbref.com/en/players/77d6fd4d/Guglielmo-Vicario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79c84d1c/Jarrod-Bowen" TargetMode="External"/><Relationship Id="rId758" Type="http://schemas.openxmlformats.org/officeDocument/2006/relationships/hyperlink" Target="https://fbref.com/en/country/NIR/Northern-Ireland-Football" TargetMode="External"/><Relationship Id="rId965" Type="http://schemas.openxmlformats.org/officeDocument/2006/relationships/hyperlink" Target="https://fbref.com/en/players/a7588cdc/Antwoine-Hackford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c6e8cf1f/matchlogs/2023-2024/summary/Sasa-Lukic-Match-Logs" TargetMode="External"/><Relationship Id="rId1595" Type="http://schemas.openxmlformats.org/officeDocument/2006/relationships/hyperlink" Target="https://fbref.com/en/squads/cff3d9bb/Chelsea-Stats" TargetMode="External"/><Relationship Id="rId1609" Type="http://schemas.openxmlformats.org/officeDocument/2006/relationships/hyperlink" Target="https://fbref.com/en/players/92868cb5/Divin-Mubama" TargetMode="External"/><Relationship Id="rId1816" Type="http://schemas.openxmlformats.org/officeDocument/2006/relationships/hyperlink" Target="https://fbref.com/en/players/e0bc6fdc/matchlogs/2023-2024/summary/Emerson-Palmieri-Match-Logs" TargetMode="External"/><Relationship Id="rId2439" Type="http://schemas.openxmlformats.org/officeDocument/2006/relationships/hyperlink" Target="https://fbref.com/en/players/c6dc9ecd/matchlogs/2023-2024/summary/Harry-Wilson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59e6e5bf/Dominic-Calvert-Lewin" TargetMode="External"/><Relationship Id="rId520" Type="http://schemas.openxmlformats.org/officeDocument/2006/relationships/hyperlink" Target="https://fbref.com/en/players/fdf3cb77/matchlogs/2023-2024/summary/Vladimir-Coufal-Match-Logs" TargetMode="External"/><Relationship Id="rId618" Type="http://schemas.openxmlformats.org/officeDocument/2006/relationships/hyperlink" Target="https://fbref.com/en/country/COL/Colombia-Football" TargetMode="External"/><Relationship Id="rId825" Type="http://schemas.openxmlformats.org/officeDocument/2006/relationships/hyperlink" Target="https://fbref.com/en/players/38c29201/Aidan-Francis" TargetMode="External"/><Relationship Id="rId1248" Type="http://schemas.openxmlformats.org/officeDocument/2006/relationships/hyperlink" Target="https://fbref.com/en/players/3eeda7dd/matchlogs/2023-2024/summary/Gavin-Kilkenny-Match-Logs" TargetMode="External"/><Relationship Id="rId1455" Type="http://schemas.openxmlformats.org/officeDocument/2006/relationships/hyperlink" Target="https://fbref.com/en/squads/943e8050/Burnley-Stats" TargetMode="External"/><Relationship Id="rId1662" Type="http://schemas.openxmlformats.org/officeDocument/2006/relationships/hyperlink" Target="https://fbref.com/en/country/POR/Portugal-Football" TargetMode="External"/><Relationship Id="rId2078" Type="http://schemas.openxmlformats.org/officeDocument/2006/relationships/hyperlink" Target="https://fbref.com/en/country/GER/Germany-Football" TargetMode="External"/><Relationship Id="rId2201" Type="http://schemas.openxmlformats.org/officeDocument/2006/relationships/hyperlink" Target="https://fbref.com/en/players/e514ab62/Matt-Targett" TargetMode="External"/><Relationship Id="rId2285" Type="http://schemas.openxmlformats.org/officeDocument/2006/relationships/hyperlink" Target="https://fbref.com/en/players/21512407/Kieran-Trippier" TargetMode="External"/><Relationship Id="rId2492" Type="http://schemas.openxmlformats.org/officeDocument/2006/relationships/hyperlink" Target="https://fbref.com/en/players/79300479/Martin-Odegaard" TargetMode="External"/><Relationship Id="rId257" Type="http://schemas.openxmlformats.org/officeDocument/2006/relationships/hyperlink" Target="https://fbref.com/en/players/f72293fc/Johann-Berg-Gudmundsson" TargetMode="External"/><Relationship Id="rId464" Type="http://schemas.openxmlformats.org/officeDocument/2006/relationships/hyperlink" Target="https://fbref.com/en/players/d2424d1b/matchlogs/2023-2024/summary/Ben-Chilwell-Match-Logs" TargetMode="External"/><Relationship Id="rId1010" Type="http://schemas.openxmlformats.org/officeDocument/2006/relationships/hyperlink" Target="https://fbref.com/en/country/WAL/Wales-Football" TargetMode="External"/><Relationship Id="rId1094" Type="http://schemas.openxmlformats.org/officeDocument/2006/relationships/hyperlink" Target="https://fbref.com/en/country/NGA/Nigeria-Football" TargetMode="External"/><Relationship Id="rId1108" Type="http://schemas.openxmlformats.org/officeDocument/2006/relationships/hyperlink" Target="https://fbref.com/en/players/9c36ed83/matchlogs/2023-2024/summary/Nicolas-Jackson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47c64c55/Crystal-Palace-Stats" TargetMode="External"/><Relationship Id="rId2145" Type="http://schemas.openxmlformats.org/officeDocument/2006/relationships/hyperlink" Target="https://fbref.com/en/players/839c14e1/Cedric-Soares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18bb7c10/Arsenal-Stats" TargetMode="External"/><Relationship Id="rId769" Type="http://schemas.openxmlformats.org/officeDocument/2006/relationships/hyperlink" Target="https://fbref.com/en/players/0ba976e4/Ansu-Fati" TargetMode="External"/><Relationship Id="rId976" Type="http://schemas.openxmlformats.org/officeDocument/2006/relationships/hyperlink" Target="https://fbref.com/en/players/eebacc07/matchlogs/2023-2024/summary/Gustavo-Hamer-Match-Logs" TargetMode="External"/><Relationship Id="rId1399" Type="http://schemas.openxmlformats.org/officeDocument/2006/relationships/hyperlink" Target="https://fbref.com/en/squads/361ca564/Tottenham-Hotspur-Stats" TargetMode="External"/><Relationship Id="rId2352" Type="http://schemas.openxmlformats.org/officeDocument/2006/relationships/hyperlink" Target="https://fbref.com/en/players/a949d040/matchlogs/2023-2024/summary/Lawrence-Vigouroux-Match-Logs" TargetMode="External"/><Relationship Id="rId324" Type="http://schemas.openxmlformats.org/officeDocument/2006/relationships/hyperlink" Target="https://fbref.com/en/players/c1949191/matchlogs/2023-2024/summary/Jarrad-Branthwaite-Match-Logs" TargetMode="External"/><Relationship Id="rId531" Type="http://schemas.openxmlformats.org/officeDocument/2006/relationships/hyperlink" Target="https://fbref.com/en/squads/7c21e445/West-Ham-United-Stats" TargetMode="External"/><Relationship Id="rId629" Type="http://schemas.openxmlformats.org/officeDocument/2006/relationships/hyperlink" Target="https://fbref.com/en/players/1b84dbe1/Lucas-Digne" TargetMode="External"/><Relationship Id="rId1161" Type="http://schemas.openxmlformats.org/officeDocument/2006/relationships/hyperlink" Target="https://fbref.com/en/players/d9e7c4da/Joseph-Johnson" TargetMode="External"/><Relationship Id="rId1259" Type="http://schemas.openxmlformats.org/officeDocument/2006/relationships/hyperlink" Target="https://fbref.com/en/squads/18bb7c10/Arsenal-Stats" TargetMode="External"/><Relationship Id="rId1466" Type="http://schemas.openxmlformats.org/officeDocument/2006/relationships/hyperlink" Target="https://fbref.com/en/country/CMR/Cameroon-Football" TargetMode="External"/><Relationship Id="rId2005" Type="http://schemas.openxmlformats.org/officeDocument/2006/relationships/hyperlink" Target="https://fbref.com/en/players/a3d94a58/Cristian-Romero" TargetMode="External"/><Relationship Id="rId2212" Type="http://schemas.openxmlformats.org/officeDocument/2006/relationships/hyperlink" Target="https://fbref.com/en/players/a65c844b/matchlogs/2023-2024/summary/Nuno-Tavares-Match-Logs" TargetMode="External"/><Relationship Id="rId836" Type="http://schemas.openxmlformats.org/officeDocument/2006/relationships/hyperlink" Target="https://fbref.com/en/players/00b77ecf/matchlogs/2023-2024/summary/Nathan-Fraser-Match-Logs" TargetMode="External"/><Relationship Id="rId1021" Type="http://schemas.openxmlformats.org/officeDocument/2006/relationships/hyperlink" Target="https://fbref.com/en/players/69942fb3/James-Hill" TargetMode="External"/><Relationship Id="rId1119" Type="http://schemas.openxmlformats.org/officeDocument/2006/relationships/hyperlink" Target="https://fbref.com/en/squads/cd051869/Brentford-Stats" TargetMode="External"/><Relationship Id="rId1673" Type="http://schemas.openxmlformats.org/officeDocument/2006/relationships/hyperlink" Target="https://fbref.com/en/players/7c56da38/Christopher-Nkunku" TargetMode="External"/><Relationship Id="rId1880" Type="http://schemas.openxmlformats.org/officeDocument/2006/relationships/hyperlink" Target="https://fbref.com/en/players/e541326e/matchlogs/2023-2024/summary/Ethan-Pinnock-Match-Logs" TargetMode="External"/><Relationship Id="rId1978" Type="http://schemas.openxmlformats.org/officeDocument/2006/relationships/hyperlink" Target="https://fbref.com/en/country/SCO/Scotland-Football" TargetMode="External"/><Relationship Id="rId903" Type="http://schemas.openxmlformats.org/officeDocument/2006/relationships/hyperlink" Target="https://fbref.com/en/squads/822bd0ba/Liverpool-Stats" TargetMode="External"/><Relationship Id="rId1326" Type="http://schemas.openxmlformats.org/officeDocument/2006/relationships/hyperlink" Target="https://fbref.com/en/country/FRA/France-Football" TargetMode="External"/><Relationship Id="rId1533" Type="http://schemas.openxmlformats.org/officeDocument/2006/relationships/hyperlink" Target="https://fbref.com/en/players/8df7a2fb/Ben-Mee" TargetMode="External"/><Relationship Id="rId1740" Type="http://schemas.openxmlformats.org/officeDocument/2006/relationships/hyperlink" Target="https://fbref.com/en/players/cdd70dc0/matchlogs/2023-2024/summary/Michael-Olakigbe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16e9d0ea/matchlogs/2023-2024/summary/Alex-Moreno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45685411/Jesuran-Rak-Sakyi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6224214f/Josh-Duffus" TargetMode="External"/><Relationship Id="rId2167" Type="http://schemas.openxmlformats.org/officeDocument/2006/relationships/hyperlink" Target="https://fbref.com/en/squads/fd962109/Fulham-Stats" TargetMode="External"/><Relationship Id="rId2374" Type="http://schemas.openxmlformats.org/officeDocument/2006/relationships/hyperlink" Target="https://fbref.com/en/squads/b8fd03ef/Manchester-City-Stats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WAL/Wales-Football" TargetMode="External"/><Relationship Id="rId553" Type="http://schemas.openxmlformats.org/officeDocument/2006/relationships/hyperlink" Target="https://fbref.com/en/players/d9565625/Diogo-Dalot" TargetMode="External"/><Relationship Id="rId760" Type="http://schemas.openxmlformats.org/officeDocument/2006/relationships/hyperlink" Target="https://fbref.com/en/players/f8fcd2a5/matchlogs/2023-2024/summary/Jonny-Evans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e297cd13/Luton-Town-Stats" TargetMode="External"/><Relationship Id="rId1390" Type="http://schemas.openxmlformats.org/officeDocument/2006/relationships/hyperlink" Target="https://fbref.com/en/country/NED/Netherlands-Football" TargetMode="External"/><Relationship Id="rId2027" Type="http://schemas.openxmlformats.org/officeDocument/2006/relationships/hyperlink" Target="https://fbref.com/en/squads/18bb7c10/Arsenal-Stats" TargetMode="External"/><Relationship Id="rId2234" Type="http://schemas.openxmlformats.org/officeDocument/2006/relationships/hyperlink" Target="https://fbref.com/en/country/NED/Netherlands-Football" TargetMode="External"/><Relationship Id="rId2441" Type="http://schemas.openxmlformats.org/officeDocument/2006/relationships/hyperlink" Target="https://fbref.com/en/country/COD/Congo-DR-Football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b4a014b1/Diego-Carlos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8cec06e1/Wolverhampton-Wanderers-Stats" TargetMode="External"/><Relationship Id="rId1488" Type="http://schemas.openxmlformats.org/officeDocument/2006/relationships/hyperlink" Target="https://fbref.com/en/players/00963611/matchlogs/2023-2024/summary/Konstantinos-Mavropanos-Match-Logs" TargetMode="External"/><Relationship Id="rId1695" Type="http://schemas.openxmlformats.org/officeDocument/2006/relationships/hyperlink" Target="https://fbref.com/en/squads/822bd0ba/Liverpool-Stats" TargetMode="External"/><Relationship Id="rId620" Type="http://schemas.openxmlformats.org/officeDocument/2006/relationships/hyperlink" Target="https://fbref.com/en/players/4a1a9578/matchlogs/2023-2024/summary/Luis-Diaz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861e9b3b/Daniel-Gore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5dff6c28/matchlogs/2023-2024/summary/Myles-Lewis-Skelly-Match-Logs" TargetMode="External"/><Relationship Id="rId1555" Type="http://schemas.openxmlformats.org/officeDocument/2006/relationships/hyperlink" Target="https://fbref.com/en/squads/b2b47a98/Newcastle-United-Stats" TargetMode="External"/><Relationship Id="rId1762" Type="http://schemas.openxmlformats.org/officeDocument/2006/relationships/hyperlink" Target="https://fbref.com/en/country/SCO/Scotland-Football" TargetMode="External"/><Relationship Id="rId2301" Type="http://schemas.openxmlformats.org/officeDocument/2006/relationships/hyperlink" Target="https://fbref.com/en/players/4a51ba65/Matt-Turner" TargetMode="External"/><Relationship Id="rId1110" Type="http://schemas.openxmlformats.org/officeDocument/2006/relationships/hyperlink" Target="https://fbref.com/en/country/EST/Estonia-Football" TargetMode="External"/><Relationship Id="rId1208" Type="http://schemas.openxmlformats.org/officeDocument/2006/relationships/hyperlink" Target="https://fbref.com/en/players/6a7353d7/matchlogs/2023-2024/summary/Willy-Kambwala-Match-Logs" TargetMode="External"/><Relationship Id="rId1415" Type="http://schemas.openxmlformats.org/officeDocument/2006/relationships/hyperlink" Target="https://fbref.com/en/squads/e4a775cb/Nottingham-Forest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KVX/Kosovo-Football" TargetMode="External"/><Relationship Id="rId1927" Type="http://schemas.openxmlformats.org/officeDocument/2006/relationships/hyperlink" Target="https://fbref.com/en/squads/18bb7c10/Arsenal-Stats" TargetMode="External"/><Relationship Id="rId2091" Type="http://schemas.openxmlformats.org/officeDocument/2006/relationships/hyperlink" Target="https://fbref.com/en/squads/4ba7cbea/Bournemouth-Stats" TargetMode="External"/><Relationship Id="rId2189" Type="http://schemas.openxmlformats.org/officeDocument/2006/relationships/hyperlink" Target="https://fbref.com/en/players/6cdd9d3d/Mahamadou-Susoho" TargetMode="External"/><Relationship Id="rId270" Type="http://schemas.openxmlformats.org/officeDocument/2006/relationships/hyperlink" Target="https://fbref.com/en/country/ENG/England-Football" TargetMode="External"/><Relationship Id="rId2396" Type="http://schemas.openxmlformats.org/officeDocument/2006/relationships/hyperlink" Target="https://fbref.com/en/players/aed3a70f/Ollie-Watkins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edc98fac/matchlogs/2023-2024/summary/Santiago-Bueno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POR/Portugal-Football" TargetMode="External"/><Relationship Id="rId2049" Type="http://schemas.openxmlformats.org/officeDocument/2006/relationships/hyperlink" Target="https://fbref.com/en/players/dbf053da/Jadon-Sancho" TargetMode="External"/><Relationship Id="rId2256" Type="http://schemas.openxmlformats.org/officeDocument/2006/relationships/hyperlink" Target="https://fbref.com/en/players/532e1e4f/matchlogs/2023-2024/summary/Pau-Torres-Match-Logs" TargetMode="External"/><Relationship Id="rId2463" Type="http://schemas.openxmlformats.org/officeDocument/2006/relationships/hyperlink" Target="https://fbref.com/en/players/c1fe2a48/matchlogs/2023-2024/summary/Ryan-Yates-Match-Logs" TargetMode="External"/><Relationship Id="rId228" Type="http://schemas.openxmlformats.org/officeDocument/2006/relationships/hyperlink" Target="https://fbref.com/en/players/50dc94ce/matchlogs/2023-2024/summary/Donny-van-de-Beek-Match-Logs" TargetMode="External"/><Relationship Id="rId435" Type="http://schemas.openxmlformats.org/officeDocument/2006/relationships/hyperlink" Target="https://fbref.com/en/squads/cff3d9bb/Chelsea-Stats" TargetMode="External"/><Relationship Id="rId642" Type="http://schemas.openxmlformats.org/officeDocument/2006/relationships/hyperlink" Target="https://fbref.com/en/country/SCO/Scotland-Football" TargetMode="External"/><Relationship Id="rId1065" Type="http://schemas.openxmlformats.org/officeDocument/2006/relationships/hyperlink" Target="https://fbref.com/en/players/8b04d6c1/Pierre-Hojbjerg" TargetMode="External"/><Relationship Id="rId1272" Type="http://schemas.openxmlformats.org/officeDocument/2006/relationships/hyperlink" Target="https://fbref.com/en/players/5ed9b537/matchlogs/2023-2024/summary/Ibrahima-Konate-Match-Logs" TargetMode="External"/><Relationship Id="rId2116" Type="http://schemas.openxmlformats.org/officeDocument/2006/relationships/hyperlink" Target="https://fbref.com/en/players/ee7c0a5e/matchlogs/2023-2024/summary/James-Shea-Match-Logs" TargetMode="External"/><Relationship Id="rId2323" Type="http://schemas.openxmlformats.org/officeDocument/2006/relationships/hyperlink" Target="https://fbref.com/en/squads/19538871/Manchester-United-Stat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47c64c55/Crystal-Palace-Stats" TargetMode="External"/><Relationship Id="rId1132" Type="http://schemas.openxmlformats.org/officeDocument/2006/relationships/hyperlink" Target="https://fbref.com/en/players/b561db50/matchlogs/2023-2024/summary/Raul-Jimenez-Match-Logs" TargetMode="External"/><Relationship Id="rId1577" Type="http://schemas.openxmlformats.org/officeDocument/2006/relationships/hyperlink" Target="https://fbref.com/en/players/f230bc30/Jakub-Moder" TargetMode="External"/><Relationship Id="rId1784" Type="http://schemas.openxmlformats.org/officeDocument/2006/relationships/hyperlink" Target="https://fbref.com/en/players/79bc4c45/matchlogs/2023-2024/summary/Ben-Osborn-Match-Logs" TargetMode="External"/><Relationship Id="rId1991" Type="http://schemas.openxmlformats.org/officeDocument/2006/relationships/hyperlink" Target="https://fbref.com/en/squads/fd962109/Fulham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1df6b87e/Sheffield-United-Stats" TargetMode="External"/><Relationship Id="rId1437" Type="http://schemas.openxmlformats.org/officeDocument/2006/relationships/hyperlink" Target="https://fbref.com/en/players/8b788c01/Anthony-Martial" TargetMode="External"/><Relationship Id="rId1644" Type="http://schemas.openxmlformats.org/officeDocument/2006/relationships/hyperlink" Target="https://fbref.com/en/players/de5b5570/matchlogs/2023-2024/summary/Marvelous-Nakamba-Match-Logs" TargetMode="External"/><Relationship Id="rId1851" Type="http://schemas.openxmlformats.org/officeDocument/2006/relationships/hyperlink" Target="https://fbref.com/en/squads/361ca564/Tottenham-Hotspur-Stats" TargetMode="External"/><Relationship Id="rId1504" Type="http://schemas.openxmlformats.org/officeDocument/2006/relationships/hyperlink" Target="https://fbref.com/en/players/96593e89/matchlogs/2023-2024/summary/James-Mcatee-Match-Logs" TargetMode="External"/><Relationship Id="rId1711" Type="http://schemas.openxmlformats.org/officeDocument/2006/relationships/hyperlink" Target="https://fbref.com/en/squads/8602292d/Aston-Villa-Stats" TargetMode="External"/><Relationship Id="rId1949" Type="http://schemas.openxmlformats.org/officeDocument/2006/relationships/hyperlink" Target="https://fbref.com/en/players/0f7533cd/Bobby-Reid" TargetMode="External"/><Relationship Id="rId292" Type="http://schemas.openxmlformats.org/officeDocument/2006/relationships/hyperlink" Target="https://fbref.com/en/players/6c203af0/matchlogs/2023-2024/summary/Yves-Bissouma-Match-Logs" TargetMode="External"/><Relationship Id="rId1809" Type="http://schemas.openxmlformats.org/officeDocument/2006/relationships/hyperlink" Target="https://fbref.com/en/players/dc7f8a28/Cole-Palmer" TargetMode="External"/><Relationship Id="rId597" Type="http://schemas.openxmlformats.org/officeDocument/2006/relationships/hyperlink" Target="https://fbref.com/en/players/b737f944/Hannes-Delcroix" TargetMode="External"/><Relationship Id="rId2180" Type="http://schemas.openxmlformats.org/officeDocument/2006/relationships/hyperlink" Target="https://fbref.com/en/players/5eecec3d/matchlogs/2023-2024/summary/John-Stones-Match-Logs" TargetMode="External"/><Relationship Id="rId2278" Type="http://schemas.openxmlformats.org/officeDocument/2006/relationships/hyperlink" Target="https://fbref.com/en/country/IRL/Republic-of-Ireland-Football" TargetMode="External"/><Relationship Id="rId2485" Type="http://schemas.openxmlformats.org/officeDocument/2006/relationships/hyperlink" Target="https://fbref.com/en/country/FRA/France-Football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890f108d/Youssef-Chermiti" TargetMode="External"/><Relationship Id="rId1087" Type="http://schemas.openxmlformats.org/officeDocument/2006/relationships/hyperlink" Target="https://fbref.com/en/squads/8602292d/Aston-Villa-Stats" TargetMode="External"/><Relationship Id="rId1294" Type="http://schemas.openxmlformats.org/officeDocument/2006/relationships/hyperlink" Target="https://fbref.com/en/country/SWE/Sweden-Football" TargetMode="External"/><Relationship Id="rId2040" Type="http://schemas.openxmlformats.org/officeDocument/2006/relationships/hyperlink" Target="https://fbref.com/en/players/1b4f1169/matchlogs/2023-2024/summary/Albert-Sambi-Lokonga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5e4d9b48/matchlogs/2023-2024/summary/Jamie-Donley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da011f18/Lewis-Hall" TargetMode="External"/><Relationship Id="rId1599" Type="http://schemas.openxmlformats.org/officeDocument/2006/relationships/hyperlink" Target="https://fbref.com/en/squads/8602292d/Aston-Villa-Stats" TargetMode="External"/><Relationship Id="rId2345" Type="http://schemas.openxmlformats.org/officeDocument/2006/relationships/hyperlink" Target="https://fbref.com/en/players/6412cc03/Fabio-Vieira" TargetMode="External"/><Relationship Id="rId317" Type="http://schemas.openxmlformats.org/officeDocument/2006/relationships/hyperlink" Target="https://fbref.com/en/players/bbd67769/Conor-Bradley" TargetMode="External"/><Relationship Id="rId524" Type="http://schemas.openxmlformats.org/officeDocument/2006/relationships/hyperlink" Target="https://fbref.com/en/players/0ef89a37/matchlogs/2023-2024/summary/Philippe-Coutinho-Match-Logs" TargetMode="External"/><Relationship Id="rId731" Type="http://schemas.openxmlformats.org/officeDocument/2006/relationships/hyperlink" Target="https://fbref.com/en/squads/e4a775cb/Nottingham-Forest-Stats" TargetMode="External"/><Relationship Id="rId1154" Type="http://schemas.openxmlformats.org/officeDocument/2006/relationships/hyperlink" Target="https://fbref.com/en/country/WAL/Wales-Football" TargetMode="External"/><Relationship Id="rId1361" Type="http://schemas.openxmlformats.org/officeDocument/2006/relationships/hyperlink" Target="https://fbref.com/en/players/37118440/Tom-Lockyer" TargetMode="External"/><Relationship Id="rId1459" Type="http://schemas.openxmlformats.org/officeDocument/2006/relationships/hyperlink" Target="https://fbref.com/en/squads/361ca564/Tottenham-Hotspur-Stats" TargetMode="External"/><Relationship Id="rId2205" Type="http://schemas.openxmlformats.org/officeDocument/2006/relationships/hyperlink" Target="https://fbref.com/en/players/15ea812b/James-Tarkowski" TargetMode="External"/><Relationship Id="rId2412" Type="http://schemas.openxmlformats.org/officeDocument/2006/relationships/hyperlink" Target="https://fbref.com/en/players/cd84f0e3/Matthew-Whittingham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6722d4f0/Tyrese-Francois" TargetMode="External"/><Relationship Id="rId1014" Type="http://schemas.openxmlformats.org/officeDocument/2006/relationships/hyperlink" Target="https://fbref.com/en/country/KOR/Korea-Republic-Football" TargetMode="External"/><Relationship Id="rId1221" Type="http://schemas.openxmlformats.org/officeDocument/2006/relationships/hyperlink" Target="https://fbref.com/en/players/c5b7c315/Michael-Keane" TargetMode="External"/><Relationship Id="rId1666" Type="http://schemas.openxmlformats.org/officeDocument/2006/relationships/hyperlink" Target="https://fbref.com/en/country/SEN/Senegal-Football" TargetMode="External"/><Relationship Id="rId1873" Type="http://schemas.openxmlformats.org/officeDocument/2006/relationships/hyperlink" Target="https://fbref.com/en/players/4806ec67/Jordan-Pickford" TargetMode="External"/><Relationship Id="rId1319" Type="http://schemas.openxmlformats.org/officeDocument/2006/relationships/hyperlink" Target="https://fbref.com/en/squads/cff3d9bb/Chelsea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efacf4fd/Ademola-Ola-Adebomi" TargetMode="External"/><Relationship Id="rId1940" Type="http://schemas.openxmlformats.org/officeDocument/2006/relationships/hyperlink" Target="https://fbref.com/en/players/ab651565/matchlogs/2023-2024/summary/Nathan-Redmond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d00d45ab/matchlogs/2023-2024/summary/David-Ozoh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ab84ad2/Mason-Burstow" TargetMode="External"/><Relationship Id="rId2062" Type="http://schemas.openxmlformats.org/officeDocument/2006/relationships/hyperlink" Target="https://fbref.com/en/country/BRA/Brazil-Football" TargetMode="External"/><Relationship Id="rId241" Type="http://schemas.openxmlformats.org/officeDocument/2006/relationships/hyperlink" Target="https://fbref.com/en/players/e4588897/Rhys-Bennett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8b57ad2c/Joao-Gomes" TargetMode="External"/><Relationship Id="rId2367" Type="http://schemas.openxmlformats.org/officeDocument/2006/relationships/hyperlink" Target="https://fbref.com/en/players/9295dc1c/matchlogs/2023-2024/summary/Vitinho-Match-Logs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GER/Germany-Football" TargetMode="External"/><Relationship Id="rId753" Type="http://schemas.openxmlformats.org/officeDocument/2006/relationships/hyperlink" Target="https://fbref.com/en/players/d38fdf53/Pervis-Estupinan" TargetMode="External"/><Relationship Id="rId1176" Type="http://schemas.openxmlformats.org/officeDocument/2006/relationships/hyperlink" Target="https://fbref.com/en/players/45db685d/matchlogs/2023-2024/summary/Jorginho-Match-Logs" TargetMode="External"/><Relationship Id="rId1383" Type="http://schemas.openxmlformats.org/officeDocument/2006/relationships/hyperlink" Target="https://fbref.com/en/squads/e297cd13/Luton-Town-Stats" TargetMode="External"/><Relationship Id="rId2227" Type="http://schemas.openxmlformats.org/officeDocument/2006/relationships/hyperlink" Target="https://fbref.com/en/squads/1df6b87e/Sheffield-United-Stats" TargetMode="External"/><Relationship Id="rId2434" Type="http://schemas.openxmlformats.org/officeDocument/2006/relationships/hyperlink" Target="https://fbref.com/en/squads/b2b47a98/Newcastle-United-Stats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5ad50391/matchlogs/2023-2024/summary/Josko-Gvardiol-Match-Logs" TargetMode="External"/><Relationship Id="rId1036" Type="http://schemas.openxmlformats.org/officeDocument/2006/relationships/hyperlink" Target="https://fbref.com/en/players/d79a8c87/matchlogs/2023-2024/summary/Rob-Holding-Match-Logs" TargetMode="External"/><Relationship Id="rId1243" Type="http://schemas.openxmlformats.org/officeDocument/2006/relationships/hyperlink" Target="https://fbref.com/en/squads/4ba7cbea/Bournemouth-Stats" TargetMode="External"/><Relationship Id="rId1590" Type="http://schemas.openxmlformats.org/officeDocument/2006/relationships/hyperlink" Target="https://fbref.com/en/country/WAL/Wales-Football" TargetMode="External"/><Relationship Id="rId1688" Type="http://schemas.openxmlformats.org/officeDocument/2006/relationships/hyperlink" Target="https://fbref.com/en/players/e6af02e0/matchlogs/2023-2024/summary/Matheus-Nunes-Match-Logs" TargetMode="External"/><Relationship Id="rId1895" Type="http://schemas.openxmlformats.org/officeDocument/2006/relationships/hyperlink" Target="https://fbref.com/en/squads/8602292d/Aston-Villa-Stats" TargetMode="External"/><Relationship Id="rId613" Type="http://schemas.openxmlformats.org/officeDocument/2006/relationships/hyperlink" Target="https://fbref.com/en/players/31c69ef1/Ruben-Dias" TargetMode="External"/><Relationship Id="rId820" Type="http://schemas.openxmlformats.org/officeDocument/2006/relationships/hyperlink" Target="https://fbref.com/en/players/f84a807c/matchlogs/2023-2024/summary/Lyle-Foster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ARG/Argentina-Football" TargetMode="External"/><Relationship Id="rId1548" Type="http://schemas.openxmlformats.org/officeDocument/2006/relationships/hyperlink" Target="https://fbref.com/en/players/fed96827/matchlogs/2023-2024/summary/Chris-Mepham-Match-Logs" TargetMode="External"/><Relationship Id="rId1755" Type="http://schemas.openxmlformats.org/officeDocument/2006/relationships/hyperlink" Target="https://fbref.com/en/squads/d3fd31cc/Everton-Stats" TargetMode="External"/><Relationship Id="rId1103" Type="http://schemas.openxmlformats.org/officeDocument/2006/relationships/hyperlink" Target="https://fbref.com/en/squads/d07537b9/Brighton-and-Hove-Albion-Stats" TargetMode="External"/><Relationship Id="rId1310" Type="http://schemas.openxmlformats.org/officeDocument/2006/relationships/hyperlink" Target="https://fbref.com/en/country/ALG/Algeria-Football" TargetMode="External"/><Relationship Id="rId1408" Type="http://schemas.openxmlformats.org/officeDocument/2006/relationships/hyperlink" Target="https://fbref.com/en/players/d8931174/matchlogs/2023-2024/summary/Harry-Maguire-Match-Logs" TargetMode="External"/><Relationship Id="rId1962" Type="http://schemas.openxmlformats.org/officeDocument/2006/relationships/hyperlink" Target="https://fbref.com/en/country/BRA/Brazil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cff3d9bb/Chelsea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c8aa95da/matchlogs/2023-2024/summary/Fabian-Schar-Match-Logs" TargetMode="External"/><Relationship Id="rId2291" Type="http://schemas.openxmlformats.org/officeDocument/2006/relationships/hyperlink" Target="https://fbref.com/en/squads/18bb7c10/Arsenal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NED/Netherlands-Football" TargetMode="External"/><Relationship Id="rId2151" Type="http://schemas.openxmlformats.org/officeDocument/2006/relationships/hyperlink" Target="https://fbref.com/en/squads/4ba7cbea/Bournemouth-Stats" TargetMode="External"/><Relationship Id="rId2389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f08490a6/matchlogs/2023-2024/summary/Arnaut-Danjuma-Match-Logs" TargetMode="External"/><Relationship Id="rId775" Type="http://schemas.openxmlformats.org/officeDocument/2006/relationships/hyperlink" Target="https://fbref.com/en/squads/e4a775cb/Nottingham-Forest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AUT/Austria-Football" TargetMode="External"/><Relationship Id="rId2011" Type="http://schemas.openxmlformats.org/officeDocument/2006/relationships/hyperlink" Target="https://fbref.com/en/squads/4ba7cbea/Bournemouth-Stats" TargetMode="External"/><Relationship Id="rId2249" Type="http://schemas.openxmlformats.org/officeDocument/2006/relationships/hyperlink" Target="https://fbref.com/en/players/0db169ae/Sandro-Tonali" TargetMode="External"/><Relationship Id="rId2456" Type="http://schemas.openxmlformats.org/officeDocument/2006/relationships/hyperlink" Target="https://fbref.com/en/players/907a5d7c/Yehor-Yarmoliuk" TargetMode="External"/><Relationship Id="rId428" Type="http://schemas.openxmlformats.org/officeDocument/2006/relationships/hyperlink" Target="https://fbref.com/en/players/2389cdc2/matchlogs/2023-2024/summary/Matty-Cash-Match-Logs" TargetMode="External"/><Relationship Id="rId635" Type="http://schemas.openxmlformats.org/officeDocument/2006/relationships/hyperlink" Target="https://fbref.com/en/squads/fd962109/Fulham-Stats" TargetMode="External"/><Relationship Id="rId842" Type="http://schemas.openxmlformats.org/officeDocument/2006/relationships/hyperlink" Target="https://fbref.com/en/country/NED/Netherlands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fc076f78/Luca-Koleosho" TargetMode="External"/><Relationship Id="rId1472" Type="http://schemas.openxmlformats.org/officeDocument/2006/relationships/hyperlink" Target="https://fbref.com/en/players/ed383e43/matchlogs/2023-2024/summary/Alex-Matos-Match-Logs" TargetMode="External"/><Relationship Id="rId2109" Type="http://schemas.openxmlformats.org/officeDocument/2006/relationships/hyperlink" Target="https://fbref.com/en/players/9c94165b/Luke-Shaw" TargetMode="External"/><Relationship Id="rId2316" Type="http://schemas.openxmlformats.org/officeDocument/2006/relationships/hyperlink" Target="https://fbref.com/en/players/a2d873dd/matchlogs/2023-2024/summary/Hwang-Ui-jo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b66315ae/Gabriel-Jesus" TargetMode="External"/><Relationship Id="rId1332" Type="http://schemas.openxmlformats.org/officeDocument/2006/relationships/hyperlink" Target="https://fbref.com/en/players/2628fd2b/matchlogs/2023-2024/summary/Bernd-Leno-Match-Logs" TargetMode="External"/><Relationship Id="rId1777" Type="http://schemas.openxmlformats.org/officeDocument/2006/relationships/hyperlink" Target="https://fbref.com/en/players/c1242d4e/Stefan-Ortega" TargetMode="External"/><Relationship Id="rId1984" Type="http://schemas.openxmlformats.org/officeDocument/2006/relationships/hyperlink" Target="https://fbref.com/en/players/289601e6/matchlogs/2023-2024/summary/Antonee-Robinson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30d4a2e5/Vitaliy-Mykolenko" TargetMode="External"/><Relationship Id="rId1844" Type="http://schemas.openxmlformats.org/officeDocument/2006/relationships/hyperlink" Target="https://fbref.com/en/players/ac7e7b1c/matchlogs/2023-2024/summary/Facundo-Pellistri-Match-Logs" TargetMode="External"/><Relationship Id="rId1704" Type="http://schemas.openxmlformats.org/officeDocument/2006/relationships/hyperlink" Target="https://fbref.com/en/players/089667a5/matchlogs/2023-2024/summary/Lewis-OBrien-Match-Logs" TargetMode="External"/><Relationship Id="rId285" Type="http://schemas.openxmlformats.org/officeDocument/2006/relationships/hyperlink" Target="https://fbref.com/en/players/d328a254/Philip-Billing" TargetMode="External"/><Relationship Id="rId1911" Type="http://schemas.openxmlformats.org/officeDocument/2006/relationships/hyperlink" Target="https://fbref.com/en/squads/18bb7c10/Arsenal-Stats" TargetMode="External"/><Relationship Id="rId492" Type="http://schemas.openxmlformats.org/officeDocument/2006/relationships/hyperlink" Target="https://fbref.com/en/players/0442183b/matchlogs/2023-2024/summary/Nathaniel-Clyne-Match-Logs" TargetMode="External"/><Relationship Id="rId797" Type="http://schemas.openxmlformats.org/officeDocument/2006/relationships/hyperlink" Target="https://fbref.com/en/players/a92ab7be/Mark-Flekken" TargetMode="External"/><Relationship Id="rId2173" Type="http://schemas.openxmlformats.org/officeDocument/2006/relationships/hyperlink" Target="https://fbref.com/en/players/b400bde0/Raheem-Sterling" TargetMode="External"/><Relationship Id="rId2380" Type="http://schemas.openxmlformats.org/officeDocument/2006/relationships/hyperlink" Target="https://fbref.com/en/players/9e525177/Aaron-Wan-Bissaka" TargetMode="External"/><Relationship Id="rId2478" Type="http://schemas.openxmlformats.org/officeDocument/2006/relationships/hyperlink" Target="https://fbref.com/en/squads/943e8050/Burnley-Stats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ca18c8f1/matchlogs/2023-2024/summary/Jacob-Brown-Match-Logs" TargetMode="External"/><Relationship Id="rId1287" Type="http://schemas.openxmlformats.org/officeDocument/2006/relationships/hyperlink" Target="https://fbref.com/en/squads/b2b47a98/Newcastle-United-Stats" TargetMode="External"/><Relationship Id="rId2033" Type="http://schemas.openxmlformats.org/officeDocument/2006/relationships/hyperlink" Target="https://fbref.com/en/players/972aeb2a/William-Saliba" TargetMode="External"/><Relationship Id="rId2240" Type="http://schemas.openxmlformats.org/officeDocument/2006/relationships/hyperlink" Target="https://fbref.com/en/players/a105d46a/matchlogs/2023-2024/summary/Harry-Toffolo-Match-Logs" TargetMode="External"/><Relationship Id="rId212" Type="http://schemas.openxmlformats.org/officeDocument/2006/relationships/hyperlink" Target="https://fbref.com/en/players/1aa84968/matchlogs/2023-2024/summary/Chris-Basham-Match-Logs" TargetMode="External"/><Relationship Id="rId657" Type="http://schemas.openxmlformats.org/officeDocument/2006/relationships/hyperlink" Target="https://fbref.com/en/players/20b3a502/Nicolas-Dominguez" TargetMode="External"/><Relationship Id="rId864" Type="http://schemas.openxmlformats.org/officeDocument/2006/relationships/hyperlink" Target="https://fbref.com/en/players/f7b1d4e0/matchlogs/2023-2024/summary/Saman-Ghoddos-Match-Logs" TargetMode="External"/><Relationship Id="rId1494" Type="http://schemas.openxmlformats.org/officeDocument/2006/relationships/hyperlink" Target="https://fbref.com/en/country/CMR/Cameroon-Football" TargetMode="External"/><Relationship Id="rId1799" Type="http://schemas.openxmlformats.org/officeDocument/2006/relationships/hyperlink" Target="https://fbref.com/en/squads/47c64c55/Crystal-Palace-Stats" TargetMode="External"/><Relationship Id="rId2100" Type="http://schemas.openxmlformats.org/officeDocument/2006/relationships/hyperlink" Target="https://fbref.com/en/players/efd2ec23/matchlogs/2023-2024/summary/Antoine-Semenyo-Match-Logs" TargetMode="External"/><Relationship Id="rId2338" Type="http://schemas.openxmlformats.org/officeDocument/2006/relationships/hyperlink" Target="https://fbref.com/en/country/NED/Netherlands-Football" TargetMode="External"/><Relationship Id="rId517" Type="http://schemas.openxmlformats.org/officeDocument/2006/relationships/hyperlink" Target="https://fbref.com/en/players/fdf3cb77/Vladimir-Coufal" TargetMode="External"/><Relationship Id="rId724" Type="http://schemas.openxmlformats.org/officeDocument/2006/relationships/hyperlink" Target="https://fbref.com/en/players/debe38a0/matchlogs/2023-2024/summary/John-Egan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e297cd13/Luton-Town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8397a50c/Tyrone-Mings" TargetMode="External"/><Relationship Id="rId2405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GER/Germany-Football" TargetMode="External"/><Relationship Id="rId1421" Type="http://schemas.openxmlformats.org/officeDocument/2006/relationships/hyperlink" Target="https://fbref.com/en/players/d7f99582/Benson-Manuel" TargetMode="External"/><Relationship Id="rId1659" Type="http://schemas.openxmlformats.org/officeDocument/2006/relationships/hyperlink" Target="https://fbref.com/en/squads/4ba7cbea/Bournemouth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IRL/Republic-of-Ireland-Football" TargetMode="External"/><Relationship Id="rId1933" Type="http://schemas.openxmlformats.org/officeDocument/2006/relationships/hyperlink" Target="https://fbref.com/en/players/28b40c9c/Tim-Ream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822bd0ba/Liverpool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9228b07c/Tom-Davies" TargetMode="External"/><Relationship Id="rId2055" Type="http://schemas.openxmlformats.org/officeDocument/2006/relationships/hyperlink" Target="https://fbref.com/en/squads/e4a775cb/Nottingham-Forest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FRA/France-Football" TargetMode="External"/><Relationship Id="rId679" Type="http://schemas.openxmlformats.org/officeDocument/2006/relationships/hyperlink" Target="https://fbref.com/en/squads/47c64c55/Crystal-Palace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9cfbad36/Julio-Cesar-Enciso" TargetMode="External"/><Relationship Id="rId539" Type="http://schemas.openxmlformats.org/officeDocument/2006/relationships/hyperlink" Target="https://fbref.com/en/squads/943e8050/Burnley-Stats" TargetMode="External"/><Relationship Id="rId746" Type="http://schemas.openxmlformats.org/officeDocument/2006/relationships/hyperlink" Target="https://fbref.com/en/country/JPN/Japan-Football" TargetMode="External"/><Relationship Id="rId1071" Type="http://schemas.openxmlformats.org/officeDocument/2006/relationships/hyperlink" Target="https://fbref.com/en/squads/19538871/Manchester-United-Stats" TargetMode="External"/><Relationship Id="rId1169" Type="http://schemas.openxmlformats.org/officeDocument/2006/relationships/hyperlink" Target="https://fbref.com/en/players/4fb9c88f/Curtis-Jones" TargetMode="External"/><Relationship Id="rId1376" Type="http://schemas.openxmlformats.org/officeDocument/2006/relationships/hyperlink" Target="https://fbref.com/en/players/7af88b33/matchlogs/2023-2024/summary/Max-Lowe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POR/Portugal-Football" TargetMode="External"/><Relationship Id="rId2427" Type="http://schemas.openxmlformats.org/officeDocument/2006/relationships/hyperlink" Target="https://fbref.com/en/players/8b9ebd03/matchlogs/2023-2024/summary/Willian-Match-Logs" TargetMode="External"/><Relationship Id="rId301" Type="http://schemas.openxmlformats.org/officeDocument/2006/relationships/hyperlink" Target="https://fbref.com/en/players/ae5019e6/Jayden-Bogle" TargetMode="External"/><Relationship Id="rId953" Type="http://schemas.openxmlformats.org/officeDocument/2006/relationships/hyperlink" Target="https://fbref.com/en/players/d56b9520/Malo-Gusto" TargetMode="External"/><Relationship Id="rId1029" Type="http://schemas.openxmlformats.org/officeDocument/2006/relationships/hyperlink" Target="https://fbref.com/en/players/bd8a5d95/Joseph-Hodge" TargetMode="External"/><Relationship Id="rId1236" Type="http://schemas.openxmlformats.org/officeDocument/2006/relationships/hyperlink" Target="https://fbref.com/en/players/f31def1e/matchlogs/2023-2024/summary/Lloyd-Kelly-Match-Logs" TargetMode="External"/><Relationship Id="rId1790" Type="http://schemas.openxmlformats.org/officeDocument/2006/relationships/hyperlink" Target="https://fbref.com/en/country/DEN/Denmark-Football" TargetMode="External"/><Relationship Id="rId1888" Type="http://schemas.openxmlformats.org/officeDocument/2006/relationships/hyperlink" Target="https://fbref.com/en/players/4b40d9ca/matchlogs/2023-2024/summary/Nick-Pope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FRA/France-Football" TargetMode="External"/><Relationship Id="rId813" Type="http://schemas.openxmlformats.org/officeDocument/2006/relationships/hyperlink" Target="https://fbref.com/en/players/c3e39f12/Fraser-Forster" TargetMode="External"/><Relationship Id="rId1443" Type="http://schemas.openxmlformats.org/officeDocument/2006/relationships/hyperlink" Target="https://fbref.com/en/squads/18bb7c10/Arsenal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e7ee38c3/matchlogs/2023-2024/summary/Robin-Olsen-Match-Logs" TargetMode="External"/><Relationship Id="rId1303" Type="http://schemas.openxmlformats.org/officeDocument/2006/relationships/hyperlink" Target="https://fbref.com/en/squads/d07537b9/Brighton-and-Hove-Albion-Stats" TargetMode="External"/><Relationship Id="rId1510" Type="http://schemas.openxmlformats.org/officeDocument/2006/relationships/hyperlink" Target="https://fbref.com/en/country/SCO/Scotland-Football" TargetMode="External"/><Relationship Id="rId1955" Type="http://schemas.openxmlformats.org/officeDocument/2006/relationships/hyperlink" Target="https://fbref.com/en/squads/18bb7c10/Arsenal-Stats" TargetMode="External"/><Relationship Id="rId1608" Type="http://schemas.openxmlformats.org/officeDocument/2006/relationships/hyperlink" Target="https://fbref.com/en/players/9674002f/matchlogs/2023-2024/summary/Mason-Mount-Match-Logs" TargetMode="External"/><Relationship Id="rId1815" Type="http://schemas.openxmlformats.org/officeDocument/2006/relationships/hyperlink" Target="https://fbref.com/en/squads/7c21e445/West-Ham-United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a8748947/matchlogs/2023-2024/summary/Tom-Cairney-Match-Logs" TargetMode="External"/><Relationship Id="rId2077" Type="http://schemas.openxmlformats.org/officeDocument/2006/relationships/hyperlink" Target="https://fbref.com/en/players/52afb588/Kevin-Schade" TargetMode="External"/><Relationship Id="rId2284" Type="http://schemas.openxmlformats.org/officeDocument/2006/relationships/hyperlink" Target="https://fbref.com/en/players/b2a81fc6/matchlogs/2023-2024/summary/Mike-Tresor-Match-Logs" TargetMode="External"/><Relationship Id="rId2491" Type="http://schemas.openxmlformats.org/officeDocument/2006/relationships/hyperlink" Target="https://fbref.com/en/players/be18d79f/matchlogs/2023-2024/summary/Oliwier-Zych-Match-Logs" TargetMode="External"/><Relationship Id="rId256" Type="http://schemas.openxmlformats.org/officeDocument/2006/relationships/hyperlink" Target="https://fbref.com/en/players/68db6358/matchlogs/2023-2024/summary/Daniel-Bentley-Match-Logs" TargetMode="External"/><Relationship Id="rId463" Type="http://schemas.openxmlformats.org/officeDocument/2006/relationships/hyperlink" Target="https://fbref.com/en/squads/cff3d9bb/Chelsea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6ca5ec4b/Alex-Iwobi" TargetMode="External"/><Relationship Id="rId2144" Type="http://schemas.openxmlformats.org/officeDocument/2006/relationships/hyperlink" Target="https://fbref.com/en/players/17695062/matchlogs/2023-2024/summary/Emile-Smith-Rowe-Match-Logs" TargetMode="External"/><Relationship Id="rId2351" Type="http://schemas.openxmlformats.org/officeDocument/2006/relationships/hyperlink" Target="https://fbref.com/en/squads/943e8050/Burnley-Stats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9328b835/matchlogs/2023-2024/summary/Lukasz-Fabianski-Match-Logs" TargetMode="External"/><Relationship Id="rId975" Type="http://schemas.openxmlformats.org/officeDocument/2006/relationships/hyperlink" Target="https://fbref.com/en/squads/1df6b87e/Sheffield-United-Stats" TargetMode="External"/><Relationship Id="rId1160" Type="http://schemas.openxmlformats.org/officeDocument/2006/relationships/hyperlink" Target="https://fbref.com/en/players/0cd31129/matchlogs/2023-2024/summary/Brennan-Johnson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57c94db2/matchlogs/2023-2024/summary/Mads-Roerslev-Match-Logs" TargetMode="External"/><Relationship Id="rId2211" Type="http://schemas.openxmlformats.org/officeDocument/2006/relationships/hyperlink" Target="https://fbref.com/en/squads/e4a775cb/Nottingham-Forest-Stats" TargetMode="External"/><Relationship Id="rId2449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ac861941/matchlogs/2023-2024/summary/Eric-Dier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country/POL/Poland-Football" TargetMode="External"/><Relationship Id="rId1465" Type="http://schemas.openxmlformats.org/officeDocument/2006/relationships/hyperlink" Target="https://fbref.com/en/players/b217ef29/Joel-Matip" TargetMode="External"/><Relationship Id="rId1672" Type="http://schemas.openxmlformats.org/officeDocument/2006/relationships/hyperlink" Target="https://fbref.com/en/players/a53649b7/matchlogs/2023-2024/summary/Eddie-Nketiah-Match-Logs" TargetMode="External"/><Relationship Id="rId2309" Type="http://schemas.openxmlformats.org/officeDocument/2006/relationships/hyperlink" Target="https://fbref.com/en/players/1df4a109/Lesley-Ugochukwu" TargetMode="External"/><Relationship Id="rId1020" Type="http://schemas.openxmlformats.org/officeDocument/2006/relationships/hyperlink" Target="https://fbref.com/en/players/1780bb4a/matchlogs/2023-2024/summary/Aaron-Hickey-Match-Logs" TargetMode="External"/><Relationship Id="rId1118" Type="http://schemas.openxmlformats.org/officeDocument/2006/relationships/hyperlink" Target="https://fbref.com/en/country/GER/Germany-Football" TargetMode="External"/><Relationship Id="rId1325" Type="http://schemas.openxmlformats.org/officeDocument/2006/relationships/hyperlink" Target="https://fbref.com/en/players/4f28a6ff/Clement-Lenglet" TargetMode="External"/><Relationship Id="rId1532" Type="http://schemas.openxmlformats.org/officeDocument/2006/relationships/hyperlink" Target="https://fbref.com/en/players/d93c2511/matchlogs/2023-2024/summary/Scott-McTominay-Match-Logs" TargetMode="External"/><Relationship Id="rId1977" Type="http://schemas.openxmlformats.org/officeDocument/2006/relationships/hyperlink" Target="https://fbref.com/en/players/2e4f5f03/Andrew-Robertson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767d9605/Sydie-Peck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4ba7cbea/Bournemouth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67f649be/matchlogs/2023-2024/summary/Ionut-Radu-Match-Logs" TargetMode="External"/><Relationship Id="rId485" Type="http://schemas.openxmlformats.org/officeDocument/2006/relationships/hyperlink" Target="https://fbref.com/en/players/7c5fa6cf/Jordan-Clark" TargetMode="External"/><Relationship Id="rId692" Type="http://schemas.openxmlformats.org/officeDocument/2006/relationships/hyperlink" Target="https://fbref.com/en/players/3a949a25/matchlogs/2023-2024/summary/Martin-Dubravka-Match-Logs" TargetMode="External"/><Relationship Id="rId2166" Type="http://schemas.openxmlformats.org/officeDocument/2006/relationships/hyperlink" Target="https://fbref.com/en/country/ENG/England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c4cae05/David-Brooks" TargetMode="External"/><Relationship Id="rId552" Type="http://schemas.openxmlformats.org/officeDocument/2006/relationships/hyperlink" Target="https://fbref.com/en/players/93e08bce/matchlogs/2023-2024/summary/Ameen-Al-Dakhil-Match-Logs" TargetMode="External"/><Relationship Id="rId997" Type="http://schemas.openxmlformats.org/officeDocument/2006/relationships/hyperlink" Target="https://fbref.com/en/players/e5a76dfe/Dean-Henderson" TargetMode="External"/><Relationship Id="rId1182" Type="http://schemas.openxmlformats.org/officeDocument/2006/relationships/hyperlink" Target="https://fbref.com/en/country/DEN/Denmark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1034650/Jurrien-Timber" TargetMode="External"/><Relationship Id="rId2440" Type="http://schemas.openxmlformats.org/officeDocument/2006/relationships/hyperlink" Target="https://fbref.com/en/players/2500cef9/Yoane-Wissa" TargetMode="External"/><Relationship Id="rId205" Type="http://schemas.openxmlformats.org/officeDocument/2006/relationships/hyperlink" Target="https://fbref.com/en/players/85d7679f/Luca-Barrington" TargetMode="External"/><Relationship Id="rId412" Type="http://schemas.openxmlformats.org/officeDocument/2006/relationships/hyperlink" Target="https://fbref.com/en/players/4506aec5/matchlogs/2023-2024/summary/Thomas-Cannon-Match-Logs" TargetMode="External"/><Relationship Id="rId857" Type="http://schemas.openxmlformats.org/officeDocument/2006/relationships/hyperlink" Target="https://fbref.com/en/players/4e015693/James-Garner" TargetMode="External"/><Relationship Id="rId1042" Type="http://schemas.openxmlformats.org/officeDocument/2006/relationships/hyperlink" Target="https://fbref.com/en/country/NED/Netherlands-Football" TargetMode="External"/><Relationship Id="rId1487" Type="http://schemas.openxmlformats.org/officeDocument/2006/relationships/hyperlink" Target="https://fbref.com/en/squads/7c21e445/West-Ham-United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f315ca93/matchlogs/2023-2024/summary/Kostas-Tsimikas-Match-Logs" TargetMode="External"/><Relationship Id="rId717" Type="http://schemas.openxmlformats.org/officeDocument/2006/relationships/hyperlink" Target="https://fbref.com/en/players/0562b7f1/Odsonne-Edouard" TargetMode="External"/><Relationship Id="rId924" Type="http://schemas.openxmlformats.org/officeDocument/2006/relationships/hyperlink" Target="https://fbref.com/en/players/d7e24aa1/matchlogs/2023-2024/summary/John-Kymani-Gordon-Match-Logs" TargetMode="External"/><Relationship Id="rId1347" Type="http://schemas.openxmlformats.org/officeDocument/2006/relationships/hyperlink" Target="https://fbref.com/en/squads/18bb7c10/Arsenal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d4aa4582/Ryan-One" TargetMode="External"/><Relationship Id="rId1999" Type="http://schemas.openxmlformats.org/officeDocument/2006/relationships/hyperlink" Target="https://fbref.com/en/squads/943e8050/Burnley-Stats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19538871/Manchester-United-Stats" TargetMode="External"/><Relationship Id="rId1414" Type="http://schemas.openxmlformats.org/officeDocument/2006/relationships/hyperlink" Target="https://fbref.com/en/country/BEL/Belgium-Football" TargetMode="External"/><Relationship Id="rId1621" Type="http://schemas.openxmlformats.org/officeDocument/2006/relationships/hyperlink" Target="https://fbref.com/en/players/99aa1a84/Arijanet-Muric" TargetMode="External"/><Relationship Id="rId1859" Type="http://schemas.openxmlformats.org/officeDocument/2006/relationships/hyperlink" Target="https://fbref.com/en/squads/cff3d9bb/Chelsea-Stats" TargetMode="External"/><Relationship Id="rId1719" Type="http://schemas.openxmlformats.org/officeDocument/2006/relationships/hyperlink" Target="https://fbref.com/en/squads/943e8050/Burnley-Stats" TargetMode="External"/><Relationship Id="rId1926" Type="http://schemas.openxmlformats.org/officeDocument/2006/relationships/hyperlink" Target="https://fbref.com/en/country/ESP/Spain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e3f9e68a/matchlogs/2023-2024/summary/Ronnie-Stutter-Match-Logs" TargetMode="External"/><Relationship Id="rId2395" Type="http://schemas.openxmlformats.org/officeDocument/2006/relationships/hyperlink" Target="https://fbref.com/en/players/95bd120d/matchlogs/2023-2024/summary/Deivid-Washington-Match-Logs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WAL/Wales-Football" TargetMode="External"/><Relationship Id="rId2048" Type="http://schemas.openxmlformats.org/officeDocument/2006/relationships/hyperlink" Target="https://fbref.com/en/players/6a713852/matchlogs/2023-2024/summary/Robert-Sanchez-Match-Logs" TargetMode="External"/><Relationship Id="rId2255" Type="http://schemas.openxmlformats.org/officeDocument/2006/relationships/hyperlink" Target="https://fbref.com/en/squads/8602292d/Aston-Villa-Stats" TargetMode="External"/><Relationship Id="rId227" Type="http://schemas.openxmlformats.org/officeDocument/2006/relationships/hyperlink" Target="https://fbref.com/en/squads/19538871/Manchester-United-Stats" TargetMode="External"/><Relationship Id="rId781" Type="http://schemas.openxmlformats.org/officeDocument/2006/relationships/hyperlink" Target="https://fbref.com/en/players/507c7bdf/Bruno-Fernandes" TargetMode="External"/><Relationship Id="rId879" Type="http://schemas.openxmlformats.org/officeDocument/2006/relationships/hyperlink" Target="https://fbref.com/en/squads/b2b47a98/Newcastle-United-Stats" TargetMode="External"/><Relationship Id="rId2462" Type="http://schemas.openxmlformats.org/officeDocument/2006/relationships/hyperlink" Target="https://fbref.com/en/squads/e4a775cb/Nottingham-Forest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733f1a7d/Ben-Doak" TargetMode="External"/><Relationship Id="rId739" Type="http://schemas.openxmlformats.org/officeDocument/2006/relationships/hyperlink" Target="https://fbref.com/en/squads/18bb7c10/Arsenal-Stats" TargetMode="External"/><Relationship Id="rId1064" Type="http://schemas.openxmlformats.org/officeDocument/2006/relationships/hyperlink" Target="https://fbref.com/en/players/a7a688d7/matchlogs/2023-2024/summary/Mackenzie-Hunt-Match-Logs" TargetMode="External"/><Relationship Id="rId1271" Type="http://schemas.openxmlformats.org/officeDocument/2006/relationships/hyperlink" Target="https://fbref.com/en/squads/822bd0ba/Liverpool-Stats" TargetMode="External"/><Relationship Id="rId1369" Type="http://schemas.openxmlformats.org/officeDocument/2006/relationships/hyperlink" Target="https://fbref.com/en/players/a2b105e0/Sean-Longstaff" TargetMode="External"/><Relationship Id="rId1576" Type="http://schemas.openxmlformats.org/officeDocument/2006/relationships/hyperlink" Target="https://fbref.com/en/players/3925dbd6/matchlogs/2023-2024/summary/Aleksandar-Mitrovic-Match-Logs" TargetMode="External"/><Relationship Id="rId2115" Type="http://schemas.openxmlformats.org/officeDocument/2006/relationships/hyperlink" Target="https://fbref.com/en/squads/e297cd13/Luton-Town-Stats" TargetMode="External"/><Relationship Id="rId2322" Type="http://schemas.openxmlformats.org/officeDocument/2006/relationships/hyperlink" Target="https://fbref.com/en/country/FRA/France-Football" TargetMode="External"/><Relationship Id="rId501" Type="http://schemas.openxmlformats.org/officeDocument/2006/relationships/hyperlink" Target="https://fbref.com/en/players/700783e7/Levi-Colwill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fd962109/Fulham-Stats" TargetMode="External"/><Relationship Id="rId1229" Type="http://schemas.openxmlformats.org/officeDocument/2006/relationships/hyperlink" Target="https://fbref.com/en/players/62d7ef38/Caoimhin-Kelleher" TargetMode="External"/><Relationship Id="rId1783" Type="http://schemas.openxmlformats.org/officeDocument/2006/relationships/hyperlink" Target="https://fbref.com/en/squads/1df6b87e/Sheffield-United-Stats" TargetMode="External"/><Relationship Id="rId1990" Type="http://schemas.openxmlformats.org/officeDocument/2006/relationships/hyperlink" Target="https://fbref.com/en/country/SVK/Slovakia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a79abd8b/matchlogs/2023-2024/summary/Filip-Marshall-Match-Logs" TargetMode="External"/><Relationship Id="rId1643" Type="http://schemas.openxmlformats.org/officeDocument/2006/relationships/hyperlink" Target="https://fbref.com/en/squads/e297cd13/Luton-Town-Stats" TargetMode="External"/><Relationship Id="rId1850" Type="http://schemas.openxmlformats.org/officeDocument/2006/relationships/hyperlink" Target="https://fbref.com/en/country/CRO/Croatia-Football" TargetMode="External"/><Relationship Id="rId1503" Type="http://schemas.openxmlformats.org/officeDocument/2006/relationships/hyperlink" Target="https://fbref.com/en/squads/b8fd03ef/Manchester-City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353737a/matchlogs/2023-2024/summary/Sergio-Reguilon-Match-Logs" TargetMode="External"/><Relationship Id="rId291" Type="http://schemas.openxmlformats.org/officeDocument/2006/relationships/hyperlink" Target="https://fbref.com/en/squads/361ca564/Tottenham-Hotspur-Stats" TargetMode="External"/><Relationship Id="rId1808" Type="http://schemas.openxmlformats.org/officeDocument/2006/relationships/hyperlink" Target="https://fbref.com/en/players/dc7f8a28/matchlogs/2023-2024/summary/Cole-Palmer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16264a81/Moises-Caicedo" TargetMode="External"/><Relationship Id="rId596" Type="http://schemas.openxmlformats.org/officeDocument/2006/relationships/hyperlink" Target="https://fbref.com/en/players/45c427ff/matchlogs/2023-2024/summary/Luc-De-Fougerolles-Match-Logs" TargetMode="External"/><Relationship Id="rId2277" Type="http://schemas.openxmlformats.org/officeDocument/2006/relationships/hyperlink" Target="https://fbref.com/en/players/fe558029/Mark-Travers" TargetMode="External"/><Relationship Id="rId2484" Type="http://schemas.openxmlformats.org/officeDocument/2006/relationships/hyperlink" Target="https://fbref.com/en/players/ce4246f5/Kurt-Zouma" TargetMode="External"/><Relationship Id="rId249" Type="http://schemas.openxmlformats.org/officeDocument/2006/relationships/hyperlink" Target="https://fbref.com/en/players/3b8674e6/Rodrigo-Bentancur" TargetMode="External"/><Relationship Id="rId456" Type="http://schemas.openxmlformats.org/officeDocument/2006/relationships/hyperlink" Target="https://fbref.com/en/players/d33e3242/matchlogs/2023-2024/summary/Ismaila-Cheick-Coulibaly-Match-Logs" TargetMode="External"/><Relationship Id="rId663" Type="http://schemas.openxmlformats.org/officeDocument/2006/relationships/hyperlink" Target="https://fbref.com/en/squads/361ca564/Tottenham-Hotspur-Stats" TargetMode="External"/><Relationship Id="rId870" Type="http://schemas.openxmlformats.org/officeDocument/2006/relationships/hyperlink" Target="https://fbref.com/en/country/ESP/Spain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df3cda47/Dejan-Kulusevski" TargetMode="External"/><Relationship Id="rId2137" Type="http://schemas.openxmlformats.org/officeDocument/2006/relationships/hyperlink" Target="https://fbref.com/en/players/20b104bc/Adam-Smith" TargetMode="External"/><Relationship Id="rId2344" Type="http://schemas.openxmlformats.org/officeDocument/2006/relationships/hyperlink" Target="https://fbref.com/en/players/77d6fd4d/matchlogs/2023-2024/summary/Guglielmo-Vicario-Match-Log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79c84d1c/matchlogs/2023-2024/summary/Jarrod-Bowen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a7588cdc/matchlogs/2023-2024/summary/Antwoine-Hackford-Match-Logs" TargetMode="External"/><Relationship Id="rId1153" Type="http://schemas.openxmlformats.org/officeDocument/2006/relationships/hyperlink" Target="https://fbref.com/en/players/0cd31129/Brennan-Johnson" TargetMode="External"/><Relationship Id="rId1598" Type="http://schemas.openxmlformats.org/officeDocument/2006/relationships/hyperlink" Target="https://fbref.com/en/country/ESP/Spain-Football" TargetMode="External"/><Relationship Id="rId2204" Type="http://schemas.openxmlformats.org/officeDocument/2006/relationships/hyperlink" Target="https://fbref.com/en/players/e514ab62/matchlogs/2023-2024/summary/Matt-Targett-Match-Logs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SWE/Sweden-Football" TargetMode="External"/><Relationship Id="rId828" Type="http://schemas.openxmlformats.org/officeDocument/2006/relationships/hyperlink" Target="https://fbref.com/en/players/38c29201/matchlogs/2023-2024/summary/Aidan-Francis-Match-Logs" TargetMode="External"/><Relationship Id="rId1013" Type="http://schemas.openxmlformats.org/officeDocument/2006/relationships/hyperlink" Target="https://fbref.com/en/players/92e7e919/Son-Heung-min" TargetMode="External"/><Relationship Id="rId1360" Type="http://schemas.openxmlformats.org/officeDocument/2006/relationships/hyperlink" Target="https://fbref.com/en/players/d7553721/matchlogs/2023-2024/summary/Giovani-Lo-Celso-Match-Logs" TargetMode="External"/><Relationship Id="rId1458" Type="http://schemas.openxmlformats.org/officeDocument/2006/relationships/hyperlink" Target="https://fbref.com/en/country/SEN/Senegal-Football" TargetMode="External"/><Relationship Id="rId1665" Type="http://schemas.openxmlformats.org/officeDocument/2006/relationships/hyperlink" Target="https://fbref.com/en/players/00242715/Moussa-Niakhate" TargetMode="External"/><Relationship Id="rId1872" Type="http://schemas.openxmlformats.org/officeDocument/2006/relationships/hyperlink" Target="https://fbref.com/en/players/19f4d211/matchlogs/2023-2024/summary/Jaden-Philogene-Bidace-Match-Logs" TargetMode="External"/><Relationship Id="rId2411" Type="http://schemas.openxmlformats.org/officeDocument/2006/relationships/hyperlink" Target="https://fbref.com/en/players/35e413f1/matchlogs/2023-2024/summary/Ben-White-Match-Logs" TargetMode="External"/><Relationship Id="rId1220" Type="http://schemas.openxmlformats.org/officeDocument/2006/relationships/hyperlink" Target="https://fbref.com/en/players/e16986b1/matchlogs/2023-2024/summary/Leigh-Kavanagh-Match-Logs" TargetMode="External"/><Relationship Id="rId1318" Type="http://schemas.openxmlformats.org/officeDocument/2006/relationships/hyperlink" Target="https://fbref.com/en/country/BEL/Belgium-Football" TargetMode="External"/><Relationship Id="rId1525" Type="http://schemas.openxmlformats.org/officeDocument/2006/relationships/hyperlink" Target="https://fbref.com/en/players/fc15fb84/Dwight-McNeil" TargetMode="External"/><Relationship Id="rId1732" Type="http://schemas.openxmlformats.org/officeDocument/2006/relationships/hyperlink" Target="https://fbref.com/en/players/74b2cd7e/matchlogs/2023-2024/summary/Angelo-Ogbonna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822bd0ba/Liverpool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b2d31e83/matchlogs/2023-2024/summary/Dan-Burn-Match-Logs" TargetMode="External"/><Relationship Id="rId2061" Type="http://schemas.openxmlformats.org/officeDocument/2006/relationships/hyperlink" Target="https://fbref.com/en/players/dd745366/Andrey-Santos" TargetMode="External"/><Relationship Id="rId240" Type="http://schemas.openxmlformats.org/officeDocument/2006/relationships/hyperlink" Target="https://fbref.com/en/players/9ade9ce1/matchlogs/2023-2024/summary/Anis-Ben-Slimane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5526deb1/Tommy-Doyle" TargetMode="External"/><Relationship Id="rId892" Type="http://schemas.openxmlformats.org/officeDocument/2006/relationships/hyperlink" Target="https://fbref.com/en/players/1961b2aa/matchlogs/2023-2024/summary/Andre-Gomes-Match-Logs" TargetMode="External"/><Relationship Id="rId2159" Type="http://schemas.openxmlformats.org/officeDocument/2006/relationships/hyperlink" Target="https://fbref.com/en/squads/7c21e445/West-Ham-United-Stats" TargetMode="External"/><Relationship Id="rId2366" Type="http://schemas.openxmlformats.org/officeDocument/2006/relationships/hyperlink" Target="https://fbref.com/en/squads/943e8050/Burnley-Stats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db4ed67b/Mahmoud-Dahoud" TargetMode="External"/><Relationship Id="rId752" Type="http://schemas.openxmlformats.org/officeDocument/2006/relationships/hyperlink" Target="https://fbref.com/en/players/980522ec/matchlogs/2023-2024/summary/Christian-Eriksen-Match-Logs" TargetMode="External"/><Relationship Id="rId1175" Type="http://schemas.openxmlformats.org/officeDocument/2006/relationships/hyperlink" Target="https://fbref.com/en/squads/18bb7c10/Arsenal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8cec06e1/Wolverhampton-Wanderers-Stats" TargetMode="External"/><Relationship Id="rId2226" Type="http://schemas.openxmlformats.org/officeDocument/2006/relationships/hyperlink" Target="https://fbref.com/en/country/ENG/England-Football" TargetMode="External"/><Relationship Id="rId2433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48ba3f58/Elijah-Campbell" TargetMode="External"/><Relationship Id="rId612" Type="http://schemas.openxmlformats.org/officeDocument/2006/relationships/hyperlink" Target="https://fbref.com/en/players/e31708b2/matchlogs/2023-2024/summary/Amadou-Diallo-Match-Logs" TargetMode="External"/><Relationship Id="rId1035" Type="http://schemas.openxmlformats.org/officeDocument/2006/relationships/hyperlink" Target="https://fbref.com/en/squads/47c64c55/Crystal-Palace-Stats" TargetMode="External"/><Relationship Id="rId1242" Type="http://schemas.openxmlformats.org/officeDocument/2006/relationships/hyperlink" Target="https://fbref.com/en/country/HUN/Hungary-Football" TargetMode="External"/><Relationship Id="rId1687" Type="http://schemas.openxmlformats.org/officeDocument/2006/relationships/hyperlink" Target="https://fbref.com/en/squads/b8fd03ef/Manchester-City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2bd83368/Anthony-Gordon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4ba7cbea/Bournemouth-Stats" TargetMode="External"/><Relationship Id="rId1754" Type="http://schemas.openxmlformats.org/officeDocument/2006/relationships/hyperlink" Target="https://fbref.com/en/country/BEL/Belgium-Football" TargetMode="External"/><Relationship Id="rId1961" Type="http://schemas.openxmlformats.org/officeDocument/2006/relationships/hyperlink" Target="https://fbref.com/en/players/fa031b34/Richarlison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19538871/Manchester-United-Stats" TargetMode="External"/><Relationship Id="rId1614" Type="http://schemas.openxmlformats.org/officeDocument/2006/relationships/hyperlink" Target="https://fbref.com/en/country/UKR/Ukraine-Football" TargetMode="External"/><Relationship Id="rId1821" Type="http://schemas.openxmlformats.org/officeDocument/2006/relationships/hyperlink" Target="https://fbref.com/en/players/32163807/Ben-Parkinson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8602292d/Aston-Villa-Stats" TargetMode="External"/><Relationship Id="rId2083" Type="http://schemas.openxmlformats.org/officeDocument/2006/relationships/hyperlink" Target="https://fbref.com/en/squads/b2b47a98/Newcastle-United-Stats" TargetMode="External"/><Relationship Id="rId2290" Type="http://schemas.openxmlformats.org/officeDocument/2006/relationships/hyperlink" Target="https://fbref.com/en/country/BEL/Belgium-Football" TargetMode="External"/><Relationship Id="rId2388" Type="http://schemas.openxmlformats.org/officeDocument/2006/relationships/hyperlink" Target="https://fbref.com/en/players/3515d404/James-Ward-Prowse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d3fd31cc/Everton-Stats" TargetMode="External"/><Relationship Id="rId1197" Type="http://schemas.openxmlformats.org/officeDocument/2006/relationships/hyperlink" Target="https://fbref.com/en/players/15f24fe7/Sasa-Kalajdzic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e7ca0439/matchlogs/2023-2024/summary/James-Tomkins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BRA/Brazil-Football" TargetMode="External"/><Relationship Id="rId981" Type="http://schemas.openxmlformats.org/officeDocument/2006/relationships/hyperlink" Target="https://fbref.com/en/players/aa849a12/Jack-Harrison" TargetMode="External"/><Relationship Id="rId1057" Type="http://schemas.openxmlformats.org/officeDocument/2006/relationships/hyperlink" Target="https://fbref.com/en/players/d2b32e91/Bashir-Humphreys" TargetMode="External"/><Relationship Id="rId2010" Type="http://schemas.openxmlformats.org/officeDocument/2006/relationships/hyperlink" Target="https://fbref.com/en/country/ENG/England-Football" TargetMode="External"/><Relationship Id="rId2455" Type="http://schemas.openxmlformats.org/officeDocument/2006/relationships/hyperlink" Target="https://fbref.com/en/players/a5212312/matchlogs/2023-2024/summary/Joe-Worrall-Match-Logs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FRA/France-Football" TargetMode="External"/><Relationship Id="rId841" Type="http://schemas.openxmlformats.org/officeDocument/2006/relationships/hyperlink" Target="https://fbref.com/en/players/1971591f/Cody-Gakpo" TargetMode="External"/><Relationship Id="rId1264" Type="http://schemas.openxmlformats.org/officeDocument/2006/relationships/hyperlink" Target="https://fbref.com/en/players/4c3a6744/matchlogs/2023-2024/summary/Justin-Kluivert-Match-Logs" TargetMode="External"/><Relationship Id="rId1471" Type="http://schemas.openxmlformats.org/officeDocument/2006/relationships/hyperlink" Target="https://fbref.com/en/squads/cff3d9bb/Chelsea-Stats" TargetMode="External"/><Relationship Id="rId1569" Type="http://schemas.openxmlformats.org/officeDocument/2006/relationships/hyperlink" Target="https://fbref.com/en/players/74618572/Kaoru-Mitoma" TargetMode="External"/><Relationship Id="rId2108" Type="http://schemas.openxmlformats.org/officeDocument/2006/relationships/hyperlink" Target="https://fbref.com/en/players/e4e0deaa/matchlogs/2023-2024/summary/Femi-Seriki-Match-Logs" TargetMode="External"/><Relationship Id="rId2315" Type="http://schemas.openxmlformats.org/officeDocument/2006/relationships/hyperlink" Target="https://fbref.com/en/squads/e4a775cb/Nottingham-Forest-Stats" TargetMode="External"/><Relationship Id="rId701" Type="http://schemas.openxmlformats.org/officeDocument/2006/relationships/hyperlink" Target="https://fbref.com/en/players/282f75f3/Lewis-Dunk" TargetMode="External"/><Relationship Id="rId939" Type="http://schemas.openxmlformats.org/officeDocument/2006/relationships/hyperlink" Target="https://fbref.com/en/squads/4ba7cbea/Bournemouth-Stats" TargetMode="External"/><Relationship Id="rId1124" Type="http://schemas.openxmlformats.org/officeDocument/2006/relationships/hyperlink" Target="https://fbref.com/en/players/0f134faf/matchlogs/2023-2024/summary/Mathias-Jensen-Match-Logs" TargetMode="External"/><Relationship Id="rId1331" Type="http://schemas.openxmlformats.org/officeDocument/2006/relationships/hyperlink" Target="https://fbref.com/en/squads/fd962109/Fulham-Stats" TargetMode="External"/><Relationship Id="rId1776" Type="http://schemas.openxmlformats.org/officeDocument/2006/relationships/hyperlink" Target="https://fbref.com/en/players/43a166b4/matchlogs/2023-2024/summary/Divock-Origi-Match-Logs" TargetMode="External"/><Relationship Id="rId1983" Type="http://schemas.openxmlformats.org/officeDocument/2006/relationships/hyperlink" Target="https://fbref.com/en/squads/fd962109/Fulham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7923301c/Louie-Marsh" TargetMode="External"/><Relationship Id="rId1636" Type="http://schemas.openxmlformats.org/officeDocument/2006/relationships/hyperlink" Target="https://fbref.com/en/players/de112b84/matchlogs/2023-2024/summary/Jacob-Murphy-Match-Logs" TargetMode="External"/><Relationship Id="rId1843" Type="http://schemas.openxmlformats.org/officeDocument/2006/relationships/hyperlink" Target="https://fbref.com/en/squads/19538871/Manchester-United-Stats" TargetMode="External"/><Relationship Id="rId1703" Type="http://schemas.openxmlformats.org/officeDocument/2006/relationships/hyperlink" Target="https://fbref.com/en/squads/e4a775cb/Nottingham-Forest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9af1f9ff/matchlogs/2023-2024/summary/Jordan-Beyer-Match-Logs" TargetMode="External"/><Relationship Id="rId491" Type="http://schemas.openxmlformats.org/officeDocument/2006/relationships/hyperlink" Target="https://fbref.com/en/squads/47c64c55/Crystal-Palace-Stats" TargetMode="External"/><Relationship Id="rId2172" Type="http://schemas.openxmlformats.org/officeDocument/2006/relationships/hyperlink" Target="https://fbref.com/en/players/28300a16/matchlogs/2023-2024/summary/Jason-Steele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e46012d4/Kevin-De-Bruyne" TargetMode="External"/><Relationship Id="rId796" Type="http://schemas.openxmlformats.org/officeDocument/2006/relationships/hyperlink" Target="https://fbref.com/en/players/b63e789d/matchlogs/2023-2024/summary/John-Fleck-Match-Logs" TargetMode="External"/><Relationship Id="rId2477" Type="http://schemas.openxmlformats.org/officeDocument/2006/relationships/hyperlink" Target="https://fbref.com/en/country/MAR/Morocco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7d6af698/Luke-Chambers" TargetMode="External"/><Relationship Id="rId656" Type="http://schemas.openxmlformats.org/officeDocument/2006/relationships/hyperlink" Target="https://fbref.com/en/players/fffea3e5/matchlogs/2023-2024/summary/Jeremy-Doku-Match-Logs" TargetMode="External"/><Relationship Id="rId863" Type="http://schemas.openxmlformats.org/officeDocument/2006/relationships/hyperlink" Target="https://fbref.com/en/squads/cd051869/Brentford-Stats" TargetMode="External"/><Relationship Id="rId1079" Type="http://schemas.openxmlformats.org/officeDocument/2006/relationships/hyperlink" Target="https://fbref.com/en/squads/d07537b9/Brighton-and-Hove-Albion-Stats" TargetMode="External"/><Relationship Id="rId1286" Type="http://schemas.openxmlformats.org/officeDocument/2006/relationships/hyperlink" Target="https://fbref.com/en/country/SWE/Sweden-Football" TargetMode="External"/><Relationship Id="rId1493" Type="http://schemas.openxmlformats.org/officeDocument/2006/relationships/hyperlink" Target="https://fbref.com/en/players/6afaebf2/Bryan-Mbeumo" TargetMode="External"/><Relationship Id="rId2032" Type="http://schemas.openxmlformats.org/officeDocument/2006/relationships/hyperlink" Target="https://fbref.com/en/players/e342ad68/matchlogs/2023-2024/summary/Mohamed-Salah-Match-Logs" TargetMode="External"/><Relationship Id="rId2337" Type="http://schemas.openxmlformats.org/officeDocument/2006/relationships/hyperlink" Target="https://fbref.com/en/players/cf134113/Bart-Verbruggen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ccce7025/Sven-Botman" TargetMode="External"/><Relationship Id="rId516" Type="http://schemas.openxmlformats.org/officeDocument/2006/relationships/hyperlink" Target="https://fbref.com/en/players/beb391dd/matchlogs/2023-2024/summary/Maxwel-Cornet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country/NED/Netherlands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afed6722/Valentino-Livramento" TargetMode="External"/><Relationship Id="rId1560" Type="http://schemas.openxmlformats.org/officeDocument/2006/relationships/hyperlink" Target="https://fbref.com/en/players/2f90f6b8/matchlogs/2023-2024/summary/James-Milner-Match-Logs" TargetMode="External"/><Relationship Id="rId1658" Type="http://schemas.openxmlformats.org/officeDocument/2006/relationships/hyperlink" Target="https://fbref.com/en/country/BRA/Brazil-Football" TargetMode="External"/><Relationship Id="rId1865" Type="http://schemas.openxmlformats.org/officeDocument/2006/relationships/hyperlink" Target="https://fbref.com/en/players/4f565d77/Kalvin-Phillips" TargetMode="External"/><Relationship Id="rId2404" Type="http://schemas.openxmlformats.org/officeDocument/2006/relationships/hyperlink" Target="https://fbref.com/en/players/ce5143da/Danny-Welbeck" TargetMode="External"/><Relationship Id="rId1213" Type="http://schemas.openxmlformats.org/officeDocument/2006/relationships/hyperlink" Target="https://fbref.com/en/players/32e7ce92/Loris-Karius" TargetMode="External"/><Relationship Id="rId1420" Type="http://schemas.openxmlformats.org/officeDocument/2006/relationships/hyperlink" Target="https://fbref.com/en/players/758dd7f0/matchlogs/2023-2024/summary/Javier-Manquillo-Match-Logs" TargetMode="External"/><Relationship Id="rId1518" Type="http://schemas.openxmlformats.org/officeDocument/2006/relationships/hyperlink" Target="https://fbref.com/en/country/SCO/Scotland-Football" TargetMode="External"/><Relationship Id="rId1725" Type="http://schemas.openxmlformats.org/officeDocument/2006/relationships/hyperlink" Target="https://fbref.com/en/players/788c0277/Chiedozie-Ogbene" TargetMode="External"/><Relationship Id="rId1932" Type="http://schemas.openxmlformats.org/officeDocument/2006/relationships/hyperlink" Target="https://fbref.com/en/players/9ad8d732/matchlogs/2023-2024/summary/Jadan-Raymond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HUN/Hungary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a681b7b7/Reece-Burke" TargetMode="External"/><Relationship Id="rId580" Type="http://schemas.openxmlformats.org/officeDocument/2006/relationships/hyperlink" Target="https://fbref.com/en/players/44781702/matchlogs/2023-2024/summary/Ben-Davies-Match-Logs" TargetMode="External"/><Relationship Id="rId2054" Type="http://schemas.openxmlformats.org/officeDocument/2006/relationships/hyperlink" Target="https://fbref.com/en/country/CIV/Cote-dIvoire-Football" TargetMode="External"/><Relationship Id="rId2261" Type="http://schemas.openxmlformats.org/officeDocument/2006/relationships/hyperlink" Target="https://fbref.com/en/players/259fea27/James-Trafford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10f0fdd3/Jean-Ricner-Bellegarde" TargetMode="External"/><Relationship Id="rId440" Type="http://schemas.openxmlformats.org/officeDocument/2006/relationships/hyperlink" Target="https://fbref.com/en/players/e28868f3/matchlogs/2023-2024/summary/Jonny-Castro-Match-Logs" TargetMode="External"/><Relationship Id="rId678" Type="http://schemas.openxmlformats.org/officeDocument/2006/relationships/hyperlink" Target="https://fbref.com/en/country/MLI/Mali-Football" TargetMode="External"/><Relationship Id="rId885" Type="http://schemas.openxmlformats.org/officeDocument/2006/relationships/hyperlink" Target="https://fbref.com/en/players/9f7c837d/Ben-Godfrey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e7aa9d7c/Fabio-Silva" TargetMode="External"/><Relationship Id="rId2359" Type="http://schemas.openxmlformats.org/officeDocument/2006/relationships/hyperlink" Target="https://fbref.com/en/squads/d3fd31cc/Everton-Stats" TargetMode="External"/><Relationship Id="rId300" Type="http://schemas.openxmlformats.org/officeDocument/2006/relationships/hyperlink" Target="https://fbref.com/en/players/eed2427e/matchlogs/2023-2024/summary/Oscar-Bobb-Match-Logs" TargetMode="External"/><Relationship Id="rId538" Type="http://schemas.openxmlformats.org/officeDocument/2006/relationships/hyperlink" Target="https://fbref.com/en/country/IRL/Republic-of-Ireland-Football" TargetMode="External"/><Relationship Id="rId745" Type="http://schemas.openxmlformats.org/officeDocument/2006/relationships/hyperlink" Target="https://fbref.com/en/players/c149016b/Wataru-Endo" TargetMode="External"/><Relationship Id="rId952" Type="http://schemas.openxmlformats.org/officeDocument/2006/relationships/hyperlink" Target="https://fbref.com/en/players/82518f62/matchlogs/2023-2024/summary/Bruno-Guimaraes-Match-Logs" TargetMode="External"/><Relationship Id="rId1168" Type="http://schemas.openxmlformats.org/officeDocument/2006/relationships/hyperlink" Target="https://fbref.com/en/players/9e5708be/matchlogs/2023-2024/summary/Sam-Johnstone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GHA/Ghana-Football" TargetMode="External"/><Relationship Id="rId2219" Type="http://schemas.openxmlformats.org/officeDocument/2006/relationships/hyperlink" Target="https://fbref.com/en/squads/943e8050/Burnley-Stats" TargetMode="External"/><Relationship Id="rId2426" Type="http://schemas.openxmlformats.org/officeDocument/2006/relationships/hyperlink" Target="https://fbref.com/en/squads/fd962109/Fulham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aeed5c06/Moussa-Diaby" TargetMode="External"/><Relationship Id="rId812" Type="http://schemas.openxmlformats.org/officeDocument/2006/relationships/hyperlink" Target="https://fbref.com/en/players/82927de4/matchlogs/2023-2024/summary/Pablo-Fornals-Match-Logs" TargetMode="External"/><Relationship Id="rId1028" Type="http://schemas.openxmlformats.org/officeDocument/2006/relationships/hyperlink" Target="https://fbref.com/en/players/e98211e7/matchlogs/2023-2024/summary/Jack-Hinshelwood-Match-Logs" TargetMode="External"/><Relationship Id="rId1235" Type="http://schemas.openxmlformats.org/officeDocument/2006/relationships/hyperlink" Target="https://fbref.com/en/squads/4ba7cbea/Bournemouth-Stats" TargetMode="External"/><Relationship Id="rId1442" Type="http://schemas.openxmlformats.org/officeDocument/2006/relationships/hyperlink" Target="https://fbref.com/en/country/BRA/Brazil-Football" TargetMode="External"/><Relationship Id="rId1887" Type="http://schemas.openxmlformats.org/officeDocument/2006/relationships/hyperlink" Target="https://fbref.com/en/squads/b2b47a98/Newcastle-United-Stats" TargetMode="External"/><Relationship Id="rId1302" Type="http://schemas.openxmlformats.org/officeDocument/2006/relationships/hyperlink" Target="https://fbref.com/en/country/GHA/Ghana-Football" TargetMode="External"/><Relationship Id="rId1747" Type="http://schemas.openxmlformats.org/officeDocument/2006/relationships/hyperlink" Target="https://fbref.com/en/squads/8602292d/Aston-Villa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ITA/Italy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fd962109/Fulham-Stats" TargetMode="External"/><Relationship Id="rId2076" Type="http://schemas.openxmlformats.org/officeDocument/2006/relationships/hyperlink" Target="https://fbref.com/en/players/37739c71/matchlogs/2023-2024/summary/Calum-Scanlon-Match-Logs" TargetMode="External"/><Relationship Id="rId2283" Type="http://schemas.openxmlformats.org/officeDocument/2006/relationships/hyperlink" Target="https://fbref.com/en/squads/943e8050/Burnley-Stats" TargetMode="External"/><Relationship Id="rId2490" Type="http://schemas.openxmlformats.org/officeDocument/2006/relationships/hyperlink" Target="https://fbref.com/en/squads/8602292d/Aston-Villa-Stats" TargetMode="External"/><Relationship Id="rId255" Type="http://schemas.openxmlformats.org/officeDocument/2006/relationships/hyperlink" Target="https://fbref.com/en/squads/8cec06e1/Wolverhampton-Wanderers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8e92be30/matchlogs/2023-2024/summary/Alexander-Isak-Match-Logs" TargetMode="External"/><Relationship Id="rId1397" Type="http://schemas.openxmlformats.org/officeDocument/2006/relationships/hyperlink" Target="https://fbref.com/en/players/ee38d9c5/James-Maddison" TargetMode="External"/><Relationship Id="rId2143" Type="http://schemas.openxmlformats.org/officeDocument/2006/relationships/hyperlink" Target="https://fbref.com/en/squads/18bb7c10/Arsenal-Stats" TargetMode="External"/><Relationship Id="rId2350" Type="http://schemas.openxmlformats.org/officeDocument/2006/relationships/hyperlink" Target="https://fbref.com/en/country/CHI/Chile-Football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7c21e445/West-Ham-United-Stats" TargetMode="External"/><Relationship Id="rId974" Type="http://schemas.openxmlformats.org/officeDocument/2006/relationships/hyperlink" Target="https://fbref.com/en/country/NED/Netherlands-Football" TargetMode="External"/><Relationship Id="rId2003" Type="http://schemas.openxmlformats.org/officeDocument/2006/relationships/hyperlink" Target="https://fbref.com/en/squads/cd051869/Brentford-Stats" TargetMode="External"/><Relationship Id="rId2210" Type="http://schemas.openxmlformats.org/officeDocument/2006/relationships/hyperlink" Target="https://fbref.com/en/country/POR/Portugal-Football" TargetMode="External"/><Relationship Id="rId2448" Type="http://schemas.openxmlformats.org/officeDocument/2006/relationships/hyperlink" Target="https://fbref.com/en/players/d3085b49/Cauley-Woodrow" TargetMode="External"/><Relationship Id="rId627" Type="http://schemas.openxmlformats.org/officeDocument/2006/relationships/hyperlink" Target="https://fbref.com/en/squads/361ca564/Tottenham-Hotspur-Stats" TargetMode="External"/><Relationship Id="rId834" Type="http://schemas.openxmlformats.org/officeDocument/2006/relationships/hyperlink" Target="https://fbref.com/en/country/IRL/Republic-of-Ireland-Football" TargetMode="External"/><Relationship Id="rId1257" Type="http://schemas.openxmlformats.org/officeDocument/2006/relationships/hyperlink" Target="https://fbref.com/en/players/dc3e663e/Jakub-Kiwior" TargetMode="External"/><Relationship Id="rId1464" Type="http://schemas.openxmlformats.org/officeDocument/2006/relationships/hyperlink" Target="https://fbref.com/en/players/50e6dc35/matchlogs/2023-2024/summary/Jean-Philippe-Mateta-Match-Logs" TargetMode="External"/><Relationship Id="rId1671" Type="http://schemas.openxmlformats.org/officeDocument/2006/relationships/hyperlink" Target="https://fbref.com/en/squads/18bb7c10/Arsenal-Stats" TargetMode="External"/><Relationship Id="rId2308" Type="http://schemas.openxmlformats.org/officeDocument/2006/relationships/hyperlink" Target="https://fbref.com/en/players/7cd520e8/matchlogs/2023-2024/summary/Destiny-Udogie-Match-Logs" TargetMode="External"/><Relationship Id="rId901" Type="http://schemas.openxmlformats.org/officeDocument/2006/relationships/hyperlink" Target="https://fbref.com/en/players/7a11550b/Joe-Gomez" TargetMode="External"/><Relationship Id="rId1117" Type="http://schemas.openxmlformats.org/officeDocument/2006/relationships/hyperlink" Target="https://fbref.com/en/players/8449d35e/Vitaly-Janelt" TargetMode="External"/><Relationship Id="rId1324" Type="http://schemas.openxmlformats.org/officeDocument/2006/relationships/hyperlink" Target="https://fbref.com/en/players/2b471f99/matchlogs/2023-2024/summary/Mario-Lemina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2944f86f/Frank-Onyeka" TargetMode="External"/><Relationship Id="rId1976" Type="http://schemas.openxmlformats.org/officeDocument/2006/relationships/hyperlink" Target="https://fbref.com/en/players/24fae784/matchlogs/2023-2024/summary/Connor-Roberts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f1c42eb3/Alex-Murphy" TargetMode="External"/><Relationship Id="rId1836" Type="http://schemas.openxmlformats.org/officeDocument/2006/relationships/hyperlink" Target="https://fbref.com/en/players/ea1a5662/matchlogs/2023-2024/summary/Myles-Peart-Harris-Match-Logs" TargetMode="External"/><Relationship Id="rId1903" Type="http://schemas.openxmlformats.org/officeDocument/2006/relationships/hyperlink" Target="https://fbref.com/en/squads/4ba7cbea/Bournemouth-Stats" TargetMode="External"/><Relationship Id="rId2098" Type="http://schemas.openxmlformats.org/officeDocument/2006/relationships/hyperlink" Target="https://fbref.com/en/country/GHA/Ghana-Football" TargetMode="External"/><Relationship Id="rId277" Type="http://schemas.openxmlformats.org/officeDocument/2006/relationships/hyperlink" Target="https://fbref.com/en/players/0d85a4e8/Marcus-Bettinelli" TargetMode="External"/><Relationship Id="rId484" Type="http://schemas.openxmlformats.org/officeDocument/2006/relationships/hyperlink" Target="https://fbref.com/en/players/73341ace/matchlogs/2023-2024/summary/Bobby-Clark-Match-Logs" TargetMode="External"/><Relationship Id="rId2165" Type="http://schemas.openxmlformats.org/officeDocument/2006/relationships/hyperlink" Target="https://fbref.com/en/players/b2626673/Jay-Stansfield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5f346071/matchlogs/2023-2024/summary/Andre-Brooks-Match-Logs" TargetMode="External"/><Relationship Id="rId691" Type="http://schemas.openxmlformats.org/officeDocument/2006/relationships/hyperlink" Target="https://fbref.com/en/squads/b2b47a98/Newcastle-United-Stats" TargetMode="External"/><Relationship Id="rId789" Type="http://schemas.openxmlformats.org/officeDocument/2006/relationships/hyperlink" Target="https://fbref.com/en/players/5ff4ab71/Enzo-Fernandez" TargetMode="External"/><Relationship Id="rId996" Type="http://schemas.openxmlformats.org/officeDocument/2006/relationships/hyperlink" Target="https://fbref.com/en/players/169fd162/matchlogs/2023-2024/summary/Hwang-Hee-chan-Match-Logs" TargetMode="External"/><Relationship Id="rId2025" Type="http://schemas.openxmlformats.org/officeDocument/2006/relationships/hyperlink" Target="https://fbref.com/en/players/bc7dc64d/Bukayo-Saka" TargetMode="External"/><Relationship Id="rId2372" Type="http://schemas.openxmlformats.org/officeDocument/2006/relationships/hyperlink" Target="https://fbref.com/en/players/86dd77d1/Kyle-Walker" TargetMode="External"/><Relationship Id="rId551" Type="http://schemas.openxmlformats.org/officeDocument/2006/relationships/hyperlink" Target="https://fbref.com/en/squads/943e8050/Burnley-Stats" TargetMode="External"/><Relationship Id="rId649" Type="http://schemas.openxmlformats.org/officeDocument/2006/relationships/hyperlink" Target="https://fbref.com/en/players/d557d734/Matt-Doherty" TargetMode="External"/><Relationship Id="rId856" Type="http://schemas.openxmlformats.org/officeDocument/2006/relationships/hyperlink" Target="https://fbref.com/en/players/7aa8adfe/matchlogs/2023-2024/summary/Alejandro-Garnacho-Match-Logs" TargetMode="External"/><Relationship Id="rId1181" Type="http://schemas.openxmlformats.org/officeDocument/2006/relationships/hyperlink" Target="https://fbref.com/en/players/f098c03e/Mads-Juel-Andersen" TargetMode="External"/><Relationship Id="rId1279" Type="http://schemas.openxmlformats.org/officeDocument/2006/relationships/hyperlink" Target="https://fbref.com/en/squads/e4a775cb/Nottingham-Forest-Stats" TargetMode="External"/><Relationship Id="rId1486" Type="http://schemas.openxmlformats.org/officeDocument/2006/relationships/hyperlink" Target="https://fbref.com/en/country/GRE/Greece-Football" TargetMode="External"/><Relationship Id="rId2232" Type="http://schemas.openxmlformats.org/officeDocument/2006/relationships/hyperlink" Target="https://fbref.com/en/players/56f7a928/matchlogs/2023-2024/summary/Youri-Tielemans-Match-Logs" TargetMode="External"/><Relationship Id="rId204" Type="http://schemas.openxmlformats.org/officeDocument/2006/relationships/hyperlink" Target="https://fbref.com/en/players/c68c6838/matchlogs/2023-2024/summary/Ty-Barnett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74e12f1e/Jack-Cork" TargetMode="External"/><Relationship Id="rId1041" Type="http://schemas.openxmlformats.org/officeDocument/2006/relationships/hyperlink" Target="https://fbref.com/en/players/f233ed69/Justin-Hubner" TargetMode="External"/><Relationship Id="rId1139" Type="http://schemas.openxmlformats.org/officeDocument/2006/relationships/hyperlink" Target="https://fbref.com/en/squads/d07537b9/Brighton-and-Hove-Albion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1d3b3d77/Trey-Nyoni" TargetMode="External"/><Relationship Id="rId1998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3bb7b8b4/matchlogs/2023-2024/summary/Ederson-Match-Logs" TargetMode="External"/><Relationship Id="rId923" Type="http://schemas.openxmlformats.org/officeDocument/2006/relationships/hyperlink" Target="https://fbref.com/en/squads/47c64c55/Crystal-Palace-Stats" TargetMode="External"/><Relationship Id="rId1553" Type="http://schemas.openxmlformats.org/officeDocument/2006/relationships/hyperlink" Target="https://fbref.com/en/players/2c6835e5/Lewis-Miley" TargetMode="External"/><Relationship Id="rId1760" Type="http://schemas.openxmlformats.org/officeDocument/2006/relationships/hyperlink" Target="https://fbref.com/en/players/e9c0c1b2/matchlogs/2023-2024/summary/Andre-Onana-Match-Logs" TargetMode="External"/><Relationship Id="rId1858" Type="http://schemas.openxmlformats.org/officeDocument/2006/relationships/hyperlink" Target="https://fbref.com/en/country/SRB/Serbia-Football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a572e291/Orel-Mangala" TargetMode="External"/><Relationship Id="rId1620" Type="http://schemas.openxmlformats.org/officeDocument/2006/relationships/hyperlink" Target="https://fbref.com/en/players/a755db8c/matchlogs/2023-2024/summary/Rodrigo-Muniz-Match-Logs" TargetMode="External"/><Relationship Id="rId1718" Type="http://schemas.openxmlformats.org/officeDocument/2006/relationships/hyperlink" Target="https://fbref.com/en/country/IRL/Republic-of-Ireland-Football" TargetMode="External"/><Relationship Id="rId1925" Type="http://schemas.openxmlformats.org/officeDocument/2006/relationships/hyperlink" Target="https://fbref.com/en/players/98ea5115/David-Raya" TargetMode="External"/><Relationship Id="rId299" Type="http://schemas.openxmlformats.org/officeDocument/2006/relationships/hyperlink" Target="https://fbref.com/en/squads/b8fd03ef/Manchester-City-Stats" TargetMode="External"/><Relationship Id="rId2187" Type="http://schemas.openxmlformats.org/officeDocument/2006/relationships/hyperlink" Target="https://fbref.com/en/squads/cff3d9bb/Chelsea-Stats" TargetMode="External"/><Relationship Id="rId2394" Type="http://schemas.openxmlformats.org/officeDocument/2006/relationships/hyperlink" Target="https://fbref.com/en/squads/cff3d9bb/Chelsea-Stats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URU/Uruguay-Football" TargetMode="External"/><Relationship Id="rId573" Type="http://schemas.openxmlformats.org/officeDocument/2006/relationships/hyperlink" Target="https://fbref.com/en/players/71894777/Adam-Davies" TargetMode="External"/><Relationship Id="rId780" Type="http://schemas.openxmlformats.org/officeDocument/2006/relationships/hyperlink" Target="https://fbref.com/en/players/4596da74/matchlogs/2023-2024/summary/Evan-Ferguson-Match-Logs" TargetMode="External"/><Relationship Id="rId2047" Type="http://schemas.openxmlformats.org/officeDocument/2006/relationships/hyperlink" Target="https://fbref.com/en/squads/cff3d9bb/Chelsea-Stats" TargetMode="External"/><Relationship Id="rId2254" Type="http://schemas.openxmlformats.org/officeDocument/2006/relationships/hyperlink" Target="https://fbref.com/en/country/ESP/Spain-Football" TargetMode="External"/><Relationship Id="rId2461" Type="http://schemas.openxmlformats.org/officeDocument/2006/relationships/hyperlink" Target="https://fbref.com/en/country/ENG/England-Football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1c86192d/Leo-Castledine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d3fd31cc/Everton-Stats" TargetMode="External"/><Relationship Id="rId1270" Type="http://schemas.openxmlformats.org/officeDocument/2006/relationships/hyperlink" Target="https://fbref.com/en/country/FRA/France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ad82197c/matchlogs/2023-2024/summary/Axel-Disasi-Match-Logs" TargetMode="External"/><Relationship Id="rId738" Type="http://schemas.openxmlformats.org/officeDocument/2006/relationships/hyperlink" Target="https://fbref.com/en/country/EGY/Egypt-Football" TargetMode="External"/><Relationship Id="rId945" Type="http://schemas.openxmlformats.org/officeDocument/2006/relationships/hyperlink" Target="https://fbref.com/en/players/d0706b27/Marc-Guehi" TargetMode="External"/><Relationship Id="rId1368" Type="http://schemas.openxmlformats.org/officeDocument/2006/relationships/hyperlink" Target="https://fbref.com/en/players/165cf989/matchlogs/2023-2024/summary/Andy-Lonergan-Match-Logs" TargetMode="External"/><Relationship Id="rId1575" Type="http://schemas.openxmlformats.org/officeDocument/2006/relationships/hyperlink" Target="https://fbref.com/en/squads/fd962109/Fulham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players/9f8e9423/Raphael-Varane" TargetMode="External"/><Relationship Id="rId2419" Type="http://schemas.openxmlformats.org/officeDocument/2006/relationships/hyperlink" Target="https://fbref.com/en/players/3f847d95/matchlogs/2023-2024/summary/Joseph-Whitworth-Match-Log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a8c19eb8/matchlogs/2023-2024/summary/Nathan-Collins-Match-Logs" TargetMode="External"/><Relationship Id="rId805" Type="http://schemas.openxmlformats.org/officeDocument/2006/relationships/hyperlink" Target="https://fbref.com/en/players/96cf7b61/Wes-Foderingham" TargetMode="External"/><Relationship Id="rId1130" Type="http://schemas.openxmlformats.org/officeDocument/2006/relationships/hyperlink" Target="https://fbref.com/en/country/MEX/Mexico-Football" TargetMode="External"/><Relationship Id="rId1228" Type="http://schemas.openxmlformats.org/officeDocument/2006/relationships/hyperlink" Target="https://fbref.com/en/players/51dbeea9/matchlogs/2023-2024/summary/Thilo-Kehrer-Match-Logs" TargetMode="External"/><Relationship Id="rId1435" Type="http://schemas.openxmlformats.org/officeDocument/2006/relationships/hyperlink" Target="https://fbref.com/en/squads/8602292d/Aston-Villa-Stats" TargetMode="External"/><Relationship Id="rId1642" Type="http://schemas.openxmlformats.org/officeDocument/2006/relationships/hyperlink" Target="https://fbref.com/en/country/ZIM/Zimbabwe-Football" TargetMode="External"/><Relationship Id="rId1947" Type="http://schemas.openxmlformats.org/officeDocument/2006/relationships/hyperlink" Target="https://fbref.com/en/squads/19538871/Manchester-United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b8fd03ef/Manchester-City-Stats" TargetMode="External"/><Relationship Id="rId290" Type="http://schemas.openxmlformats.org/officeDocument/2006/relationships/hyperlink" Target="https://fbref.com/en/country/MLI/Mali-Football" TargetMode="External"/><Relationship Id="rId388" Type="http://schemas.openxmlformats.org/officeDocument/2006/relationships/hyperlink" Target="https://fbref.com/en/players/15ee4bc1/matchlogs/2023-2024/summary/Jili-Buyabu-Match-Logs" TargetMode="External"/><Relationship Id="rId2069" Type="http://schemas.openxmlformats.org/officeDocument/2006/relationships/hyperlink" Target="https://fbref.com/en/players/9744ff80/Pablo-Sarabia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fd962109/Fulham-Stats" TargetMode="External"/><Relationship Id="rId2276" Type="http://schemas.openxmlformats.org/officeDocument/2006/relationships/hyperlink" Target="https://fbref.com/en/players/999ceb5f/matchlogs/2023-2024/summary/Boubacar-Traore-Match-Logs" TargetMode="External"/><Relationship Id="rId2483" Type="http://schemas.openxmlformats.org/officeDocument/2006/relationships/hyperlink" Target="https://fbref.com/en/players/51cf8561/matchlogs/2023-2024/summary/Oleksandr-Zinchenko-Match-Logs" TargetMode="External"/><Relationship Id="rId248" Type="http://schemas.openxmlformats.org/officeDocument/2006/relationships/hyperlink" Target="https://fbref.com/en/players/5a04fd92/matchlogs/2023-2024/summary/Said-Benrahma-Match-Logs" TargetMode="External"/><Relationship Id="rId455" Type="http://schemas.openxmlformats.org/officeDocument/2006/relationships/hyperlink" Target="https://fbref.com/en/squads/1df6b87e/Sheffield-United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84c5ceea/Tim-Iroegbunam" TargetMode="External"/><Relationship Id="rId1292" Type="http://schemas.openxmlformats.org/officeDocument/2006/relationships/hyperlink" Target="https://fbref.com/en/players/f23f9d20/matchlogs/2023-2024/summary/Tim-Krul-Match-Logs" TargetMode="External"/><Relationship Id="rId2136" Type="http://schemas.openxmlformats.org/officeDocument/2006/relationships/hyperlink" Target="https://fbref.com/en/players/6250083a/matchlogs/2023-2024/summary/Oliver-Skipp-Match-Logs" TargetMode="External"/><Relationship Id="rId2343" Type="http://schemas.openxmlformats.org/officeDocument/2006/relationships/hyperlink" Target="https://fbref.com/en/squads/361ca564/Tottenham-Hotspur-Stat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7c21e445/West-Ham-United-Stats" TargetMode="External"/><Relationship Id="rId522" Type="http://schemas.openxmlformats.org/officeDocument/2006/relationships/hyperlink" Target="https://fbref.com/en/country/BRA/Brazil-Football" TargetMode="External"/><Relationship Id="rId967" Type="http://schemas.openxmlformats.org/officeDocument/2006/relationships/hyperlink" Target="https://fbref.com/en/squads/1df6b87e/Sheffield-United-Stats" TargetMode="External"/><Relationship Id="rId1152" Type="http://schemas.openxmlformats.org/officeDocument/2006/relationships/hyperlink" Target="https://fbref.com/en/players/9319781b/matchlogs/2023-2024/summary/Ben-Johnson-Match-Logs" TargetMode="External"/><Relationship Id="rId1597" Type="http://schemas.openxmlformats.org/officeDocument/2006/relationships/hyperlink" Target="https://fbref.com/en/players/16e9d0ea/Alex-Moreno" TargetMode="External"/><Relationship Id="rId2203" Type="http://schemas.openxmlformats.org/officeDocument/2006/relationships/hyperlink" Target="https://fbref.com/en/squads/b2b47a98/Newcastle-United-Stats" TargetMode="External"/><Relationship Id="rId2410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e297cd13/Luton-Town-Stats" TargetMode="External"/><Relationship Id="rId1012" Type="http://schemas.openxmlformats.org/officeDocument/2006/relationships/hyperlink" Target="https://fbref.com/en/players/3f991cbb/matchlogs/2023-2024/summary/Owen-Hesketh-Match-Logs" TargetMode="External"/><Relationship Id="rId1457" Type="http://schemas.openxmlformats.org/officeDocument/2006/relationships/hyperlink" Target="https://fbref.com/en/players/feb5d972/Pape-Matar-Sarr" TargetMode="External"/><Relationship Id="rId1664" Type="http://schemas.openxmlformats.org/officeDocument/2006/relationships/hyperlink" Target="https://fbref.com/en/players/7ba2eaa9/matchlogs/2023-2024/summary/Pedro-Neto-Match-Logs" TargetMode="External"/><Relationship Id="rId1871" Type="http://schemas.openxmlformats.org/officeDocument/2006/relationships/hyperlink" Target="https://fbref.com/en/squads/8602292d/Aston-Villa-Stats" TargetMode="External"/><Relationship Id="rId1317" Type="http://schemas.openxmlformats.org/officeDocument/2006/relationships/hyperlink" Target="https://fbref.com/en/players/ecad9aa5/Romeo-Lavia" TargetMode="External"/><Relationship Id="rId1524" Type="http://schemas.openxmlformats.org/officeDocument/2006/relationships/hyperlink" Target="https://fbref.com/en/players/4e5a4cbc/matchlogs/2023-2024/summary/Scott-McKenna-Match-Logs" TargetMode="External"/><Relationship Id="rId1731" Type="http://schemas.openxmlformats.org/officeDocument/2006/relationships/hyperlink" Target="https://fbref.com/en/squads/7c21e445/West-Ham-United-Stats" TargetMode="External"/><Relationship Id="rId1969" Type="http://schemas.openxmlformats.org/officeDocument/2006/relationships/hyperlink" Target="https://fbref.com/en/players/71ef519e/Matt-Ritchie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230f0471/Nathan-Patterson" TargetMode="External"/><Relationship Id="rId2298" Type="http://schemas.openxmlformats.org/officeDocument/2006/relationships/hyperlink" Target="https://fbref.com/en/country/GRE/Greece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b2f9c73e/Carney-Chukwuemeka" TargetMode="External"/><Relationship Id="rId684" Type="http://schemas.openxmlformats.org/officeDocument/2006/relationships/hyperlink" Target="https://fbref.com/en/players/bf33b257/matchlogs/2023-2024/summary/Alfie-Doughty-Match-Logs" TargetMode="External"/><Relationship Id="rId2060" Type="http://schemas.openxmlformats.org/officeDocument/2006/relationships/hyperlink" Target="https://fbref.com/en/players/88b3215c/matchlogs/2023-2024/summary/Yago-Santiago-Match-Logs" TargetMode="External"/><Relationship Id="rId2158" Type="http://schemas.openxmlformats.org/officeDocument/2006/relationships/hyperlink" Target="https://fbref.com/en/country/CZE/Czech-Republic-Football" TargetMode="External"/><Relationship Id="rId2365" Type="http://schemas.openxmlformats.org/officeDocument/2006/relationships/hyperlink" Target="https://fbref.com/en/country/BRA/Brazil-Football" TargetMode="External"/><Relationship Id="rId337" Type="http://schemas.openxmlformats.org/officeDocument/2006/relationships/hyperlink" Target="https://fbref.com/en/players/330f638c/Joshua-Brooking" TargetMode="External"/><Relationship Id="rId891" Type="http://schemas.openxmlformats.org/officeDocument/2006/relationships/hyperlink" Target="https://fbref.com/en/squads/d3fd31cc/Everton-Stats" TargetMode="External"/><Relationship Id="rId989" Type="http://schemas.openxmlformats.org/officeDocument/2006/relationships/hyperlink" Target="https://fbref.com/en/players/4fd08daa/Jan-Paul-van-Hecke" TargetMode="External"/><Relationship Id="rId2018" Type="http://schemas.openxmlformats.org/officeDocument/2006/relationships/hyperlink" Target="https://fbref.com/en/country/POR/Portugal-Football" TargetMode="External"/><Relationship Id="rId544" Type="http://schemas.openxmlformats.org/officeDocument/2006/relationships/hyperlink" Target="https://fbref.com/en/players/dc62b55d/matchlogs/2023-2024/summary/Matheus-Cunha-Match-Logs" TargetMode="External"/><Relationship Id="rId751" Type="http://schemas.openxmlformats.org/officeDocument/2006/relationships/hyperlink" Target="https://fbref.com/en/squads/19538871/Manchester-United-Stats" TargetMode="External"/><Relationship Id="rId849" Type="http://schemas.openxmlformats.org/officeDocument/2006/relationships/hyperlink" Target="https://fbref.com/en/players/72c812f3/Idrissa-Gana-Gueye" TargetMode="External"/><Relationship Id="rId1174" Type="http://schemas.openxmlformats.org/officeDocument/2006/relationships/hyperlink" Target="https://fbref.com/en/country/ITA/Italy-Football" TargetMode="External"/><Relationship Id="rId1381" Type="http://schemas.openxmlformats.org/officeDocument/2006/relationships/hyperlink" Target="https://fbref.com/en/players/61aed9fe/Jayden-Luker" TargetMode="External"/><Relationship Id="rId1479" Type="http://schemas.openxmlformats.org/officeDocument/2006/relationships/hyperlink" Target="https://fbref.com/en/squads/cd051869/Brentford-Stats" TargetMode="External"/><Relationship Id="rId1686" Type="http://schemas.openxmlformats.org/officeDocument/2006/relationships/hyperlink" Target="https://fbref.com/en/country/POR/Portugal-Football" TargetMode="External"/><Relationship Id="rId2225" Type="http://schemas.openxmlformats.org/officeDocument/2006/relationships/hyperlink" Target="https://fbref.com/en/players/fc027d02/Luke-Thomas" TargetMode="External"/><Relationship Id="rId2432" Type="http://schemas.openxmlformats.org/officeDocument/2006/relationships/hyperlink" Target="https://fbref.com/en/players/c596fcb0/Callum-Wilson" TargetMode="External"/><Relationship Id="rId404" Type="http://schemas.openxmlformats.org/officeDocument/2006/relationships/hyperlink" Target="https://fbref.com/en/players/858409be/matchlogs/2023-2024/summary/Allan-Campbell-Match-Logs" TargetMode="External"/><Relationship Id="rId611" Type="http://schemas.openxmlformats.org/officeDocument/2006/relationships/hyperlink" Target="https://fbref.com/en/squads/b2b47a98/Newcastle-United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0ad53bdc/Milos-Kerkez" TargetMode="External"/><Relationship Id="rId1339" Type="http://schemas.openxmlformats.org/officeDocument/2006/relationships/hyperlink" Target="https://fbref.com/en/squads/b8fd03ef/Manchester-City-Stats" TargetMode="External"/><Relationship Id="rId1893" Type="http://schemas.openxmlformats.org/officeDocument/2006/relationships/hyperlink" Target="https://fbref.com/en/players/b96cec48/Sam-Proctor" TargetMode="External"/><Relationship Id="rId709" Type="http://schemas.openxmlformats.org/officeDocument/2006/relationships/hyperlink" Target="https://fbref.com/en/players/fa9fa773/Malcolm-Ebiowei" TargetMode="External"/><Relationship Id="rId916" Type="http://schemas.openxmlformats.org/officeDocument/2006/relationships/hyperlink" Target="https://fbref.com/en/players/7aee4dd3/matchlogs/2023-2024/summary/Charlie-Goode-Match-Logs" TargetMode="External"/><Relationship Id="rId1101" Type="http://schemas.openxmlformats.org/officeDocument/2006/relationships/hyperlink" Target="https://fbref.com/en/players/0cd9c796/Ben-Jackson" TargetMode="External"/><Relationship Id="rId1546" Type="http://schemas.openxmlformats.org/officeDocument/2006/relationships/hyperlink" Target="https://fbref.com/en/country/WAL/Wales-Football" TargetMode="External"/><Relationship Id="rId1753" Type="http://schemas.openxmlformats.org/officeDocument/2006/relationships/hyperlink" Target="https://fbref.com/en/players/828657ff/Amadou-Onana" TargetMode="External"/><Relationship Id="rId1960" Type="http://schemas.openxmlformats.org/officeDocument/2006/relationships/hyperlink" Target="https://fbref.com/en/players/0a3d6d2b/matchlogs/2023-2024/summary/Chris-Richards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049a888d/Mykhailo-Mudryk" TargetMode="External"/><Relationship Id="rId1820" Type="http://schemas.openxmlformats.org/officeDocument/2006/relationships/hyperlink" Target="https://fbref.com/en/players/9b6f7fd5/matchlogs/2023-2024/summary/Lucas-Paqueta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SUI/Switzerland-Football" TargetMode="External"/><Relationship Id="rId261" Type="http://schemas.openxmlformats.org/officeDocument/2006/relationships/hyperlink" Target="https://fbref.com/en/players/d0b6129f/Sander-Berge" TargetMode="External"/><Relationship Id="rId499" Type="http://schemas.openxmlformats.org/officeDocument/2006/relationships/hyperlink" Target="https://fbref.com/en/squads/cd051869/Brentford-Stats" TargetMode="External"/><Relationship Id="rId2387" Type="http://schemas.openxmlformats.org/officeDocument/2006/relationships/hyperlink" Target="https://fbref.com/en/players/8a7ff278/matchlogs/2023-2024/summary/Joel-Ward-Match-Log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51a3c4c8/Felipe" TargetMode="External"/><Relationship Id="rId1196" Type="http://schemas.openxmlformats.org/officeDocument/2006/relationships/hyperlink" Target="https://fbref.com/en/players/c066d1a5/matchlogs/2023-2024/summary/Issa-Kabore-Match-Logs" TargetMode="External"/><Relationship Id="rId2247" Type="http://schemas.openxmlformats.org/officeDocument/2006/relationships/hyperlink" Target="https://fbref.com/en/squads/47c64c55/Crystal-Palace-Stats" TargetMode="External"/><Relationship Id="rId2454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POL/Poland-Football" TargetMode="External"/><Relationship Id="rId633" Type="http://schemas.openxmlformats.org/officeDocument/2006/relationships/hyperlink" Target="https://fbref.com/en/players/a712ca2b/Issa-Diop" TargetMode="External"/><Relationship Id="rId980" Type="http://schemas.openxmlformats.org/officeDocument/2006/relationships/hyperlink" Target="https://fbref.com/en/players/8c3078cd/matchlogs/2023-2024/summary/Luke-Harris-Match-Logs" TargetMode="External"/><Relationship Id="rId1056" Type="http://schemas.openxmlformats.org/officeDocument/2006/relationships/hyperlink" Target="https://fbref.com/en/players/49134eb2/matchlogs/2023-2024/summary/Joe-Hugill-Match-Logs" TargetMode="External"/><Relationship Id="rId1263" Type="http://schemas.openxmlformats.org/officeDocument/2006/relationships/hyperlink" Target="https://fbref.com/en/squads/4ba7cbea/Bournemouth-Stats" TargetMode="External"/><Relationship Id="rId2107" Type="http://schemas.openxmlformats.org/officeDocument/2006/relationships/hyperlink" Target="https://fbref.com/en/squads/1df6b87e/Sheffield-United-Stats" TargetMode="External"/><Relationship Id="rId2314" Type="http://schemas.openxmlformats.org/officeDocument/2006/relationships/hyperlink" Target="https://fbref.com/en/country/KOR/Korea-Republic-Football" TargetMode="External"/><Relationship Id="rId840" Type="http://schemas.openxmlformats.org/officeDocument/2006/relationships/hyperlink" Target="https://fbref.com/en/players/98d2c2c4/matchlogs/2023-2024/summary/Remo-Freuler-Match-Logs" TargetMode="External"/><Relationship Id="rId938" Type="http://schemas.openxmlformats.org/officeDocument/2006/relationships/hyperlink" Target="https://fbref.com/en/country/IRL/Republic-of-Ireland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5cbd1eb0/matchlogs/2023-2024/summary/Tyrick-Mitchell-Match-Logs" TargetMode="External"/><Relationship Id="rId1775" Type="http://schemas.openxmlformats.org/officeDocument/2006/relationships/hyperlink" Target="https://fbref.com/en/squads/e4a775cb/Nottingham-Forest-Stats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3fe6bd8c/matchlogs/2023-2024/summary/Paul-Dummett-Match-Logs" TargetMode="External"/><Relationship Id="rId1123" Type="http://schemas.openxmlformats.org/officeDocument/2006/relationships/hyperlink" Target="https://fbref.com/en/squads/cd051869/Brentford-Stats" TargetMode="External"/><Relationship Id="rId1330" Type="http://schemas.openxmlformats.org/officeDocument/2006/relationships/hyperlink" Target="https://fbref.com/en/country/GER/Germany-Football" TargetMode="External"/><Relationship Id="rId1428" Type="http://schemas.openxmlformats.org/officeDocument/2006/relationships/hyperlink" Target="https://fbref.com/en/players/bb5fbd2b/matchlogs/2023-2024/summary/Solly-March-Match-Logs" TargetMode="External"/><Relationship Id="rId1635" Type="http://schemas.openxmlformats.org/officeDocument/2006/relationships/hyperlink" Target="https://fbref.com/en/squads/b2b47a98/Newcastle-United-Stats" TargetMode="External"/><Relationship Id="rId1982" Type="http://schemas.openxmlformats.org/officeDocument/2006/relationships/hyperlink" Target="https://fbref.com/en/country/USA/United-States-Football" TargetMode="External"/><Relationship Id="rId1842" Type="http://schemas.openxmlformats.org/officeDocument/2006/relationships/hyperlink" Target="https://fbref.com/en/country/URU/Uruguay-Football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3e9e06cb/matchlogs/2023-2024/summary/Craig-Dawson-Match-Logs" TargetMode="External"/><Relationship Id="rId795" Type="http://schemas.openxmlformats.org/officeDocument/2006/relationships/hyperlink" Target="https://fbref.com/en/squads/1df6b87e/Sheffield-United-Stats" TargetMode="External"/><Relationship Id="rId2031" Type="http://schemas.openxmlformats.org/officeDocument/2006/relationships/hyperlink" Target="https://fbref.com/en/squads/822bd0ba/Liverpool-Stats" TargetMode="External"/><Relationship Id="rId2269" Type="http://schemas.openxmlformats.org/officeDocument/2006/relationships/hyperlink" Target="https://fbref.com/en/players/c47541e0/Bertrand-Traore" TargetMode="External"/><Relationship Id="rId2476" Type="http://schemas.openxmlformats.org/officeDocument/2006/relationships/hyperlink" Target="https://fbref.com/en/players/07d65234/Anass-Zaroury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dc6f5bdd/matchlogs/2023-2024/summary/Calum-Chamber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IRN/Iran-Football" TargetMode="External"/><Relationship Id="rId1078" Type="http://schemas.openxmlformats.org/officeDocument/2006/relationships/hyperlink" Target="https://fbref.com/en/country/BRA/Brazil-Football" TargetMode="External"/><Relationship Id="rId1285" Type="http://schemas.openxmlformats.org/officeDocument/2006/relationships/hyperlink" Target="https://fbref.com/en/players/77cf6852/Emil-Krafth" TargetMode="External"/><Relationship Id="rId1492" Type="http://schemas.openxmlformats.org/officeDocument/2006/relationships/hyperlink" Target="https://fbref.com/en/players/493924a7/matchlogs/2023-2024/summary/Kevin-Mbabu-Match-Logs" TargetMode="External"/><Relationship Id="rId2129" Type="http://schemas.openxmlformats.org/officeDocument/2006/relationships/hyperlink" Target="https://fbref.com/en/players/8e16dd48/Luis-Sinisterra" TargetMode="External"/><Relationship Id="rId2336" Type="http://schemas.openxmlformats.org/officeDocument/2006/relationships/hyperlink" Target="https://fbref.com/en/players/8fe2a392/matchlogs/2023-2024/summary/Micky-van-de-Ven-Match-Log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200af033/Tottenham-Hotspur-West-Ham-United-December-7-2023-Premier-League" TargetMode="External"/><Relationship Id="rId117" Type="http://schemas.openxmlformats.org/officeDocument/2006/relationships/hyperlink" Target="https://fbref.com/en/squads/d3fd31cc/Everton-Stats" TargetMode="External"/><Relationship Id="rId21" Type="http://schemas.openxmlformats.org/officeDocument/2006/relationships/hyperlink" Target="https://fbref.com/en/matches/37916998/Aston-Villa-Sheffield-United-December-22-2023-Premier-League" TargetMode="External"/><Relationship Id="rId42" Type="http://schemas.openxmlformats.org/officeDocument/2006/relationships/hyperlink" Target="https://fbref.com/en/matches/200af033/Tottenham-Hotspur-West-Ham-United-December-7-2023-Premier-League" TargetMode="External"/><Relationship Id="rId47" Type="http://schemas.openxmlformats.org/officeDocument/2006/relationships/hyperlink" Target="https://fbref.com/en/players/2f965a72/Alphonse-Areola" TargetMode="External"/><Relationship Id="rId63" Type="http://schemas.openxmlformats.org/officeDocument/2006/relationships/hyperlink" Target="https://fbref.com/en/squads/d07537b9/Brighton-and-Hove-Albion-Stats" TargetMode="External"/><Relationship Id="rId68" Type="http://schemas.openxmlformats.org/officeDocument/2006/relationships/hyperlink" Target="https://fbref.com/en/matches/7340be7a/Crystal-Palace-Brighton-and-Hove-Albion-December-21-2023-Premier-League" TargetMode="External"/><Relationship Id="rId84" Type="http://schemas.openxmlformats.org/officeDocument/2006/relationships/hyperlink" Target="https://fbref.com/en/players/169fd162/Hwang-Hee-chan" TargetMode="External"/><Relationship Id="rId89" Type="http://schemas.openxmlformats.org/officeDocument/2006/relationships/hyperlink" Target="https://fbref.com/en/matches/09909bf8/Crystal-Palace-Bournemouth-December-6-2023-Premier-League" TargetMode="External"/><Relationship Id="rId112" Type="http://schemas.openxmlformats.org/officeDocument/2006/relationships/hyperlink" Target="https://fbref.com/en/matches/a1b18af3/Crystal-Palace-Liverpool-December-9-2023-Premier-League" TargetMode="External"/><Relationship Id="rId133" Type="http://schemas.openxmlformats.org/officeDocument/2006/relationships/hyperlink" Target="https://fbref.com/en/matches/f4805536/Luton-Town-Crystal-Palace-November-25-2023-Premier-League" TargetMode="External"/><Relationship Id="rId138" Type="http://schemas.openxmlformats.org/officeDocument/2006/relationships/hyperlink" Target="https://fbref.com/en/players/0480ebc7/Elijah-Adebayo" TargetMode="External"/><Relationship Id="rId154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squads/8602292d/Aston-Villa-Stats" TargetMode="External"/><Relationship Id="rId107" Type="http://schemas.openxmlformats.org/officeDocument/2006/relationships/hyperlink" Target="https://fbref.com/en/players/6afaebf2/Bryan-Mbeumo" TargetMode="External"/><Relationship Id="rId11" Type="http://schemas.openxmlformats.org/officeDocument/2006/relationships/hyperlink" Target="https://fbref.com/en/matches/a1b18af3/Crystal-Palace-Liverpool-December-9-2023-Premier-League" TargetMode="External"/><Relationship Id="rId32" Type="http://schemas.openxmlformats.org/officeDocument/2006/relationships/hyperlink" Target="https://fbref.com/en/squads/b8fd03ef/Manchester-City-Stats" TargetMode="External"/><Relationship Id="rId37" Type="http://schemas.openxmlformats.org/officeDocument/2006/relationships/hyperlink" Target="https://fbref.com/en/matches/30f3e1ee/Manchester-City-Crystal-Palace-December-16-2023-Premier-League" TargetMode="External"/><Relationship Id="rId53" Type="http://schemas.openxmlformats.org/officeDocument/2006/relationships/hyperlink" Target="https://fbref.com/en/matches/46bfb645/Luton-Town-Newcastle-United-December-23-2023-Premier-League" TargetMode="External"/><Relationship Id="rId58" Type="http://schemas.openxmlformats.org/officeDocument/2006/relationships/hyperlink" Target="https://fbref.com/en/matches/0760a568/Manchester-United-Bournemouth-December-9-2023-Premier-League" TargetMode="External"/><Relationship Id="rId74" Type="http://schemas.openxmlformats.org/officeDocument/2006/relationships/hyperlink" Target="https://fbref.com/en/matches/3bbbaf15/Chelsea-Sheffield-United-December-16-2023-Premier-League" TargetMode="External"/><Relationship Id="rId79" Type="http://schemas.openxmlformats.org/officeDocument/2006/relationships/hyperlink" Target="https://fbref.com/en/matches/6e65df8e/Arsenal-Wolverhampton-Wanderers-December-2-2023-Premier-League" TargetMode="External"/><Relationship Id="rId102" Type="http://schemas.openxmlformats.org/officeDocument/2006/relationships/hyperlink" Target="https://fbref.com/en/matches/626c6561/Brentford-Arsenal-November-25-2023-Premier-League" TargetMode="External"/><Relationship Id="rId123" Type="http://schemas.openxmlformats.org/officeDocument/2006/relationships/hyperlink" Target="https://fbref.com/en/players/02b29014/Abdoulaye-Doucoure" TargetMode="External"/><Relationship Id="rId128" Type="http://schemas.openxmlformats.org/officeDocument/2006/relationships/hyperlink" Target="https://fbref.com/en/matches/8c8fdba5/Wolverhampton-Wanderers-Nottingham-Forest-December-9-2023-Premier-League" TargetMode="External"/><Relationship Id="rId144" Type="http://schemas.openxmlformats.org/officeDocument/2006/relationships/hyperlink" Target="https://fbref.com/en/matches/01904d1d/Burnley-Everton-December-16-2023-Premier-League" TargetMode="External"/><Relationship Id="rId149" Type="http://schemas.openxmlformats.org/officeDocument/2006/relationships/hyperlink" Target="https://fbref.com/en/matches/01aca132/Sheffield-United-Liverpool-December-6-2023-Premier-League" TargetMode="External"/><Relationship Id="rId5" Type="http://schemas.openxmlformats.org/officeDocument/2006/relationships/hyperlink" Target="https://fbref.com/en/matches/e3a46a4e/Arsenal-Brighton-and-Hove-Albion-December-17-2023-Premier-League" TargetMode="External"/><Relationship Id="rId90" Type="http://schemas.openxmlformats.org/officeDocument/2006/relationships/hyperlink" Target="https://fbref.com/en/matches/0760a568/Manchester-United-Bournemouth-December-9-2023-Premier-League" TargetMode="External"/><Relationship Id="rId95" Type="http://schemas.openxmlformats.org/officeDocument/2006/relationships/hyperlink" Target="https://fbref.com/en/matches/4b7e6f44/Liverpool-Fulham-December-3-2023-Premier-League" TargetMode="External"/><Relationship Id="rId22" Type="http://schemas.openxmlformats.org/officeDocument/2006/relationships/hyperlink" Target="https://fbref.com/en/players/aed3a70f/Ollie-Watkins" TargetMode="External"/><Relationship Id="rId27" Type="http://schemas.openxmlformats.org/officeDocument/2006/relationships/hyperlink" Target="https://fbref.com/en/matches/be6d1aac/Tottenham-Hotspur-Newcastle-United-December-10-2023-Premier-League" TargetMode="External"/><Relationship Id="rId43" Type="http://schemas.openxmlformats.org/officeDocument/2006/relationships/hyperlink" Target="https://fbref.com/en/matches/d3dd23fb/Fulham-West-Ham-United-December-10-2023-Premier-League" TargetMode="External"/><Relationship Id="rId48" Type="http://schemas.openxmlformats.org/officeDocument/2006/relationships/hyperlink" Target="https://fbref.com/en/squads/b2b47a98/Newcastle-United-Stats" TargetMode="External"/><Relationship Id="rId64" Type="http://schemas.openxmlformats.org/officeDocument/2006/relationships/hyperlink" Target="https://fbref.com/en/matches/86b7d24f/Chelsea-Brighton-and-Hove-Albion-December-3-2023-Premier-League" TargetMode="External"/><Relationship Id="rId69" Type="http://schemas.openxmlformats.org/officeDocument/2006/relationships/hyperlink" Target="https://fbref.com/en/players/4596da74/Evan-Ferguson" TargetMode="External"/><Relationship Id="rId113" Type="http://schemas.openxmlformats.org/officeDocument/2006/relationships/hyperlink" Target="https://fbref.com/en/matches/30f3e1ee/Manchester-City-Crystal-Palace-December-16-2023-Premier-League" TargetMode="External"/><Relationship Id="rId118" Type="http://schemas.openxmlformats.org/officeDocument/2006/relationships/hyperlink" Target="https://fbref.com/en/matches/0486198b/Nottingham-Forest-Everton-December-2-2023-Premier-League" TargetMode="External"/><Relationship Id="rId134" Type="http://schemas.openxmlformats.org/officeDocument/2006/relationships/hyperlink" Target="https://fbref.com/en/matches/0f71f535/Brentford-Luton-Town-December-2-2023-Premier-League" TargetMode="External"/><Relationship Id="rId139" Type="http://schemas.openxmlformats.org/officeDocument/2006/relationships/hyperlink" Target="https://fbref.com/en/players/1caa93a5/Thomas-Kaminski" TargetMode="External"/><Relationship Id="rId80" Type="http://schemas.openxmlformats.org/officeDocument/2006/relationships/hyperlink" Target="https://fbref.com/en/matches/a52ffb27/Wolverhampton-Wanderers-Burnley-December-5-2023-Premier-League" TargetMode="External"/><Relationship Id="rId85" Type="http://schemas.openxmlformats.org/officeDocument/2006/relationships/hyperlink" Target="https://fbref.com/en/players/903b6e8b/Jose-Sa" TargetMode="External"/><Relationship Id="rId150" Type="http://schemas.openxmlformats.org/officeDocument/2006/relationships/hyperlink" Target="https://fbref.com/en/matches/e268f518/Sheffield-United-Brentford-December-9-2023-Premier-League" TargetMode="External"/><Relationship Id="rId155" Type="http://schemas.openxmlformats.org/officeDocument/2006/relationships/printerSettings" Target="../printerSettings/printerSettings4.bin"/><Relationship Id="rId12" Type="http://schemas.openxmlformats.org/officeDocument/2006/relationships/hyperlink" Target="https://fbref.com/en/matches/18e98d77/North-West-Derby-Liverpool-Manchester-United-December-17-2023-Premier-League" TargetMode="External"/><Relationship Id="rId17" Type="http://schemas.openxmlformats.org/officeDocument/2006/relationships/hyperlink" Target="https://fbref.com/en/matches/19533403/Bournemouth-Aston-Villa-December-3-2023-Premier-League" TargetMode="External"/><Relationship Id="rId25" Type="http://schemas.openxmlformats.org/officeDocument/2006/relationships/hyperlink" Target="https://fbref.com/en/matches/0e39f016/Manchester-City-Tottenham-Hotspur-December-3-2023-Premier-League" TargetMode="External"/><Relationship Id="rId33" Type="http://schemas.openxmlformats.org/officeDocument/2006/relationships/hyperlink" Target="https://fbref.com/en/matches/5d4a5006/Manchester-City-Liverpool-November-25-2023-Premier-League" TargetMode="External"/><Relationship Id="rId38" Type="http://schemas.openxmlformats.org/officeDocument/2006/relationships/hyperlink" Target="https://fbref.com/en/players/1f44ac21/Erling-Haaland" TargetMode="External"/><Relationship Id="rId46" Type="http://schemas.openxmlformats.org/officeDocument/2006/relationships/hyperlink" Target="https://fbref.com/en/players/79c84d1c/Jarrod-Bowen" TargetMode="External"/><Relationship Id="rId59" Type="http://schemas.openxmlformats.org/officeDocument/2006/relationships/hyperlink" Target="https://fbref.com/en/matches/18e98d77/North-West-Derby-Liverpool-Manchester-United-December-17-2023-Premier-League" TargetMode="External"/><Relationship Id="rId67" Type="http://schemas.openxmlformats.org/officeDocument/2006/relationships/hyperlink" Target="https://fbref.com/en/matches/e3a46a4e/Arsenal-Brighton-and-Hove-Albion-December-17-2023-Premier-League" TargetMode="External"/><Relationship Id="rId103" Type="http://schemas.openxmlformats.org/officeDocument/2006/relationships/hyperlink" Target="https://fbref.com/en/matches/0f71f535/Brentford-Luton-Town-December-2-2023-Premier-League" TargetMode="External"/><Relationship Id="rId108" Type="http://schemas.openxmlformats.org/officeDocument/2006/relationships/hyperlink" Target="https://fbref.com/en/players/a92ab7be/Mark-Flekken" TargetMode="External"/><Relationship Id="rId116" Type="http://schemas.openxmlformats.org/officeDocument/2006/relationships/hyperlink" Target="https://fbref.com/en/players/9e5708be/Sam-Johnstone" TargetMode="External"/><Relationship Id="rId124" Type="http://schemas.openxmlformats.org/officeDocument/2006/relationships/hyperlink" Target="https://fbref.com/en/players/4806ec67/Jordan-Pickford" TargetMode="External"/><Relationship Id="rId129" Type="http://schemas.openxmlformats.org/officeDocument/2006/relationships/hyperlink" Target="https://fbref.com/en/matches/4d9f1a71/Nottingham-Forest-Tottenham-Hotspur-December-15-2023-Premier-League" TargetMode="External"/><Relationship Id="rId137" Type="http://schemas.openxmlformats.org/officeDocument/2006/relationships/hyperlink" Target="https://fbref.com/en/matches/46bfb645/Luton-Town-Newcastle-United-December-23-2023-Premier-League" TargetMode="External"/><Relationship Id="rId20" Type="http://schemas.openxmlformats.org/officeDocument/2006/relationships/hyperlink" Target="https://fbref.com/en/matches/4a3af0ab/Brentford-Aston-Villa-December-17-2023-Premier-League" TargetMode="External"/><Relationship Id="rId41" Type="http://schemas.openxmlformats.org/officeDocument/2006/relationships/hyperlink" Target="https://fbref.com/en/matches/f7fb8049/West-Ham-United-Crystal-Palace-December-3-2023-Premier-League" TargetMode="External"/><Relationship Id="rId54" Type="http://schemas.openxmlformats.org/officeDocument/2006/relationships/hyperlink" Target="https://fbref.com/en/players/4b40d9ca/Nick-Pope" TargetMode="External"/><Relationship Id="rId62" Type="http://schemas.openxmlformats.org/officeDocument/2006/relationships/hyperlink" Target="https://fbref.com/en/players/e9c0c1b2/Andre-Onana" TargetMode="External"/><Relationship Id="rId70" Type="http://schemas.openxmlformats.org/officeDocument/2006/relationships/hyperlink" Target="https://fbref.com/en/squads/cff3d9bb/Chelsea-Stats" TargetMode="External"/><Relationship Id="rId75" Type="http://schemas.openxmlformats.org/officeDocument/2006/relationships/hyperlink" Target="https://fbref.com/en/matches/8c0b314c/Wolverhampton-Wanderers-Chelsea-December-24-2023-Premier-League" TargetMode="External"/><Relationship Id="rId83" Type="http://schemas.openxmlformats.org/officeDocument/2006/relationships/hyperlink" Target="https://fbref.com/en/matches/8c0b314c/Wolverhampton-Wanderers-Chelsea-December-24-2023-Premier-League" TargetMode="External"/><Relationship Id="rId88" Type="http://schemas.openxmlformats.org/officeDocument/2006/relationships/hyperlink" Target="https://fbref.com/en/matches/19533403/Bournemouth-Aston-Villa-December-3-2023-Premier-League" TargetMode="External"/><Relationship Id="rId91" Type="http://schemas.openxmlformats.org/officeDocument/2006/relationships/hyperlink" Target="https://fbref.com/en/matches/c5548935/Nottingham-Forest-Bournemouth-December-23-2023-Premier-League" TargetMode="External"/><Relationship Id="rId96" Type="http://schemas.openxmlformats.org/officeDocument/2006/relationships/hyperlink" Target="https://fbref.com/en/matches/fd5606da/Fulham-Nottingham-Forest-December-6-2023-Premier-League" TargetMode="External"/><Relationship Id="rId111" Type="http://schemas.openxmlformats.org/officeDocument/2006/relationships/hyperlink" Target="https://fbref.com/en/matches/09909bf8/Crystal-Palace-Bournemouth-December-6-2023-Premier-League" TargetMode="External"/><Relationship Id="rId132" Type="http://schemas.openxmlformats.org/officeDocument/2006/relationships/hyperlink" Target="https://fbref.com/en/squads/e297cd13/Luton-Town-Stats" TargetMode="External"/><Relationship Id="rId140" Type="http://schemas.openxmlformats.org/officeDocument/2006/relationships/hyperlink" Target="https://fbref.com/en/squads/943e8050/Burnley-Stats" TargetMode="External"/><Relationship Id="rId145" Type="http://schemas.openxmlformats.org/officeDocument/2006/relationships/hyperlink" Target="https://fbref.com/en/matches/7dd3c51a/Fulham-Burnley-December-23-2023-Premier-League" TargetMode="External"/><Relationship Id="rId153" Type="http://schemas.openxmlformats.org/officeDocument/2006/relationships/hyperlink" Target="https://fbref.com/en/players/05e8ca6d/Cameron-Archer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bfbfbbe8/Liverpool-Arsenal-December-23-2023-Premier-League" TargetMode="External"/><Relationship Id="rId15" Type="http://schemas.openxmlformats.org/officeDocument/2006/relationships/hyperlink" Target="https://fbref.com/en/players/7a2e46a8/Alisson" TargetMode="External"/><Relationship Id="rId23" Type="http://schemas.openxmlformats.org/officeDocument/2006/relationships/hyperlink" Target="https://fbref.com/en/players/7956236f/Emiliano-Martinez" TargetMode="External"/><Relationship Id="rId28" Type="http://schemas.openxmlformats.org/officeDocument/2006/relationships/hyperlink" Target="https://fbref.com/en/matches/4d9f1a71/Nottingham-Forest-Tottenham-Hotspur-December-15-2023-Premier-League" TargetMode="External"/><Relationship Id="rId36" Type="http://schemas.openxmlformats.org/officeDocument/2006/relationships/hyperlink" Target="https://fbref.com/en/matches/f6155857/Luton-Town-Manchester-City-December-10-2023-Premier-League" TargetMode="External"/><Relationship Id="rId49" Type="http://schemas.openxmlformats.org/officeDocument/2006/relationships/hyperlink" Target="https://fbref.com/en/matches/66a1f3ac/Newcastle-United-Manchester-United-December-2-2023-Premier-League" TargetMode="External"/><Relationship Id="rId57" Type="http://schemas.openxmlformats.org/officeDocument/2006/relationships/hyperlink" Target="https://fbref.com/en/matches/49f486f6/Manchester-United-Chelsea-December-6-2023-Premier-League" TargetMode="External"/><Relationship Id="rId106" Type="http://schemas.openxmlformats.org/officeDocument/2006/relationships/hyperlink" Target="https://fbref.com/en/matches/4a3af0ab/Brentford-Aston-Villa-December-17-2023-Premier-League" TargetMode="External"/><Relationship Id="rId114" Type="http://schemas.openxmlformats.org/officeDocument/2006/relationships/hyperlink" Target="https://fbref.com/en/matches/7340be7a/Crystal-Palace-Brighton-and-Hove-Albion-December-21-2023-Premier-League" TargetMode="External"/><Relationship Id="rId119" Type="http://schemas.openxmlformats.org/officeDocument/2006/relationships/hyperlink" Target="https://fbref.com/en/matches/2fe9d766/Everton-Newcastle-United-December-7-2023-Premier-League" TargetMode="External"/><Relationship Id="rId127" Type="http://schemas.openxmlformats.org/officeDocument/2006/relationships/hyperlink" Target="https://fbref.com/en/matches/fd5606da/Fulham-Nottingham-Forest-December-6-2023-Premier-League" TargetMode="External"/><Relationship Id="rId10" Type="http://schemas.openxmlformats.org/officeDocument/2006/relationships/hyperlink" Target="https://fbref.com/en/matches/01aca132/Sheffield-United-Liverpool-December-6-2023-Premier-League" TargetMode="External"/><Relationship Id="rId31" Type="http://schemas.openxmlformats.org/officeDocument/2006/relationships/hyperlink" Target="https://fbref.com/en/players/77d6fd4d/Guglielmo-Vicario" TargetMode="External"/><Relationship Id="rId44" Type="http://schemas.openxmlformats.org/officeDocument/2006/relationships/hyperlink" Target="https://fbref.com/en/matches/5f5bc7b3/West-Ham-United-Wolverhampton-Wanderers-December-17-2023-Premier-League" TargetMode="External"/><Relationship Id="rId52" Type="http://schemas.openxmlformats.org/officeDocument/2006/relationships/hyperlink" Target="https://fbref.com/en/matches/5db0f25b/Newcastle-United-Fulham-December-16-2023-Premier-League" TargetMode="External"/><Relationship Id="rId60" Type="http://schemas.openxmlformats.org/officeDocument/2006/relationships/hyperlink" Target="https://fbref.com/en/matches/328777ed/West-Ham-United-Manchester-United-December-23-2023-Premier-League" TargetMode="External"/><Relationship Id="rId65" Type="http://schemas.openxmlformats.org/officeDocument/2006/relationships/hyperlink" Target="https://fbref.com/en/matches/75d21da8/Brighton-and-Hove-Albion-Brentford-December-6-2023-Premier-League" TargetMode="External"/><Relationship Id="rId73" Type="http://schemas.openxmlformats.org/officeDocument/2006/relationships/hyperlink" Target="https://fbref.com/en/matches/953b5f9b/Everton-Chelsea-December-10-2023-Premier-League" TargetMode="External"/><Relationship Id="rId78" Type="http://schemas.openxmlformats.org/officeDocument/2006/relationships/hyperlink" Target="https://fbref.com/en/squads/8cec06e1/Wolverhampton-Wanderers-Stats" TargetMode="External"/><Relationship Id="rId81" Type="http://schemas.openxmlformats.org/officeDocument/2006/relationships/hyperlink" Target="https://fbref.com/en/matches/8c8fdba5/Wolverhampton-Wanderers-Nottingham-Forest-December-9-2023-Premier-League" TargetMode="External"/><Relationship Id="rId86" Type="http://schemas.openxmlformats.org/officeDocument/2006/relationships/hyperlink" Target="https://fbref.com/en/squads/4ba7cbea/Bournemouth-Stats" TargetMode="External"/><Relationship Id="rId94" Type="http://schemas.openxmlformats.org/officeDocument/2006/relationships/hyperlink" Target="https://fbref.com/en/squads/fd962109/Fulham-Stats" TargetMode="External"/><Relationship Id="rId99" Type="http://schemas.openxmlformats.org/officeDocument/2006/relationships/hyperlink" Target="https://fbref.com/en/matches/7dd3c51a/Fulham-Burnley-December-23-2023-Premier-League" TargetMode="External"/><Relationship Id="rId101" Type="http://schemas.openxmlformats.org/officeDocument/2006/relationships/hyperlink" Target="https://fbref.com/en/squads/cd051869/Brentford-Stats" TargetMode="External"/><Relationship Id="rId122" Type="http://schemas.openxmlformats.org/officeDocument/2006/relationships/hyperlink" Target="https://fbref.com/en/matches/849071fe/Tottenham-Hotspur-Everton-December-23-2023-Premier-League" TargetMode="External"/><Relationship Id="rId130" Type="http://schemas.openxmlformats.org/officeDocument/2006/relationships/hyperlink" Target="https://fbref.com/en/matches/c5548935/Nottingham-Forest-Bournemouth-December-23-2023-Premier-League" TargetMode="External"/><Relationship Id="rId135" Type="http://schemas.openxmlformats.org/officeDocument/2006/relationships/hyperlink" Target="https://fbref.com/en/matches/dd3a5afc/Luton-Town-Arsenal-December-5-2023-Premier-League" TargetMode="External"/><Relationship Id="rId143" Type="http://schemas.openxmlformats.org/officeDocument/2006/relationships/hyperlink" Target="https://fbref.com/en/matches/ab18fa97/Brighton-and-Hove-Albion-Burnley-December-9-2023-Premier-League" TargetMode="External"/><Relationship Id="rId148" Type="http://schemas.openxmlformats.org/officeDocument/2006/relationships/hyperlink" Target="https://fbref.com/en/matches/e2c53b0a/Burnley-Sheffield-United-December-2-2023-Premier-League" TargetMode="External"/><Relationship Id="rId151" Type="http://schemas.openxmlformats.org/officeDocument/2006/relationships/hyperlink" Target="https://fbref.com/en/matches/3bbbaf15/Chelsea-Sheffield-United-December-16-2023-Premier-League" TargetMode="External"/><Relationship Id="rId156" Type="http://schemas.openxmlformats.org/officeDocument/2006/relationships/drawing" Target="../drawings/drawing1.xml"/><Relationship Id="rId4" Type="http://schemas.openxmlformats.org/officeDocument/2006/relationships/hyperlink" Target="https://fbref.com/en/matches/8cf29e50/Aston-Villa-Arsenal-December-9-2023-Premier-League" TargetMode="External"/><Relationship Id="rId9" Type="http://schemas.openxmlformats.org/officeDocument/2006/relationships/hyperlink" Target="https://fbref.com/en/matches/4b7e6f44/Liverpool-Fulham-December-3-2023-Premier-League" TargetMode="External"/><Relationship Id="rId13" Type="http://schemas.openxmlformats.org/officeDocument/2006/relationships/hyperlink" Target="https://fbref.com/en/matches/bfbfbbe8/Liverpool-Arsenal-December-23-2023-Premier-League" TargetMode="External"/><Relationship Id="rId18" Type="http://schemas.openxmlformats.org/officeDocument/2006/relationships/hyperlink" Target="https://fbref.com/en/matches/0ad90506/Aston-Villa-Manchester-City-December-6-2023-Premier-League" TargetMode="External"/><Relationship Id="rId39" Type="http://schemas.openxmlformats.org/officeDocument/2006/relationships/hyperlink" Target="https://fbref.com/en/players/3bb7b8b4/Ederson" TargetMode="External"/><Relationship Id="rId109" Type="http://schemas.openxmlformats.org/officeDocument/2006/relationships/hyperlink" Target="https://fbref.com/en/squads/47c64c55/Crystal-Palace-Stats" TargetMode="External"/><Relationship Id="rId34" Type="http://schemas.openxmlformats.org/officeDocument/2006/relationships/hyperlink" Target="https://fbref.com/en/matches/0e39f016/Manchester-City-Tottenham-Hotspur-December-3-2023-Premier-League" TargetMode="External"/><Relationship Id="rId50" Type="http://schemas.openxmlformats.org/officeDocument/2006/relationships/hyperlink" Target="https://fbref.com/en/matches/2fe9d766/Everton-Newcastle-United-December-7-2023-Premier-League" TargetMode="External"/><Relationship Id="rId55" Type="http://schemas.openxmlformats.org/officeDocument/2006/relationships/hyperlink" Target="https://fbref.com/en/squads/19538871/Manchester-United-Stats" TargetMode="External"/><Relationship Id="rId76" Type="http://schemas.openxmlformats.org/officeDocument/2006/relationships/hyperlink" Target="https://fbref.com/en/players/9c36ed83/Nicolas-Jackson" TargetMode="External"/><Relationship Id="rId97" Type="http://schemas.openxmlformats.org/officeDocument/2006/relationships/hyperlink" Target="https://fbref.com/en/matches/d3dd23fb/Fulham-West-Ham-United-December-10-2023-Premier-League" TargetMode="External"/><Relationship Id="rId104" Type="http://schemas.openxmlformats.org/officeDocument/2006/relationships/hyperlink" Target="https://fbref.com/en/matches/75d21da8/Brighton-and-Hove-Albion-Brentford-December-6-2023-Premier-League" TargetMode="External"/><Relationship Id="rId120" Type="http://schemas.openxmlformats.org/officeDocument/2006/relationships/hyperlink" Target="https://fbref.com/en/matches/953b5f9b/Everton-Chelsea-December-10-2023-Premier-League" TargetMode="External"/><Relationship Id="rId125" Type="http://schemas.openxmlformats.org/officeDocument/2006/relationships/hyperlink" Target="https://fbref.com/en/squads/e4a775cb/Nottingham-Forest-Stats" TargetMode="External"/><Relationship Id="rId141" Type="http://schemas.openxmlformats.org/officeDocument/2006/relationships/hyperlink" Target="https://fbref.com/en/matches/e2c53b0a/Burnley-Sheffield-United-December-2-2023-Premier-League" TargetMode="External"/><Relationship Id="rId146" Type="http://schemas.openxmlformats.org/officeDocument/2006/relationships/hyperlink" Target="https://fbref.com/en/players/259fea27/James-Trafford" TargetMode="External"/><Relationship Id="rId7" Type="http://schemas.openxmlformats.org/officeDocument/2006/relationships/hyperlink" Target="https://fbref.com/en/players/98ea5115/David-Raya" TargetMode="External"/><Relationship Id="rId71" Type="http://schemas.openxmlformats.org/officeDocument/2006/relationships/hyperlink" Target="https://fbref.com/en/matches/86b7d24f/Chelsea-Brighton-and-Hove-Albion-December-3-2023-Premier-League" TargetMode="External"/><Relationship Id="rId92" Type="http://schemas.openxmlformats.org/officeDocument/2006/relationships/hyperlink" Target="https://fbref.com/en/players/e77dc3b2/Dominic-Solanke" TargetMode="External"/><Relationship Id="rId2" Type="http://schemas.openxmlformats.org/officeDocument/2006/relationships/hyperlink" Target="https://fbref.com/en/matches/6e65df8e/Arsenal-Wolverhampton-Wanderers-December-2-2023-Premier-League" TargetMode="External"/><Relationship Id="rId29" Type="http://schemas.openxmlformats.org/officeDocument/2006/relationships/hyperlink" Target="https://fbref.com/en/matches/849071fe/Tottenham-Hotspur-Everton-December-23-2023-Premier-League" TargetMode="External"/><Relationship Id="rId24" Type="http://schemas.openxmlformats.org/officeDocument/2006/relationships/hyperlink" Target="https://fbref.com/en/squads/361ca564/Tottenham-Hotspur-Stats" TargetMode="External"/><Relationship Id="rId40" Type="http://schemas.openxmlformats.org/officeDocument/2006/relationships/hyperlink" Target="https://fbref.com/en/squads/7c21e445/West-Ham-United-Stats" TargetMode="External"/><Relationship Id="rId45" Type="http://schemas.openxmlformats.org/officeDocument/2006/relationships/hyperlink" Target="https://fbref.com/en/matches/328777ed/West-Ham-United-Manchester-United-December-23-2023-Premier-League" TargetMode="External"/><Relationship Id="rId66" Type="http://schemas.openxmlformats.org/officeDocument/2006/relationships/hyperlink" Target="https://fbref.com/en/matches/ab18fa97/Brighton-and-Hove-Albion-Burnley-December-9-2023-Premier-League" TargetMode="External"/><Relationship Id="rId87" Type="http://schemas.openxmlformats.org/officeDocument/2006/relationships/hyperlink" Target="https://fbref.com/en/matches/799a2c04/Sheffield-United-Bournemouth-November-25-2023-Premier-League" TargetMode="External"/><Relationship Id="rId110" Type="http://schemas.openxmlformats.org/officeDocument/2006/relationships/hyperlink" Target="https://fbref.com/en/matches/f7fb8049/West-Ham-United-Crystal-Palace-December-3-2023-Premier-League" TargetMode="External"/><Relationship Id="rId115" Type="http://schemas.openxmlformats.org/officeDocument/2006/relationships/hyperlink" Target="https://fbref.com/en/players/0562b7f1/Odsonne-Edouard" TargetMode="External"/><Relationship Id="rId131" Type="http://schemas.openxmlformats.org/officeDocument/2006/relationships/hyperlink" Target="https://fbref.com/en/players/4a51ba65/Matt-Turner" TargetMode="External"/><Relationship Id="rId136" Type="http://schemas.openxmlformats.org/officeDocument/2006/relationships/hyperlink" Target="https://fbref.com/en/matches/f6155857/Luton-Town-Manchester-City-December-10-2023-Premier-League" TargetMode="External"/><Relationship Id="rId61" Type="http://schemas.openxmlformats.org/officeDocument/2006/relationships/hyperlink" Target="https://fbref.com/en/players/d93c2511/Scott-McTominay" TargetMode="External"/><Relationship Id="rId82" Type="http://schemas.openxmlformats.org/officeDocument/2006/relationships/hyperlink" Target="https://fbref.com/en/matches/5f5bc7b3/West-Ham-United-Wolverhampton-Wanderers-December-17-2023-Premier-League" TargetMode="External"/><Relationship Id="rId152" Type="http://schemas.openxmlformats.org/officeDocument/2006/relationships/hyperlink" Target="https://fbref.com/en/matches/37916998/Aston-Villa-Sheffield-United-December-22-2023-Premier-League" TargetMode="External"/><Relationship Id="rId19" Type="http://schemas.openxmlformats.org/officeDocument/2006/relationships/hyperlink" Target="https://fbref.com/en/matches/8cf29e50/Aston-Villa-Arsenal-December-9-2023-Premier-League" TargetMode="External"/><Relationship Id="rId14" Type="http://schemas.openxmlformats.org/officeDocument/2006/relationships/hyperlink" Target="https://fbref.com/en/players/e342ad68/Mohamed-Salah" TargetMode="External"/><Relationship Id="rId30" Type="http://schemas.openxmlformats.org/officeDocument/2006/relationships/hyperlink" Target="https://fbref.com/en/players/92e7e919/Son-Heung-min" TargetMode="External"/><Relationship Id="rId35" Type="http://schemas.openxmlformats.org/officeDocument/2006/relationships/hyperlink" Target="https://fbref.com/en/matches/0ad90506/Aston-Villa-Manchester-City-December-6-2023-Premier-League" TargetMode="External"/><Relationship Id="rId56" Type="http://schemas.openxmlformats.org/officeDocument/2006/relationships/hyperlink" Target="https://fbref.com/en/matches/66a1f3ac/Newcastle-United-Manchester-United-December-2-2023-Premier-League" TargetMode="External"/><Relationship Id="rId77" Type="http://schemas.openxmlformats.org/officeDocument/2006/relationships/hyperlink" Target="https://fbref.com/en/players/6a713852/Robert-Sanchez" TargetMode="External"/><Relationship Id="rId100" Type="http://schemas.openxmlformats.org/officeDocument/2006/relationships/hyperlink" Target="https://fbref.com/en/players/2628fd2b/Bernd-Leno" TargetMode="External"/><Relationship Id="rId105" Type="http://schemas.openxmlformats.org/officeDocument/2006/relationships/hyperlink" Target="https://fbref.com/en/matches/e268f518/Sheffield-United-Brentford-December-9-2023-Premier-League" TargetMode="External"/><Relationship Id="rId126" Type="http://schemas.openxmlformats.org/officeDocument/2006/relationships/hyperlink" Target="https://fbref.com/en/matches/0486198b/Nottingham-Forest-Everton-December-2-2023-Premier-League" TargetMode="External"/><Relationship Id="rId147" Type="http://schemas.openxmlformats.org/officeDocument/2006/relationships/hyperlink" Target="https://fbref.com/en/squads/1df6b87e/Sheffield-United-Stats" TargetMode="External"/><Relationship Id="rId8" Type="http://schemas.openxmlformats.org/officeDocument/2006/relationships/hyperlink" Target="https://fbref.com/en/squads/822bd0ba/Liverpool-Stats" TargetMode="External"/><Relationship Id="rId51" Type="http://schemas.openxmlformats.org/officeDocument/2006/relationships/hyperlink" Target="https://fbref.com/en/matches/be6d1aac/Tottenham-Hotspur-Newcastle-United-December-10-2023-Premier-League" TargetMode="External"/><Relationship Id="rId72" Type="http://schemas.openxmlformats.org/officeDocument/2006/relationships/hyperlink" Target="https://fbref.com/en/matches/49f486f6/Manchester-United-Chelsea-December-6-2023-Premier-League" TargetMode="External"/><Relationship Id="rId93" Type="http://schemas.openxmlformats.org/officeDocument/2006/relationships/hyperlink" Target="https://fbref.com/en/players/a9dc785c/Neto" TargetMode="External"/><Relationship Id="rId98" Type="http://schemas.openxmlformats.org/officeDocument/2006/relationships/hyperlink" Target="https://fbref.com/en/matches/5db0f25b/Newcastle-United-Fulham-December-16-2023-Premier-League" TargetMode="External"/><Relationship Id="rId121" Type="http://schemas.openxmlformats.org/officeDocument/2006/relationships/hyperlink" Target="https://fbref.com/en/matches/01904d1d/Burnley-Everton-December-16-2023-Premier-League" TargetMode="External"/><Relationship Id="rId142" Type="http://schemas.openxmlformats.org/officeDocument/2006/relationships/hyperlink" Target="https://fbref.com/en/matches/a52ffb27/Wolverhampton-Wanderers-Burnley-December-5-2023-Premier-League" TargetMode="External"/><Relationship Id="rId3" Type="http://schemas.openxmlformats.org/officeDocument/2006/relationships/hyperlink" Target="https://fbref.com/en/matches/dd3a5afc/Luton-Town-Arsenal-December-5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2931</v>
      </c>
      <c r="R2" s="20" t="s">
        <v>2932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61394</v>
      </c>
      <c r="AG2" s="22">
        <v>118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623</v>
      </c>
      <c r="BH2" s="22">
        <v>61</v>
      </c>
      <c r="BI2" s="22">
        <v>612</v>
      </c>
      <c r="BJ2" s="22">
        <v>62</v>
      </c>
      <c r="BK2" s="22">
        <v>596</v>
      </c>
      <c r="BL2" s="22">
        <v>60</v>
      </c>
      <c r="BM2" s="22">
        <v>628</v>
      </c>
      <c r="BN2" s="22">
        <v>63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528</v>
      </c>
      <c r="CB2" s="22">
        <v>94</v>
      </c>
      <c r="CC2" s="22">
        <v>572</v>
      </c>
      <c r="CD2" s="22">
        <v>56</v>
      </c>
      <c r="CE2" s="22">
        <v>635</v>
      </c>
      <c r="CF2" s="22">
        <v>66</v>
      </c>
      <c r="CG2" s="22">
        <v>325</v>
      </c>
      <c r="CH2" s="22">
        <v>50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33320</v>
      </c>
      <c r="AE3" s="22">
        <v>341</v>
      </c>
      <c r="AF3" s="22">
        <v>37443</v>
      </c>
      <c r="AG3" s="22">
        <v>503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487</v>
      </c>
      <c r="BH3" s="22">
        <v>173</v>
      </c>
      <c r="BI3" s="22">
        <v>467</v>
      </c>
      <c r="BJ3" s="22">
        <v>172</v>
      </c>
      <c r="BK3" s="22">
        <v>437</v>
      </c>
      <c r="BL3" s="22">
        <v>158</v>
      </c>
      <c r="BM3" s="22">
        <v>493</v>
      </c>
      <c r="BN3" s="22">
        <v>172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729</v>
      </c>
      <c r="CB3" s="22">
        <v>231</v>
      </c>
      <c r="CC3" s="22">
        <v>415</v>
      </c>
      <c r="CD3" s="22">
        <v>142</v>
      </c>
      <c r="CE3" s="22">
        <v>499</v>
      </c>
      <c r="CF3" s="22">
        <v>170</v>
      </c>
      <c r="CG3" s="22">
        <v>252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25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3696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12626</v>
      </c>
      <c r="AE4" s="22">
        <v>44</v>
      </c>
      <c r="AF4" s="22">
        <v>17749</v>
      </c>
      <c r="AG4" s="22">
        <v>167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473</v>
      </c>
      <c r="BH4" s="22">
        <v>215</v>
      </c>
      <c r="BI4" s="22">
        <v>443</v>
      </c>
      <c r="BJ4" s="22">
        <v>217</v>
      </c>
      <c r="BK4" s="22">
        <v>419</v>
      </c>
      <c r="BL4" s="22">
        <v>207</v>
      </c>
      <c r="BM4" s="22">
        <v>470</v>
      </c>
      <c r="BN4" s="22">
        <v>214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498</v>
      </c>
      <c r="CB4" s="22">
        <v>290</v>
      </c>
      <c r="CC4" s="22">
        <v>556</v>
      </c>
      <c r="CD4" s="22">
        <v>199</v>
      </c>
      <c r="CE4" s="22">
        <v>55</v>
      </c>
      <c r="CF4" s="22">
        <v>30</v>
      </c>
      <c r="CG4" s="22">
        <v>438</v>
      </c>
      <c r="CH4" s="22">
        <v>144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3620</v>
      </c>
      <c r="R5" s="20" t="s">
        <v>3621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11445</v>
      </c>
      <c r="AE5" s="22">
        <v>5</v>
      </c>
      <c r="AF5" s="22">
        <v>18173</v>
      </c>
      <c r="AG5" s="22">
        <v>70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318</v>
      </c>
      <c r="BH5" s="22">
        <v>134</v>
      </c>
      <c r="BI5" s="22">
        <v>253</v>
      </c>
      <c r="BJ5" s="22">
        <v>141</v>
      </c>
      <c r="BK5" s="22">
        <v>199</v>
      </c>
      <c r="BL5" s="22">
        <v>109</v>
      </c>
      <c r="BM5" s="22">
        <v>300</v>
      </c>
      <c r="BN5" s="22">
        <v>139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127</v>
      </c>
      <c r="CB5" s="22">
        <v>80</v>
      </c>
      <c r="CC5" s="22">
        <v>739</v>
      </c>
      <c r="CD5" s="22">
        <v>321</v>
      </c>
      <c r="CE5" s="22">
        <v>209</v>
      </c>
      <c r="CF5" s="22">
        <v>92</v>
      </c>
      <c r="CG5" s="22">
        <v>429</v>
      </c>
      <c r="CH5" s="22">
        <v>140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-1</v>
      </c>
      <c r="G6" s="22">
        <v>1</v>
      </c>
      <c r="H6" s="22">
        <v>1</v>
      </c>
      <c r="I6" s="22">
        <v>2</v>
      </c>
      <c r="J6" s="20">
        <v>5</v>
      </c>
      <c r="K6" s="20">
        <v>4.5</v>
      </c>
      <c r="L6" s="22">
        <v>10</v>
      </c>
      <c r="M6" s="20" t="s">
        <v>412</v>
      </c>
      <c r="N6" s="20">
        <v>4.5</v>
      </c>
      <c r="O6" s="22">
        <v>5</v>
      </c>
      <c r="P6" s="23" t="b">
        <v>0</v>
      </c>
      <c r="Q6" s="20"/>
      <c r="R6" s="20" t="s">
        <v>3237</v>
      </c>
      <c r="S6" s="22">
        <v>49</v>
      </c>
      <c r="T6" s="20" t="s">
        <v>885</v>
      </c>
      <c r="U6" s="20">
        <v>3.5</v>
      </c>
      <c r="V6" s="20" t="s">
        <v>886</v>
      </c>
      <c r="W6" s="20">
        <v>15.8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56</v>
      </c>
      <c r="AD6" s="22">
        <v>1171523</v>
      </c>
      <c r="AE6" s="22">
        <v>82172</v>
      </c>
      <c r="AF6" s="22">
        <v>2483610</v>
      </c>
      <c r="AG6" s="22">
        <v>4581</v>
      </c>
      <c r="AH6" s="20">
        <v>0.9</v>
      </c>
      <c r="AI6" s="20">
        <v>11.4</v>
      </c>
      <c r="AJ6" s="20" t="s">
        <v>412</v>
      </c>
      <c r="AK6" s="22">
        <v>1284</v>
      </c>
      <c r="AL6" s="22">
        <v>1</v>
      </c>
      <c r="AM6" s="22">
        <v>0</v>
      </c>
      <c r="AN6" s="22">
        <v>5</v>
      </c>
      <c r="AO6" s="22">
        <v>13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4</v>
      </c>
      <c r="AW6" s="22">
        <v>259</v>
      </c>
      <c r="AX6" s="20">
        <v>268.8</v>
      </c>
      <c r="AY6" s="20">
        <v>59</v>
      </c>
      <c r="AZ6" s="20">
        <v>105</v>
      </c>
      <c r="BA6" s="20">
        <v>43.3</v>
      </c>
      <c r="BB6" s="22">
        <v>14</v>
      </c>
      <c r="BC6" s="20">
        <v>0.93</v>
      </c>
      <c r="BD6" s="20">
        <v>0.22</v>
      </c>
      <c r="BE6" s="20">
        <v>1.1499999999999999</v>
      </c>
      <c r="BF6" s="20">
        <v>11.97</v>
      </c>
      <c r="BG6" s="22">
        <v>110</v>
      </c>
      <c r="BH6" s="22">
        <v>42</v>
      </c>
      <c r="BI6" s="22">
        <v>269</v>
      </c>
      <c r="BJ6" s="22">
        <v>87</v>
      </c>
      <c r="BK6" s="22">
        <v>156</v>
      </c>
      <c r="BL6" s="22">
        <v>24</v>
      </c>
      <c r="BM6" s="22">
        <v>172</v>
      </c>
      <c r="BN6" s="22">
        <v>47</v>
      </c>
      <c r="BO6" s="20"/>
      <c r="BP6" s="20"/>
      <c r="BQ6" s="20"/>
      <c r="BR6" s="20"/>
      <c r="BS6" s="20"/>
      <c r="BT6" s="20"/>
      <c r="BU6" s="22">
        <v>7.0000000000000007E-2</v>
      </c>
      <c r="BV6" s="22">
        <v>0</v>
      </c>
      <c r="BW6" s="22">
        <v>0.02</v>
      </c>
      <c r="BX6" s="22">
        <v>0.09</v>
      </c>
      <c r="BY6" s="22">
        <v>0.84</v>
      </c>
      <c r="BZ6" s="22">
        <v>0.91</v>
      </c>
      <c r="CA6" s="22">
        <v>247</v>
      </c>
      <c r="CB6" s="22">
        <v>31</v>
      </c>
      <c r="CC6" s="22">
        <v>30</v>
      </c>
      <c r="CD6" s="22">
        <v>4</v>
      </c>
      <c r="CE6" s="22">
        <v>100</v>
      </c>
      <c r="CF6" s="22">
        <v>24</v>
      </c>
      <c r="CG6" s="22">
        <v>21</v>
      </c>
      <c r="CH6" s="22">
        <v>7</v>
      </c>
      <c r="CI6" s="22">
        <v>0.98</v>
      </c>
      <c r="CJ6" s="22">
        <v>0.35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0</v>
      </c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0</v>
      </c>
      <c r="K7" s="20">
        <v>4.2</v>
      </c>
      <c r="L7" s="22">
        <v>1</v>
      </c>
      <c r="M7" s="20" t="s">
        <v>1167</v>
      </c>
      <c r="N7" s="20">
        <v>4.2</v>
      </c>
      <c r="O7" s="22">
        <v>6</v>
      </c>
      <c r="P7" s="23" t="b">
        <v>0</v>
      </c>
      <c r="Q7" s="20" t="s">
        <v>3728</v>
      </c>
      <c r="R7" s="20" t="s">
        <v>3772</v>
      </c>
      <c r="S7" s="22">
        <v>71</v>
      </c>
      <c r="T7" s="20" t="s">
        <v>1168</v>
      </c>
      <c r="U7" s="20">
        <v>2.8</v>
      </c>
      <c r="V7" s="20" t="s">
        <v>468</v>
      </c>
      <c r="W7" s="20">
        <v>1.7</v>
      </c>
      <c r="X7" s="23" t="b">
        <v>0</v>
      </c>
      <c r="Y7" s="20"/>
      <c r="Z7" s="20" t="s">
        <v>1804</v>
      </c>
      <c r="AA7" s="22">
        <v>1</v>
      </c>
      <c r="AB7" s="22">
        <v>3</v>
      </c>
      <c r="AC7" s="22">
        <v>50</v>
      </c>
      <c r="AD7" s="22">
        <v>81421</v>
      </c>
      <c r="AE7" s="22">
        <v>1777</v>
      </c>
      <c r="AF7" s="22">
        <v>376181</v>
      </c>
      <c r="AG7" s="22">
        <v>6635</v>
      </c>
      <c r="AH7" s="20">
        <v>0.6</v>
      </c>
      <c r="AI7" s="20">
        <v>7</v>
      </c>
      <c r="AJ7" s="20" t="s">
        <v>468</v>
      </c>
      <c r="AK7" s="22">
        <v>1092</v>
      </c>
      <c r="AL7" s="22">
        <v>4</v>
      </c>
      <c r="AM7" s="22">
        <v>1</v>
      </c>
      <c r="AN7" s="22">
        <v>4</v>
      </c>
      <c r="AO7" s="22">
        <v>12</v>
      </c>
      <c r="AP7" s="22">
        <v>0</v>
      </c>
      <c r="AQ7" s="22">
        <v>0</v>
      </c>
      <c r="AR7" s="22">
        <v>0</v>
      </c>
      <c r="AS7" s="22">
        <v>5</v>
      </c>
      <c r="AT7" s="22">
        <v>0</v>
      </c>
      <c r="AU7" s="22">
        <v>0</v>
      </c>
      <c r="AV7" s="22">
        <v>0</v>
      </c>
      <c r="AW7" s="22">
        <v>146</v>
      </c>
      <c r="AX7" s="20">
        <v>217</v>
      </c>
      <c r="AY7" s="20">
        <v>207.7</v>
      </c>
      <c r="AZ7" s="20">
        <v>278</v>
      </c>
      <c r="BA7" s="20">
        <v>70.3</v>
      </c>
      <c r="BB7" s="22">
        <v>12</v>
      </c>
      <c r="BC7" s="20">
        <v>4.21</v>
      </c>
      <c r="BD7" s="20">
        <v>1.0900000000000001</v>
      </c>
      <c r="BE7" s="20">
        <v>5.3</v>
      </c>
      <c r="BF7" s="20">
        <v>8.98</v>
      </c>
      <c r="BG7" s="22">
        <v>154</v>
      </c>
      <c r="BH7" s="22">
        <v>65</v>
      </c>
      <c r="BI7" s="22">
        <v>83</v>
      </c>
      <c r="BJ7" s="22">
        <v>63</v>
      </c>
      <c r="BK7" s="22">
        <v>55</v>
      </c>
      <c r="BL7" s="22">
        <v>33</v>
      </c>
      <c r="BM7" s="22">
        <v>77</v>
      </c>
      <c r="BN7" s="22">
        <v>53</v>
      </c>
      <c r="BO7" s="20"/>
      <c r="BP7" s="20"/>
      <c r="BQ7" s="20"/>
      <c r="BR7" s="20"/>
      <c r="BS7" s="22">
        <v>3</v>
      </c>
      <c r="BT7" s="20"/>
      <c r="BU7" s="22">
        <v>0.35</v>
      </c>
      <c r="BV7" s="22">
        <v>0</v>
      </c>
      <c r="BW7" s="22">
        <v>0.09</v>
      </c>
      <c r="BX7" s="22">
        <v>0.44</v>
      </c>
      <c r="BY7" s="22">
        <v>0.74</v>
      </c>
      <c r="BZ7" s="22">
        <v>0.99</v>
      </c>
      <c r="CA7" s="22">
        <v>30</v>
      </c>
      <c r="CB7" s="22">
        <v>18</v>
      </c>
      <c r="CC7" s="22">
        <v>41</v>
      </c>
      <c r="CD7" s="22">
        <v>25</v>
      </c>
      <c r="CE7" s="22">
        <v>183</v>
      </c>
      <c r="CF7" s="22">
        <v>81</v>
      </c>
      <c r="CG7" s="22">
        <v>151</v>
      </c>
      <c r="CH7" s="22">
        <v>46</v>
      </c>
      <c r="CI7" s="22">
        <v>0.99</v>
      </c>
      <c r="CJ7" s="22">
        <v>0.33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1</v>
      </c>
      <c r="I8" s="22">
        <v>4</v>
      </c>
      <c r="J8" s="20">
        <v>5.2</v>
      </c>
      <c r="K8" s="20">
        <v>4.7</v>
      </c>
      <c r="L8" s="22">
        <v>2</v>
      </c>
      <c r="M8" s="20" t="s">
        <v>412</v>
      </c>
      <c r="N8" s="20">
        <v>4.7</v>
      </c>
      <c r="O8" s="22">
        <v>8</v>
      </c>
      <c r="P8" s="23" t="b">
        <v>0</v>
      </c>
      <c r="Q8" s="20"/>
      <c r="R8" s="20" t="s">
        <v>3362</v>
      </c>
      <c r="S8" s="22">
        <v>80</v>
      </c>
      <c r="T8" s="20" t="s">
        <v>911</v>
      </c>
      <c r="U8" s="20">
        <v>3.5</v>
      </c>
      <c r="V8" s="20" t="s">
        <v>912</v>
      </c>
      <c r="W8" s="20">
        <v>5.3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46</v>
      </c>
      <c r="AD8" s="22">
        <v>844079</v>
      </c>
      <c r="AE8" s="22">
        <v>37429</v>
      </c>
      <c r="AF8" s="22">
        <v>626465</v>
      </c>
      <c r="AG8" s="22">
        <v>15291</v>
      </c>
      <c r="AH8" s="20">
        <v>0.6</v>
      </c>
      <c r="AI8" s="20">
        <v>5.8</v>
      </c>
      <c r="AJ8" s="20" t="s">
        <v>1878</v>
      </c>
      <c r="AK8" s="22">
        <v>821</v>
      </c>
      <c r="AL8" s="22">
        <v>3</v>
      </c>
      <c r="AM8" s="22">
        <v>2</v>
      </c>
      <c r="AN8" s="22">
        <v>5</v>
      </c>
      <c r="AO8" s="22">
        <v>9</v>
      </c>
      <c r="AP8" s="22">
        <v>0</v>
      </c>
      <c r="AQ8" s="22">
        <v>0</v>
      </c>
      <c r="AR8" s="22">
        <v>0</v>
      </c>
      <c r="AS8" s="22">
        <v>3</v>
      </c>
      <c r="AT8" s="22">
        <v>0</v>
      </c>
      <c r="AU8" s="22">
        <v>0</v>
      </c>
      <c r="AV8" s="22">
        <v>8</v>
      </c>
      <c r="AW8" s="22">
        <v>144</v>
      </c>
      <c r="AX8" s="20">
        <v>199.4</v>
      </c>
      <c r="AY8" s="20">
        <v>181.5</v>
      </c>
      <c r="AZ8" s="20">
        <v>453</v>
      </c>
      <c r="BA8" s="20">
        <v>83.3</v>
      </c>
      <c r="BB8" s="22">
        <v>10</v>
      </c>
      <c r="BC8" s="20">
        <v>4.25</v>
      </c>
      <c r="BD8" s="20">
        <v>1.1599999999999999</v>
      </c>
      <c r="BE8" s="20">
        <v>5.41</v>
      </c>
      <c r="BF8" s="20">
        <v>7.36</v>
      </c>
      <c r="BG8" s="22">
        <v>171</v>
      </c>
      <c r="BH8" s="22">
        <v>18</v>
      </c>
      <c r="BI8" s="22">
        <v>101</v>
      </c>
      <c r="BJ8" s="22">
        <v>11</v>
      </c>
      <c r="BK8" s="22">
        <v>15</v>
      </c>
      <c r="BL8" s="22">
        <v>8</v>
      </c>
      <c r="BM8" s="22">
        <v>48</v>
      </c>
      <c r="BN8" s="22">
        <v>10</v>
      </c>
      <c r="BO8" s="20"/>
      <c r="BP8" s="20"/>
      <c r="BQ8" s="20"/>
      <c r="BR8" s="20"/>
      <c r="BS8" s="20"/>
      <c r="BT8" s="20"/>
      <c r="BU8" s="22">
        <v>0.47</v>
      </c>
      <c r="BV8" s="22">
        <v>0</v>
      </c>
      <c r="BW8" s="22">
        <v>0.13</v>
      </c>
      <c r="BX8" s="22">
        <v>0.6</v>
      </c>
      <c r="BY8" s="22">
        <v>0.81</v>
      </c>
      <c r="BZ8" s="22">
        <v>0.99</v>
      </c>
      <c r="CA8" s="22">
        <v>12</v>
      </c>
      <c r="CB8" s="22">
        <v>4</v>
      </c>
      <c r="CC8" s="22">
        <v>26</v>
      </c>
      <c r="CD8" s="22">
        <v>4</v>
      </c>
      <c r="CE8" s="22">
        <v>103</v>
      </c>
      <c r="CF8" s="22">
        <v>14</v>
      </c>
      <c r="CG8" s="22">
        <v>75</v>
      </c>
      <c r="CH8" s="22">
        <v>15</v>
      </c>
      <c r="CI8" s="22">
        <v>1.1000000000000001</v>
      </c>
      <c r="CJ8" s="22">
        <v>0.55000000000000004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75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0.8</v>
      </c>
      <c r="K9" s="20">
        <v>0.2</v>
      </c>
      <c r="L9" s="22">
        <v>0</v>
      </c>
      <c r="M9" s="20" t="s">
        <v>1149</v>
      </c>
      <c r="N9" s="20">
        <v>0.3</v>
      </c>
      <c r="O9" s="22">
        <v>9</v>
      </c>
      <c r="P9" s="23" t="b">
        <v>0</v>
      </c>
      <c r="Q9" s="20"/>
      <c r="R9" s="20" t="s">
        <v>3697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8745</v>
      </c>
      <c r="AE9" s="22">
        <v>59</v>
      </c>
      <c r="AF9" s="22">
        <v>18050</v>
      </c>
      <c r="AG9" s="22">
        <v>218</v>
      </c>
      <c r="AH9" s="20">
        <v>0.1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362</v>
      </c>
      <c r="BH9" s="22">
        <v>157</v>
      </c>
      <c r="BI9" s="22">
        <v>250</v>
      </c>
      <c r="BJ9" s="22">
        <v>139</v>
      </c>
      <c r="BK9" s="22">
        <v>390</v>
      </c>
      <c r="BL9" s="22">
        <v>197</v>
      </c>
      <c r="BM9" s="22">
        <v>359</v>
      </c>
      <c r="BN9" s="22">
        <v>161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134</v>
      </c>
      <c r="CB9" s="22">
        <v>83</v>
      </c>
      <c r="CC9" s="22">
        <v>374</v>
      </c>
      <c r="CD9" s="22">
        <v>170</v>
      </c>
      <c r="CE9" s="22">
        <v>367</v>
      </c>
      <c r="CF9" s="22">
        <v>165</v>
      </c>
      <c r="CG9" s="22">
        <v>343</v>
      </c>
      <c r="CH9" s="22">
        <v>104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</v>
      </c>
      <c r="K10" s="20">
        <v>0.5</v>
      </c>
      <c r="L10" s="22">
        <v>0</v>
      </c>
      <c r="M10" s="20" t="s">
        <v>1106</v>
      </c>
      <c r="N10" s="20">
        <v>0.5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1.7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12</v>
      </c>
      <c r="AD10" s="22">
        <v>4583</v>
      </c>
      <c r="AE10" s="22">
        <v>46</v>
      </c>
      <c r="AF10" s="22">
        <v>8820</v>
      </c>
      <c r="AG10" s="22">
        <v>103</v>
      </c>
      <c r="AH10" s="20">
        <v>0.1</v>
      </c>
      <c r="AI10" s="20">
        <v>2.8</v>
      </c>
      <c r="AJ10" s="20" t="s">
        <v>1732</v>
      </c>
      <c r="AK10" s="22">
        <v>247</v>
      </c>
      <c r="AL10" s="22">
        <v>0</v>
      </c>
      <c r="AM10" s="22">
        <v>0</v>
      </c>
      <c r="AN10" s="22">
        <v>1</v>
      </c>
      <c r="AO10" s="22">
        <v>5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58</v>
      </c>
      <c r="AX10" s="20">
        <v>43.4</v>
      </c>
      <c r="AY10" s="20">
        <v>11.2</v>
      </c>
      <c r="AZ10" s="20">
        <v>18</v>
      </c>
      <c r="BA10" s="20">
        <v>7.4</v>
      </c>
      <c r="BB10" s="22">
        <v>3</v>
      </c>
      <c r="BC10" s="20">
        <v>0.37</v>
      </c>
      <c r="BD10" s="20">
        <v>7.0000000000000007E-2</v>
      </c>
      <c r="BE10" s="20">
        <v>0.44</v>
      </c>
      <c r="BF10" s="20">
        <v>1.37</v>
      </c>
      <c r="BG10" s="22">
        <v>374</v>
      </c>
      <c r="BH10" s="22">
        <v>141</v>
      </c>
      <c r="BI10" s="22">
        <v>392</v>
      </c>
      <c r="BJ10" s="22">
        <v>143</v>
      </c>
      <c r="BK10" s="22">
        <v>347</v>
      </c>
      <c r="BL10" s="22">
        <v>122</v>
      </c>
      <c r="BM10" s="22">
        <v>398</v>
      </c>
      <c r="BN10" s="22">
        <v>142</v>
      </c>
      <c r="BO10" s="20"/>
      <c r="BP10" s="20"/>
      <c r="BQ10" s="20"/>
      <c r="BR10" s="20"/>
      <c r="BS10" s="20"/>
      <c r="BT10" s="20"/>
      <c r="BU10" s="22">
        <v>0.13</v>
      </c>
      <c r="BV10" s="22">
        <v>0</v>
      </c>
      <c r="BW10" s="22">
        <v>0.03</v>
      </c>
      <c r="BX10" s="22">
        <v>0.16</v>
      </c>
      <c r="BY10" s="22">
        <v>0.5</v>
      </c>
      <c r="BZ10" s="22">
        <v>1.82</v>
      </c>
      <c r="CA10" s="22">
        <v>603</v>
      </c>
      <c r="CB10" s="22">
        <v>151</v>
      </c>
      <c r="CC10" s="22">
        <v>326</v>
      </c>
      <c r="CD10" s="22">
        <v>109</v>
      </c>
      <c r="CE10" s="22">
        <v>325</v>
      </c>
      <c r="CF10" s="22">
        <v>114</v>
      </c>
      <c r="CG10" s="22">
        <v>431</v>
      </c>
      <c r="CH10" s="22">
        <v>167</v>
      </c>
      <c r="CI10" s="22">
        <v>1.0900000000000001</v>
      </c>
      <c r="CJ10" s="22">
        <v>0.36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2456</v>
      </c>
      <c r="R11" s="20" t="s">
        <v>2457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11675</v>
      </c>
      <c r="AG11" s="22">
        <v>13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673</v>
      </c>
      <c r="BH11" s="22">
        <v>267</v>
      </c>
      <c r="BI11" s="22">
        <v>669</v>
      </c>
      <c r="BJ11" s="22">
        <v>268</v>
      </c>
      <c r="BK11" s="22">
        <v>660</v>
      </c>
      <c r="BL11" s="22">
        <v>267</v>
      </c>
      <c r="BM11" s="22">
        <v>678</v>
      </c>
      <c r="BN11" s="22">
        <v>270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424</v>
      </c>
      <c r="CB11" s="22">
        <v>246</v>
      </c>
      <c r="CC11" s="22">
        <v>629</v>
      </c>
      <c r="CD11" s="22">
        <v>239</v>
      </c>
      <c r="CE11" s="22">
        <v>682</v>
      </c>
      <c r="CF11" s="22">
        <v>273</v>
      </c>
      <c r="CG11" s="22">
        <v>528</v>
      </c>
      <c r="CH11" s="22">
        <v>187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3.7</v>
      </c>
      <c r="K12" s="20">
        <v>3.2</v>
      </c>
      <c r="L12" s="22">
        <v>2</v>
      </c>
      <c r="M12" s="20" t="s">
        <v>412</v>
      </c>
      <c r="N12" s="20">
        <v>3.2</v>
      </c>
      <c r="O12" s="22">
        <v>12</v>
      </c>
      <c r="P12" s="23" t="b">
        <v>0</v>
      </c>
      <c r="Q12" s="20"/>
      <c r="R12" s="20" t="s">
        <v>3698</v>
      </c>
      <c r="S12" s="22">
        <v>77</v>
      </c>
      <c r="T12" s="20" t="s">
        <v>893</v>
      </c>
      <c r="U12" s="20">
        <v>3.1</v>
      </c>
      <c r="V12" s="20" t="s">
        <v>894</v>
      </c>
      <c r="W12" s="20">
        <v>5.9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50</v>
      </c>
      <c r="AD12" s="22">
        <v>904113</v>
      </c>
      <c r="AE12" s="22">
        <v>6254</v>
      </c>
      <c r="AF12" s="22">
        <v>1726288</v>
      </c>
      <c r="AG12" s="22">
        <v>11685</v>
      </c>
      <c r="AH12" s="20">
        <v>0.4</v>
      </c>
      <c r="AI12" s="20">
        <v>6.5</v>
      </c>
      <c r="AJ12" s="20" t="s">
        <v>250</v>
      </c>
      <c r="AK12" s="22">
        <v>1156</v>
      </c>
      <c r="AL12" s="22">
        <v>2</v>
      </c>
      <c r="AM12" s="22">
        <v>2</v>
      </c>
      <c r="AN12" s="22">
        <v>5</v>
      </c>
      <c r="AO12" s="22">
        <v>13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185</v>
      </c>
      <c r="AX12" s="20">
        <v>231.2</v>
      </c>
      <c r="AY12" s="20">
        <v>425.9</v>
      </c>
      <c r="AZ12" s="20">
        <v>401</v>
      </c>
      <c r="BA12" s="20">
        <v>105.3</v>
      </c>
      <c r="BB12" s="22">
        <v>15</v>
      </c>
      <c r="BC12" s="20">
        <v>2.1</v>
      </c>
      <c r="BD12" s="20">
        <v>2.54</v>
      </c>
      <c r="BE12" s="20">
        <v>4.6399999999999997</v>
      </c>
      <c r="BF12" s="20">
        <v>8.99</v>
      </c>
      <c r="BG12" s="22">
        <v>142</v>
      </c>
      <c r="BH12" s="22">
        <v>59</v>
      </c>
      <c r="BI12" s="22">
        <v>20</v>
      </c>
      <c r="BJ12" s="22">
        <v>14</v>
      </c>
      <c r="BK12" s="22">
        <v>24</v>
      </c>
      <c r="BL12" s="22">
        <v>12</v>
      </c>
      <c r="BM12" s="22">
        <v>27</v>
      </c>
      <c r="BN12" s="22">
        <v>18</v>
      </c>
      <c r="BO12" s="22">
        <v>4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0.2</v>
      </c>
      <c r="BX12" s="22">
        <v>0.36</v>
      </c>
      <c r="BY12" s="22">
        <v>0.7</v>
      </c>
      <c r="BZ12" s="22">
        <v>1.01</v>
      </c>
      <c r="CA12" s="22">
        <v>18</v>
      </c>
      <c r="CB12" s="22">
        <v>11</v>
      </c>
      <c r="CC12" s="22">
        <v>102</v>
      </c>
      <c r="CD12" s="22">
        <v>54</v>
      </c>
      <c r="CE12" s="22">
        <v>136</v>
      </c>
      <c r="CF12" s="22">
        <v>60</v>
      </c>
      <c r="CG12" s="22">
        <v>68</v>
      </c>
      <c r="CH12" s="22">
        <v>22</v>
      </c>
      <c r="CI12" s="22">
        <v>1.17</v>
      </c>
      <c r="CJ12" s="22">
        <v>0.39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-1</v>
      </c>
      <c r="G13" s="22">
        <v>1</v>
      </c>
      <c r="H13" s="22">
        <v>1</v>
      </c>
      <c r="I13" s="22">
        <v>4</v>
      </c>
      <c r="J13" s="20">
        <v>1.7</v>
      </c>
      <c r="K13" s="20">
        <v>1.2</v>
      </c>
      <c r="L13" s="22">
        <v>0</v>
      </c>
      <c r="M13" s="20" t="s">
        <v>875</v>
      </c>
      <c r="N13" s="20">
        <v>1.2</v>
      </c>
      <c r="O13" s="22">
        <v>13</v>
      </c>
      <c r="P13" s="23" t="b">
        <v>0</v>
      </c>
      <c r="Q13" s="20"/>
      <c r="R13" s="20" t="s">
        <v>3429</v>
      </c>
      <c r="S13" s="22">
        <v>54</v>
      </c>
      <c r="T13" s="20" t="s">
        <v>876</v>
      </c>
      <c r="U13" s="20">
        <v>3.4</v>
      </c>
      <c r="V13" s="20" t="s">
        <v>391</v>
      </c>
      <c r="W13" s="20">
        <v>5.3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57</v>
      </c>
      <c r="AD13" s="22">
        <v>1531190</v>
      </c>
      <c r="AE13" s="22">
        <v>4404</v>
      </c>
      <c r="AF13" s="22">
        <v>1433010</v>
      </c>
      <c r="AG13" s="22">
        <v>23351</v>
      </c>
      <c r="AH13" s="20">
        <v>0.2</v>
      </c>
      <c r="AI13" s="20">
        <v>10.6</v>
      </c>
      <c r="AJ13" s="20" t="s">
        <v>391</v>
      </c>
      <c r="AK13" s="22">
        <v>842</v>
      </c>
      <c r="AL13" s="22">
        <v>5</v>
      </c>
      <c r="AM13" s="22">
        <v>3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175</v>
      </c>
      <c r="AX13" s="20">
        <v>201</v>
      </c>
      <c r="AY13" s="20">
        <v>107.1</v>
      </c>
      <c r="AZ13" s="20">
        <v>297</v>
      </c>
      <c r="BA13" s="20">
        <v>59.4</v>
      </c>
      <c r="BB13" s="22">
        <v>9</v>
      </c>
      <c r="BC13" s="20">
        <v>3.75</v>
      </c>
      <c r="BD13" s="20">
        <v>0.31</v>
      </c>
      <c r="BE13" s="20">
        <v>4.0599999999999996</v>
      </c>
      <c r="BF13" s="20">
        <v>6.97</v>
      </c>
      <c r="BG13" s="22">
        <v>167</v>
      </c>
      <c r="BH13" s="22">
        <v>16</v>
      </c>
      <c r="BI13" s="22">
        <v>168</v>
      </c>
      <c r="BJ13" s="22">
        <v>24</v>
      </c>
      <c r="BK13" s="22">
        <v>48</v>
      </c>
      <c r="BL13" s="22">
        <v>19</v>
      </c>
      <c r="BM13" s="22">
        <v>106</v>
      </c>
      <c r="BN13" s="22">
        <v>22</v>
      </c>
      <c r="BO13" s="20"/>
      <c r="BP13" s="20"/>
      <c r="BQ13" s="20"/>
      <c r="BR13" s="20"/>
      <c r="BS13" s="20"/>
      <c r="BT13" s="20"/>
      <c r="BU13" s="22">
        <v>0.4</v>
      </c>
      <c r="BV13" s="22">
        <v>0</v>
      </c>
      <c r="BW13" s="22">
        <v>0.03</v>
      </c>
      <c r="BX13" s="22">
        <v>0.43</v>
      </c>
      <c r="BY13" s="22">
        <v>0.75</v>
      </c>
      <c r="BZ13" s="22">
        <v>0.64</v>
      </c>
      <c r="CA13" s="22">
        <v>121</v>
      </c>
      <c r="CB13" s="22">
        <v>34</v>
      </c>
      <c r="CC13" s="22">
        <v>264</v>
      </c>
      <c r="CD13" s="22">
        <v>35</v>
      </c>
      <c r="CE13" s="22">
        <v>107</v>
      </c>
      <c r="CF13" s="22">
        <v>15</v>
      </c>
      <c r="CG13" s="22">
        <v>77</v>
      </c>
      <c r="CH13" s="22">
        <v>16</v>
      </c>
      <c r="CI13" s="22">
        <v>0.96</v>
      </c>
      <c r="CJ13" s="22">
        <v>0.64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5.7</v>
      </c>
      <c r="K14" s="20">
        <v>5.2</v>
      </c>
      <c r="L14" s="22">
        <v>8</v>
      </c>
      <c r="M14" s="20" t="s">
        <v>866</v>
      </c>
      <c r="N14" s="20">
        <v>5.2</v>
      </c>
      <c r="O14" s="22">
        <v>14</v>
      </c>
      <c r="P14" s="23" t="b">
        <v>0</v>
      </c>
      <c r="Q14" s="20"/>
      <c r="R14" s="20" t="s">
        <v>3393</v>
      </c>
      <c r="S14" s="22">
        <v>84</v>
      </c>
      <c r="T14" s="20" t="s">
        <v>867</v>
      </c>
      <c r="U14" s="20">
        <v>5.3</v>
      </c>
      <c r="V14" s="20" t="s">
        <v>387</v>
      </c>
      <c r="W14" s="20">
        <v>14.8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79</v>
      </c>
      <c r="AD14" s="22">
        <v>1407992</v>
      </c>
      <c r="AE14" s="22">
        <v>29679</v>
      </c>
      <c r="AF14" s="22">
        <v>2345047</v>
      </c>
      <c r="AG14" s="22">
        <v>9555</v>
      </c>
      <c r="AH14" s="20">
        <v>0.6</v>
      </c>
      <c r="AI14" s="20">
        <v>9.4</v>
      </c>
      <c r="AJ14" s="20" t="s">
        <v>387</v>
      </c>
      <c r="AK14" s="22">
        <v>1329</v>
      </c>
      <c r="AL14" s="22">
        <v>4</v>
      </c>
      <c r="AM14" s="22">
        <v>4</v>
      </c>
      <c r="AN14" s="22">
        <v>6</v>
      </c>
      <c r="AO14" s="22">
        <v>13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289</v>
      </c>
      <c r="AX14" s="20">
        <v>374.2</v>
      </c>
      <c r="AY14" s="20">
        <v>532.5</v>
      </c>
      <c r="AZ14" s="20">
        <v>322</v>
      </c>
      <c r="BA14" s="20">
        <v>122.8</v>
      </c>
      <c r="BB14" s="22">
        <v>15</v>
      </c>
      <c r="BC14" s="20">
        <v>3.79</v>
      </c>
      <c r="BD14" s="20">
        <v>2.94</v>
      </c>
      <c r="BE14" s="20">
        <v>6.73</v>
      </c>
      <c r="BF14" s="20">
        <v>12.08</v>
      </c>
      <c r="BG14" s="22">
        <v>40</v>
      </c>
      <c r="BH14" s="22">
        <v>15</v>
      </c>
      <c r="BI14" s="22">
        <v>10</v>
      </c>
      <c r="BJ14" s="22">
        <v>7</v>
      </c>
      <c r="BK14" s="22">
        <v>39</v>
      </c>
      <c r="BL14" s="22">
        <v>24</v>
      </c>
      <c r="BM14" s="22">
        <v>13</v>
      </c>
      <c r="BN14" s="22">
        <v>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0.26</v>
      </c>
      <c r="BV14" s="22">
        <v>0</v>
      </c>
      <c r="BW14" s="22">
        <v>0.2</v>
      </c>
      <c r="BX14" s="22">
        <v>0.46</v>
      </c>
      <c r="BY14" s="22">
        <v>0.82</v>
      </c>
      <c r="BZ14" s="22">
        <v>0.88</v>
      </c>
      <c r="CA14" s="22">
        <v>9</v>
      </c>
      <c r="CB14" s="22">
        <v>6</v>
      </c>
      <c r="CC14" s="22">
        <v>15</v>
      </c>
      <c r="CD14" s="22">
        <v>11</v>
      </c>
      <c r="CE14" s="22">
        <v>17</v>
      </c>
      <c r="CF14" s="22">
        <v>10</v>
      </c>
      <c r="CG14" s="22">
        <v>24</v>
      </c>
      <c r="CH14" s="22">
        <v>8</v>
      </c>
      <c r="CI14" s="22">
        <v>1.02</v>
      </c>
      <c r="CJ14" s="22">
        <v>0.41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3446</v>
      </c>
      <c r="R15" s="20" t="s">
        <v>3363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8547</v>
      </c>
      <c r="AE15" s="22">
        <v>8</v>
      </c>
      <c r="AF15" s="22">
        <v>36853</v>
      </c>
      <c r="AG15" s="22">
        <v>58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355</v>
      </c>
      <c r="BH15" s="22">
        <v>154</v>
      </c>
      <c r="BI15" s="22">
        <v>266</v>
      </c>
      <c r="BJ15" s="22">
        <v>144</v>
      </c>
      <c r="BK15" s="22">
        <v>368</v>
      </c>
      <c r="BL15" s="22">
        <v>184</v>
      </c>
      <c r="BM15" s="22">
        <v>354</v>
      </c>
      <c r="BN15" s="22">
        <v>158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284</v>
      </c>
      <c r="CB15" s="22">
        <v>186</v>
      </c>
      <c r="CC15" s="22">
        <v>689</v>
      </c>
      <c r="CD15" s="22">
        <v>282</v>
      </c>
      <c r="CE15" s="22">
        <v>316</v>
      </c>
      <c r="CF15" s="22">
        <v>132</v>
      </c>
      <c r="CG15" s="22">
        <v>363</v>
      </c>
      <c r="CH15" s="22">
        <v>113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3101</v>
      </c>
      <c r="R16" s="20" t="s">
        <v>3102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6313</v>
      </c>
      <c r="AG16" s="22">
        <v>11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732</v>
      </c>
      <c r="BH16" s="22">
        <v>311</v>
      </c>
      <c r="BI16" s="22">
        <v>728</v>
      </c>
      <c r="BJ16" s="22">
        <v>309</v>
      </c>
      <c r="BK16" s="22">
        <v>725</v>
      </c>
      <c r="BL16" s="22">
        <v>309</v>
      </c>
      <c r="BM16" s="22">
        <v>733</v>
      </c>
      <c r="BN16" s="22">
        <v>311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234</v>
      </c>
      <c r="CB16" s="22">
        <v>151</v>
      </c>
      <c r="CC16" s="22">
        <v>701</v>
      </c>
      <c r="CD16" s="22">
        <v>290</v>
      </c>
      <c r="CE16" s="22">
        <v>733</v>
      </c>
      <c r="CF16" s="22">
        <v>311</v>
      </c>
      <c r="CG16" s="22">
        <v>527</v>
      </c>
      <c r="CH16" s="22">
        <v>186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1.5</v>
      </c>
      <c r="K17" s="20">
        <v>1</v>
      </c>
      <c r="L17" s="22">
        <v>0</v>
      </c>
      <c r="M17" s="20" t="s">
        <v>883</v>
      </c>
      <c r="N17" s="20">
        <v>1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6.5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259949</v>
      </c>
      <c r="AE17" s="22">
        <v>593</v>
      </c>
      <c r="AF17" s="22">
        <v>1407286</v>
      </c>
      <c r="AG17" s="22">
        <v>5348</v>
      </c>
      <c r="AH17" s="20">
        <v>0.2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354</v>
      </c>
      <c r="BH17" s="22">
        <v>27</v>
      </c>
      <c r="BI17" s="22">
        <v>711</v>
      </c>
      <c r="BJ17" s="22">
        <v>82</v>
      </c>
      <c r="BK17" s="22">
        <v>707</v>
      </c>
      <c r="BL17" s="22">
        <v>78</v>
      </c>
      <c r="BM17" s="22">
        <v>412</v>
      </c>
      <c r="BN17" s="22">
        <v>27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342</v>
      </c>
      <c r="CB17" s="22">
        <v>14</v>
      </c>
      <c r="CC17" s="22">
        <v>274</v>
      </c>
      <c r="CD17" s="22">
        <v>26</v>
      </c>
      <c r="CE17" s="22">
        <v>104</v>
      </c>
      <c r="CF17" s="22">
        <v>15</v>
      </c>
      <c r="CG17" s="22">
        <v>61</v>
      </c>
      <c r="CH17" s="22">
        <v>11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2440</v>
      </c>
      <c r="R18" s="20" t="s">
        <v>2750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10675</v>
      </c>
      <c r="AG18" s="22">
        <v>33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518</v>
      </c>
      <c r="BH18" s="22">
        <v>59</v>
      </c>
      <c r="BI18" s="22">
        <v>504</v>
      </c>
      <c r="BJ18" s="22">
        <v>42</v>
      </c>
      <c r="BK18" s="22">
        <v>476</v>
      </c>
      <c r="BL18" s="22">
        <v>33</v>
      </c>
      <c r="BM18" s="22">
        <v>526</v>
      </c>
      <c r="BN18" s="22">
        <v>59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640</v>
      </c>
      <c r="CB18" s="22">
        <v>41</v>
      </c>
      <c r="CC18" s="22">
        <v>450</v>
      </c>
      <c r="CD18" s="22">
        <v>58</v>
      </c>
      <c r="CE18" s="22">
        <v>530</v>
      </c>
      <c r="CF18" s="22">
        <v>59</v>
      </c>
      <c r="CG18" s="22">
        <v>435</v>
      </c>
      <c r="CH18" s="22">
        <v>65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5</v>
      </c>
      <c r="G19" s="22">
        <v>-5</v>
      </c>
      <c r="H19" s="22">
        <v>2</v>
      </c>
      <c r="I19" s="22">
        <v>3</v>
      </c>
      <c r="J19" s="20">
        <v>5</v>
      </c>
      <c r="K19" s="20">
        <v>4.5</v>
      </c>
      <c r="L19" s="22">
        <v>1</v>
      </c>
      <c r="M19" s="20" t="s">
        <v>879</v>
      </c>
      <c r="N19" s="20">
        <v>4.5</v>
      </c>
      <c r="O19" s="22">
        <v>19</v>
      </c>
      <c r="P19" s="23" t="b">
        <v>1</v>
      </c>
      <c r="Q19" s="20"/>
      <c r="R19" s="20" t="s">
        <v>3430</v>
      </c>
      <c r="S19" s="22">
        <v>90</v>
      </c>
      <c r="T19" s="20" t="s">
        <v>880</v>
      </c>
      <c r="U19" s="20">
        <v>5.8</v>
      </c>
      <c r="V19" s="20" t="s">
        <v>395</v>
      </c>
      <c r="W19" s="20">
        <v>58.2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98</v>
      </c>
      <c r="AD19" s="22">
        <v>3635363</v>
      </c>
      <c r="AE19" s="22">
        <v>35410</v>
      </c>
      <c r="AF19" s="22">
        <v>3638730</v>
      </c>
      <c r="AG19" s="22">
        <v>54599</v>
      </c>
      <c r="AH19" s="20">
        <v>0.5</v>
      </c>
      <c r="AI19" s="20">
        <v>10.9</v>
      </c>
      <c r="AJ19" s="20" t="s">
        <v>395</v>
      </c>
      <c r="AK19" s="22">
        <v>1483</v>
      </c>
      <c r="AL19" s="22">
        <v>5</v>
      </c>
      <c r="AM19" s="22">
        <v>8</v>
      </c>
      <c r="AN19" s="22">
        <v>6</v>
      </c>
      <c r="AO19" s="22">
        <v>16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11</v>
      </c>
      <c r="AW19" s="22">
        <v>364</v>
      </c>
      <c r="AX19" s="20">
        <v>493.4</v>
      </c>
      <c r="AY19" s="20">
        <v>671.7</v>
      </c>
      <c r="AZ19" s="20">
        <v>544</v>
      </c>
      <c r="BA19" s="20">
        <v>171</v>
      </c>
      <c r="BB19" s="22">
        <v>17</v>
      </c>
      <c r="BC19" s="20">
        <v>5.23</v>
      </c>
      <c r="BD19" s="20">
        <v>5.75</v>
      </c>
      <c r="BE19" s="20">
        <v>10.98</v>
      </c>
      <c r="BF19" s="20">
        <v>13.07</v>
      </c>
      <c r="BG19" s="22">
        <v>10</v>
      </c>
      <c r="BH19" s="22">
        <v>4</v>
      </c>
      <c r="BI19" s="22">
        <v>4</v>
      </c>
      <c r="BJ19" s="22">
        <v>3</v>
      </c>
      <c r="BK19" s="22">
        <v>10</v>
      </c>
      <c r="BL19" s="22">
        <v>6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0.32</v>
      </c>
      <c r="BV19" s="22">
        <v>0</v>
      </c>
      <c r="BW19" s="22">
        <v>0.35</v>
      </c>
      <c r="BX19" s="22">
        <v>0.67</v>
      </c>
      <c r="BY19" s="22">
        <v>0.79</v>
      </c>
      <c r="BZ19" s="22">
        <v>0.97</v>
      </c>
      <c r="CA19" s="22">
        <v>6</v>
      </c>
      <c r="CB19" s="22">
        <v>4</v>
      </c>
      <c r="CC19" s="22">
        <v>35</v>
      </c>
      <c r="CD19" s="22">
        <v>22</v>
      </c>
      <c r="CE19" s="22">
        <v>10</v>
      </c>
      <c r="CF19" s="22">
        <v>6</v>
      </c>
      <c r="CG19" s="22">
        <v>2</v>
      </c>
      <c r="CH19" s="22">
        <v>1</v>
      </c>
      <c r="CI19" s="22">
        <v>1.03</v>
      </c>
      <c r="CJ19" s="22">
        <v>0.36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5</v>
      </c>
      <c r="G20" s="22">
        <v>-5</v>
      </c>
      <c r="H20" s="22">
        <v>0</v>
      </c>
      <c r="I20" s="22">
        <v>2</v>
      </c>
      <c r="J20" s="20">
        <v>3.7</v>
      </c>
      <c r="K20" s="20">
        <v>3.2</v>
      </c>
      <c r="L20" s="22">
        <v>2</v>
      </c>
      <c r="M20" s="20" t="s">
        <v>905</v>
      </c>
      <c r="N20" s="20">
        <v>3.2</v>
      </c>
      <c r="O20" s="22">
        <v>20</v>
      </c>
      <c r="P20" s="23" t="b">
        <v>1</v>
      </c>
      <c r="Q20" s="20"/>
      <c r="R20" s="20" t="s">
        <v>3288</v>
      </c>
      <c r="S20" s="22">
        <v>55</v>
      </c>
      <c r="T20" s="20" t="s">
        <v>906</v>
      </c>
      <c r="U20" s="20">
        <v>4.0999999999999996</v>
      </c>
      <c r="V20" s="20" t="s">
        <v>406</v>
      </c>
      <c r="W20" s="20">
        <v>35.799999999999997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74</v>
      </c>
      <c r="AD20" s="22">
        <v>3097817</v>
      </c>
      <c r="AE20" s="22">
        <v>48640</v>
      </c>
      <c r="AF20" s="22">
        <v>1557761</v>
      </c>
      <c r="AG20" s="22">
        <v>15519</v>
      </c>
      <c r="AH20" s="20">
        <v>0.6</v>
      </c>
      <c r="AI20" s="20">
        <v>13.5</v>
      </c>
      <c r="AJ20" s="20" t="s">
        <v>406</v>
      </c>
      <c r="AK20" s="22">
        <v>1620</v>
      </c>
      <c r="AL20" s="22">
        <v>1</v>
      </c>
      <c r="AM20" s="22">
        <v>1</v>
      </c>
      <c r="AN20" s="22">
        <v>7</v>
      </c>
      <c r="AO20" s="22">
        <v>16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6</v>
      </c>
      <c r="AW20" s="22">
        <v>349</v>
      </c>
      <c r="AX20" s="20">
        <v>338.4</v>
      </c>
      <c r="AY20" s="20">
        <v>63.4</v>
      </c>
      <c r="AZ20" s="20">
        <v>55</v>
      </c>
      <c r="BA20" s="20">
        <v>45.8</v>
      </c>
      <c r="BB20" s="22">
        <v>18</v>
      </c>
      <c r="BC20" s="20">
        <v>1.07</v>
      </c>
      <c r="BD20" s="20">
        <v>0.53</v>
      </c>
      <c r="BE20" s="20">
        <v>1.6</v>
      </c>
      <c r="BF20" s="20">
        <v>14.02</v>
      </c>
      <c r="BG20" s="22">
        <v>59</v>
      </c>
      <c r="BH20" s="22">
        <v>16</v>
      </c>
      <c r="BI20" s="22">
        <v>254</v>
      </c>
      <c r="BJ20" s="22">
        <v>77</v>
      </c>
      <c r="BK20" s="22">
        <v>237</v>
      </c>
      <c r="BL20" s="22">
        <v>67</v>
      </c>
      <c r="BM20" s="22">
        <v>161</v>
      </c>
      <c r="BN20" s="22">
        <v>40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0.78</v>
      </c>
      <c r="BZ20" s="22">
        <v>0.89</v>
      </c>
      <c r="CA20" s="22">
        <v>107</v>
      </c>
      <c r="CB20" s="22">
        <v>9</v>
      </c>
      <c r="CC20" s="22">
        <v>98</v>
      </c>
      <c r="CD20" s="22">
        <v>28</v>
      </c>
      <c r="CE20" s="22">
        <v>51</v>
      </c>
      <c r="CF20" s="22">
        <v>11</v>
      </c>
      <c r="CG20" s="22">
        <v>7</v>
      </c>
      <c r="CH20" s="22">
        <v>2</v>
      </c>
      <c r="CI20" s="22">
        <v>1</v>
      </c>
      <c r="CJ20" s="22">
        <v>0.39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0.7</v>
      </c>
      <c r="K21" s="20">
        <v>0.2</v>
      </c>
      <c r="L21" s="22">
        <v>0</v>
      </c>
      <c r="M21" s="20" t="s">
        <v>877</v>
      </c>
      <c r="N21" s="20">
        <v>0.2</v>
      </c>
      <c r="O21" s="22">
        <v>22</v>
      </c>
      <c r="P21" s="23" t="b">
        <v>0</v>
      </c>
      <c r="Q21" s="20"/>
      <c r="R21" s="20" t="s">
        <v>3394</v>
      </c>
      <c r="S21" s="22">
        <v>53</v>
      </c>
      <c r="T21" s="20" t="s">
        <v>878</v>
      </c>
      <c r="U21" s="20">
        <v>2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10</v>
      </c>
      <c r="AD21" s="22">
        <v>4834</v>
      </c>
      <c r="AE21" s="22">
        <v>61</v>
      </c>
      <c r="AF21" s="22">
        <v>16057</v>
      </c>
      <c r="AG21" s="22">
        <v>43</v>
      </c>
      <c r="AH21" s="20">
        <v>0</v>
      </c>
      <c r="AI21" s="20">
        <v>1.9</v>
      </c>
      <c r="AJ21" s="20" t="s">
        <v>732</v>
      </c>
      <c r="AK21" s="22">
        <v>105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27</v>
      </c>
      <c r="AX21" s="20">
        <v>37</v>
      </c>
      <c r="AY21" s="20">
        <v>17.2</v>
      </c>
      <c r="AZ21" s="20">
        <v>58</v>
      </c>
      <c r="BA21" s="20">
        <v>11.1</v>
      </c>
      <c r="BB21" s="22">
        <v>1</v>
      </c>
      <c r="BC21" s="20">
        <v>0.89</v>
      </c>
      <c r="BD21" s="20">
        <v>0.05</v>
      </c>
      <c r="BE21" s="20">
        <v>0.94</v>
      </c>
      <c r="BF21" s="20">
        <v>0.19</v>
      </c>
      <c r="BG21" s="22">
        <v>383</v>
      </c>
      <c r="BH21" s="22">
        <v>170</v>
      </c>
      <c r="BI21" s="22">
        <v>370</v>
      </c>
      <c r="BJ21" s="22">
        <v>192</v>
      </c>
      <c r="BK21" s="22">
        <v>231</v>
      </c>
      <c r="BL21" s="22">
        <v>123</v>
      </c>
      <c r="BM21" s="22">
        <v>369</v>
      </c>
      <c r="BN21" s="22">
        <v>165</v>
      </c>
      <c r="BO21" s="20"/>
      <c r="BP21" s="20"/>
      <c r="BQ21" s="20"/>
      <c r="BR21" s="20"/>
      <c r="BS21" s="20"/>
      <c r="BT21" s="20"/>
      <c r="BU21" s="22">
        <v>0.76</v>
      </c>
      <c r="BV21" s="22">
        <v>0</v>
      </c>
      <c r="BW21" s="22">
        <v>0.04</v>
      </c>
      <c r="BX21" s="22">
        <v>0.8</v>
      </c>
      <c r="BY21" s="22">
        <v>0.16</v>
      </c>
      <c r="BZ21" s="22">
        <v>0</v>
      </c>
      <c r="CA21" s="22">
        <v>145</v>
      </c>
      <c r="CB21" s="22">
        <v>91</v>
      </c>
      <c r="CC21" s="22">
        <v>405</v>
      </c>
      <c r="CD21" s="22">
        <v>183</v>
      </c>
      <c r="CE21" s="22">
        <v>288</v>
      </c>
      <c r="CF21" s="22">
        <v>120</v>
      </c>
      <c r="CG21" s="22">
        <v>417</v>
      </c>
      <c r="CH21" s="22">
        <v>136</v>
      </c>
      <c r="CI21" s="22">
        <v>0.86</v>
      </c>
      <c r="CJ21" s="22">
        <v>0.86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2933</v>
      </c>
      <c r="R22" s="20" t="s">
        <v>2934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28369</v>
      </c>
      <c r="AG22" s="22">
        <v>25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616</v>
      </c>
      <c r="BH22" s="22">
        <v>241</v>
      </c>
      <c r="BI22" s="22">
        <v>604</v>
      </c>
      <c r="BJ22" s="22">
        <v>241</v>
      </c>
      <c r="BK22" s="22">
        <v>587</v>
      </c>
      <c r="BL22" s="22">
        <v>238</v>
      </c>
      <c r="BM22" s="22">
        <v>621</v>
      </c>
      <c r="BN22" s="22">
        <v>241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510</v>
      </c>
      <c r="CB22" s="22">
        <v>100</v>
      </c>
      <c r="CC22" s="22">
        <v>562</v>
      </c>
      <c r="CD22" s="22">
        <v>224</v>
      </c>
      <c r="CE22" s="22">
        <v>628</v>
      </c>
      <c r="CF22" s="22">
        <v>240</v>
      </c>
      <c r="CG22" s="22">
        <v>411</v>
      </c>
      <c r="CH22" s="22">
        <v>160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3</v>
      </c>
      <c r="O23" s="22">
        <v>25</v>
      </c>
      <c r="P23" s="23" t="b">
        <v>0</v>
      </c>
      <c r="Q23" s="20" t="s">
        <v>2470</v>
      </c>
      <c r="R23" s="20" t="s">
        <v>3568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0.3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38</v>
      </c>
      <c r="AD23" s="22">
        <v>79058</v>
      </c>
      <c r="AE23" s="22">
        <v>18</v>
      </c>
      <c r="AF23" s="22">
        <v>80445</v>
      </c>
      <c r="AG23" s="22">
        <v>1564</v>
      </c>
      <c r="AH23" s="20">
        <v>0.7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263</v>
      </c>
      <c r="BH23" s="22">
        <v>103</v>
      </c>
      <c r="BI23" s="22">
        <v>277</v>
      </c>
      <c r="BJ23" s="22">
        <v>89</v>
      </c>
      <c r="BK23" s="22">
        <v>233</v>
      </c>
      <c r="BL23" s="22">
        <v>64</v>
      </c>
      <c r="BM23" s="22">
        <v>294</v>
      </c>
      <c r="BN23" s="22">
        <v>101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387</v>
      </c>
      <c r="CB23" s="22">
        <v>74</v>
      </c>
      <c r="CC23" s="22">
        <v>106</v>
      </c>
      <c r="CD23" s="22">
        <v>31</v>
      </c>
      <c r="CE23" s="22">
        <v>117</v>
      </c>
      <c r="CF23" s="22">
        <v>32</v>
      </c>
      <c r="CG23" s="22">
        <v>282</v>
      </c>
      <c r="CH23" s="22">
        <v>110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2</v>
      </c>
      <c r="K24" s="20">
        <v>1.5</v>
      </c>
      <c r="L24" s="22">
        <v>1</v>
      </c>
      <c r="M24" s="20" t="s">
        <v>913</v>
      </c>
      <c r="N24" s="20">
        <v>1.5</v>
      </c>
      <c r="O24" s="22">
        <v>26</v>
      </c>
      <c r="P24" s="23" t="b">
        <v>0</v>
      </c>
      <c r="Q24" s="20"/>
      <c r="R24" s="20" t="s">
        <v>3289</v>
      </c>
      <c r="S24" s="22">
        <v>65</v>
      </c>
      <c r="T24" s="20" t="s">
        <v>914</v>
      </c>
      <c r="U24" s="20">
        <v>3.1</v>
      </c>
      <c r="V24" s="20" t="s">
        <v>638</v>
      </c>
      <c r="W24" s="20">
        <v>1.9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44</v>
      </c>
      <c r="AD24" s="22">
        <v>290513</v>
      </c>
      <c r="AE24" s="22">
        <v>1390</v>
      </c>
      <c r="AF24" s="22">
        <v>654841</v>
      </c>
      <c r="AG24" s="22">
        <v>5545</v>
      </c>
      <c r="AH24" s="20">
        <v>0.2</v>
      </c>
      <c r="AI24" s="20">
        <v>6.8</v>
      </c>
      <c r="AJ24" s="20" t="s">
        <v>638</v>
      </c>
      <c r="AK24" s="22">
        <v>556</v>
      </c>
      <c r="AL24" s="22">
        <v>3</v>
      </c>
      <c r="AM24" s="22">
        <v>1</v>
      </c>
      <c r="AN24" s="22">
        <v>2</v>
      </c>
      <c r="AO24" s="22">
        <v>4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125</v>
      </c>
      <c r="AX24" s="20">
        <v>178.2</v>
      </c>
      <c r="AY24" s="20">
        <v>183.4</v>
      </c>
      <c r="AZ24" s="20">
        <v>254</v>
      </c>
      <c r="BA24" s="20">
        <v>61.4</v>
      </c>
      <c r="BB24" s="22">
        <v>5</v>
      </c>
      <c r="BC24" s="20">
        <v>2.23</v>
      </c>
      <c r="BD24" s="20">
        <v>1.41</v>
      </c>
      <c r="BE24" s="20">
        <v>3.64</v>
      </c>
      <c r="BF24" s="20">
        <v>5.25</v>
      </c>
      <c r="BG24" s="22">
        <v>200</v>
      </c>
      <c r="BH24" s="22">
        <v>80</v>
      </c>
      <c r="BI24" s="22">
        <v>99</v>
      </c>
      <c r="BJ24" s="22">
        <v>73</v>
      </c>
      <c r="BK24" s="22">
        <v>61</v>
      </c>
      <c r="BL24" s="22">
        <v>38</v>
      </c>
      <c r="BM24" s="22">
        <v>102</v>
      </c>
      <c r="BN24" s="22">
        <v>67</v>
      </c>
      <c r="BO24" s="22">
        <v>2</v>
      </c>
      <c r="BP24" s="20"/>
      <c r="BQ24" s="20"/>
      <c r="BR24" s="20"/>
      <c r="BS24" s="20"/>
      <c r="BT24" s="20"/>
      <c r="BU24" s="22">
        <v>0.36</v>
      </c>
      <c r="BV24" s="22">
        <v>0</v>
      </c>
      <c r="BW24" s="22">
        <v>0.23</v>
      </c>
      <c r="BX24" s="22">
        <v>0.59</v>
      </c>
      <c r="BY24" s="22">
        <v>0.85</v>
      </c>
      <c r="BZ24" s="22">
        <v>0.65</v>
      </c>
      <c r="CA24" s="22">
        <v>46</v>
      </c>
      <c r="CB24" s="22">
        <v>27</v>
      </c>
      <c r="CC24" s="22">
        <v>229</v>
      </c>
      <c r="CD24" s="22">
        <v>102</v>
      </c>
      <c r="CE24" s="22">
        <v>135</v>
      </c>
      <c r="CF24" s="22">
        <v>59</v>
      </c>
      <c r="CG24" s="22">
        <v>141</v>
      </c>
      <c r="CH24" s="22">
        <v>42</v>
      </c>
      <c r="CI24" s="22">
        <v>0.81</v>
      </c>
      <c r="CJ24" s="22">
        <v>0.32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2.8</v>
      </c>
      <c r="K25" s="20">
        <v>2.2999999999999998</v>
      </c>
      <c r="L25" s="22">
        <v>1</v>
      </c>
      <c r="M25" s="20" t="s">
        <v>873</v>
      </c>
      <c r="N25" s="20">
        <v>2.2999999999999998</v>
      </c>
      <c r="O25" s="22">
        <v>29</v>
      </c>
      <c r="P25" s="23" t="b">
        <v>0</v>
      </c>
      <c r="Q25" s="20"/>
      <c r="R25" s="20" t="s">
        <v>3431</v>
      </c>
      <c r="S25" s="22">
        <v>56</v>
      </c>
      <c r="T25" s="20" t="s">
        <v>874</v>
      </c>
      <c r="U25" s="20">
        <v>3.9</v>
      </c>
      <c r="V25" s="20" t="s">
        <v>414</v>
      </c>
      <c r="W25" s="20">
        <v>11.1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67</v>
      </c>
      <c r="AD25" s="22">
        <v>1293946</v>
      </c>
      <c r="AE25" s="22">
        <v>9055</v>
      </c>
      <c r="AF25" s="22">
        <v>1174473</v>
      </c>
      <c r="AG25" s="22">
        <v>11930</v>
      </c>
      <c r="AH25" s="20">
        <v>0.4</v>
      </c>
      <c r="AI25" s="20">
        <v>12</v>
      </c>
      <c r="AJ25" s="20" t="s">
        <v>414</v>
      </c>
      <c r="AK25" s="22">
        <v>1319</v>
      </c>
      <c r="AL25" s="22">
        <v>1</v>
      </c>
      <c r="AM25" s="22">
        <v>2</v>
      </c>
      <c r="AN25" s="22">
        <v>6</v>
      </c>
      <c r="AO25" s="22">
        <v>15</v>
      </c>
      <c r="AP25" s="22">
        <v>0</v>
      </c>
      <c r="AQ25" s="22">
        <v>0</v>
      </c>
      <c r="AR25" s="22">
        <v>0</v>
      </c>
      <c r="AS25" s="22">
        <v>4</v>
      </c>
      <c r="AT25" s="22">
        <v>0</v>
      </c>
      <c r="AU25" s="22">
        <v>0</v>
      </c>
      <c r="AV25" s="22">
        <v>7</v>
      </c>
      <c r="AW25" s="22">
        <v>314</v>
      </c>
      <c r="AX25" s="20">
        <v>317</v>
      </c>
      <c r="AY25" s="20">
        <v>250.2</v>
      </c>
      <c r="AZ25" s="20">
        <v>93</v>
      </c>
      <c r="BA25" s="20">
        <v>65.900000000000006</v>
      </c>
      <c r="BB25" s="22">
        <v>15</v>
      </c>
      <c r="BC25" s="20">
        <v>0.61</v>
      </c>
      <c r="BD25" s="20">
        <v>1.39</v>
      </c>
      <c r="BE25" s="20">
        <v>2</v>
      </c>
      <c r="BF25" s="20">
        <v>12.02</v>
      </c>
      <c r="BG25" s="22">
        <v>66</v>
      </c>
      <c r="BH25" s="22">
        <v>20</v>
      </c>
      <c r="BI25" s="22">
        <v>61</v>
      </c>
      <c r="BJ25" s="22">
        <v>11</v>
      </c>
      <c r="BK25" s="22">
        <v>172</v>
      </c>
      <c r="BL25" s="22">
        <v>31</v>
      </c>
      <c r="BM25" s="22">
        <v>86</v>
      </c>
      <c r="BN25" s="22">
        <v>13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0.09</v>
      </c>
      <c r="BX25" s="22">
        <v>0.13</v>
      </c>
      <c r="BY25" s="22">
        <v>0.82</v>
      </c>
      <c r="BZ25" s="22">
        <v>1.02</v>
      </c>
      <c r="CA25" s="22">
        <v>90</v>
      </c>
      <c r="CB25" s="22">
        <v>6</v>
      </c>
      <c r="CC25" s="22">
        <v>152</v>
      </c>
      <c r="CD25" s="22">
        <v>52</v>
      </c>
      <c r="CE25" s="22">
        <v>67</v>
      </c>
      <c r="CF25" s="22">
        <v>15</v>
      </c>
      <c r="CG25" s="22">
        <v>33</v>
      </c>
      <c r="CH25" s="22">
        <v>13</v>
      </c>
      <c r="CI25" s="22">
        <v>1.02</v>
      </c>
      <c r="CJ25" s="22">
        <v>0.41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1205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762</v>
      </c>
      <c r="BH26" s="22">
        <v>332</v>
      </c>
      <c r="BI26" s="22">
        <v>762</v>
      </c>
      <c r="BJ26" s="22">
        <v>332</v>
      </c>
      <c r="BK26" s="22">
        <v>762</v>
      </c>
      <c r="BL26" s="22">
        <v>332</v>
      </c>
      <c r="BM26" s="22">
        <v>762</v>
      </c>
      <c r="BN26" s="22">
        <v>332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38</v>
      </c>
      <c r="CC26" s="22">
        <v>749</v>
      </c>
      <c r="CD26" s="22">
        <v>326</v>
      </c>
      <c r="CE26" s="22">
        <v>762</v>
      </c>
      <c r="CF26" s="22">
        <v>332</v>
      </c>
      <c r="CG26" s="22">
        <v>679</v>
      </c>
      <c r="CH26" s="22">
        <v>272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4.8</v>
      </c>
      <c r="K27" s="20">
        <v>4.3</v>
      </c>
      <c r="L27" s="22">
        <v>2</v>
      </c>
      <c r="M27" s="20" t="s">
        <v>915</v>
      </c>
      <c r="N27" s="20">
        <v>4.3</v>
      </c>
      <c r="O27" s="22">
        <v>31</v>
      </c>
      <c r="P27" s="23" t="b">
        <v>0</v>
      </c>
      <c r="Q27" s="20"/>
      <c r="R27" s="20"/>
      <c r="S27" s="22">
        <v>52</v>
      </c>
      <c r="T27" s="20" t="s">
        <v>916</v>
      </c>
      <c r="U27" s="20">
        <v>4.0999999999999996</v>
      </c>
      <c r="V27" s="20" t="s">
        <v>417</v>
      </c>
      <c r="W27" s="20">
        <v>13.3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70</v>
      </c>
      <c r="AD27" s="22">
        <v>1315664</v>
      </c>
      <c r="AE27" s="22">
        <v>48047</v>
      </c>
      <c r="AF27" s="22">
        <v>668227</v>
      </c>
      <c r="AG27" s="22">
        <v>13838</v>
      </c>
      <c r="AH27" s="20">
        <v>0.8</v>
      </c>
      <c r="AI27" s="20">
        <v>13.5</v>
      </c>
      <c r="AJ27" s="20" t="s">
        <v>417</v>
      </c>
      <c r="AK27" s="22">
        <v>1139</v>
      </c>
      <c r="AL27" s="22">
        <v>1</v>
      </c>
      <c r="AM27" s="22">
        <v>1</v>
      </c>
      <c r="AN27" s="22">
        <v>6</v>
      </c>
      <c r="AO27" s="22">
        <v>9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11</v>
      </c>
      <c r="AW27" s="22">
        <v>307</v>
      </c>
      <c r="AX27" s="20">
        <v>259.39999999999998</v>
      </c>
      <c r="AY27" s="20">
        <v>283.10000000000002</v>
      </c>
      <c r="AZ27" s="20">
        <v>94</v>
      </c>
      <c r="BA27" s="20">
        <v>63.6</v>
      </c>
      <c r="BB27" s="22">
        <v>13</v>
      </c>
      <c r="BC27" s="20">
        <v>0.43</v>
      </c>
      <c r="BD27" s="20">
        <v>1.85</v>
      </c>
      <c r="BE27" s="20">
        <v>2.2799999999999998</v>
      </c>
      <c r="BF27" s="20">
        <v>9.4</v>
      </c>
      <c r="BG27" s="22">
        <v>122</v>
      </c>
      <c r="BH27" s="22">
        <v>47</v>
      </c>
      <c r="BI27" s="22">
        <v>53</v>
      </c>
      <c r="BJ27" s="22">
        <v>10</v>
      </c>
      <c r="BK27" s="22">
        <v>170</v>
      </c>
      <c r="BL27" s="22">
        <v>30</v>
      </c>
      <c r="BM27" s="22">
        <v>94</v>
      </c>
      <c r="BN27" s="22">
        <v>15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0.74</v>
      </c>
      <c r="BZ27" s="22">
        <v>0.71</v>
      </c>
      <c r="CA27" s="22">
        <v>159</v>
      </c>
      <c r="CB27" s="22">
        <v>16</v>
      </c>
      <c r="CC27" s="22">
        <v>38</v>
      </c>
      <c r="CD27" s="22">
        <v>7</v>
      </c>
      <c r="CE27" s="22">
        <v>50</v>
      </c>
      <c r="CF27" s="22">
        <v>10</v>
      </c>
      <c r="CG27" s="22">
        <v>28</v>
      </c>
      <c r="CH27" s="22">
        <v>10</v>
      </c>
      <c r="CI27" s="22">
        <v>1.03</v>
      </c>
      <c r="CJ27" s="22">
        <v>0.47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2.7</v>
      </c>
      <c r="K28" s="20">
        <v>2.2000000000000002</v>
      </c>
      <c r="L28" s="22">
        <v>2</v>
      </c>
      <c r="M28" s="20" t="s">
        <v>985</v>
      </c>
      <c r="N28" s="20">
        <v>2.2000000000000002</v>
      </c>
      <c r="O28" s="22">
        <v>113</v>
      </c>
      <c r="P28" s="23" t="b">
        <v>0</v>
      </c>
      <c r="Q28" s="20"/>
      <c r="R28" s="20" t="s">
        <v>3432</v>
      </c>
      <c r="S28" s="22">
        <v>49</v>
      </c>
      <c r="T28" s="20" t="s">
        <v>1034</v>
      </c>
      <c r="U28" s="20">
        <v>3.7</v>
      </c>
      <c r="V28" s="20" t="s">
        <v>1035</v>
      </c>
      <c r="W28" s="20">
        <v>5.5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48</v>
      </c>
      <c r="AD28" s="22">
        <v>622296</v>
      </c>
      <c r="AE28" s="22">
        <v>13213</v>
      </c>
      <c r="AF28" s="22">
        <v>590680</v>
      </c>
      <c r="AG28" s="22">
        <v>5360</v>
      </c>
      <c r="AH28" s="20">
        <v>0.4</v>
      </c>
      <c r="AI28" s="20">
        <v>9.8000000000000007</v>
      </c>
      <c r="AJ28" s="20" t="s">
        <v>404</v>
      </c>
      <c r="AK28" s="22">
        <v>1170</v>
      </c>
      <c r="AL28" s="22">
        <v>0</v>
      </c>
      <c r="AM28" s="22">
        <v>0</v>
      </c>
      <c r="AN28" s="22">
        <v>5</v>
      </c>
      <c r="AO28" s="22">
        <v>12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20</v>
      </c>
      <c r="AV28" s="22">
        <v>2</v>
      </c>
      <c r="AW28" s="22">
        <v>216</v>
      </c>
      <c r="AX28" s="20">
        <v>179.4</v>
      </c>
      <c r="AY28" s="20">
        <v>0</v>
      </c>
      <c r="AZ28" s="20">
        <v>0</v>
      </c>
      <c r="BA28" s="20">
        <v>17.899999999999999</v>
      </c>
      <c r="BB28" s="22">
        <v>13</v>
      </c>
      <c r="BC28" s="20">
        <v>0</v>
      </c>
      <c r="BD28" s="20">
        <v>0.02</v>
      </c>
      <c r="BE28" s="20">
        <v>0.02</v>
      </c>
      <c r="BF28" s="20">
        <v>9.18</v>
      </c>
      <c r="BG28" s="22">
        <v>197</v>
      </c>
      <c r="BH28" s="22">
        <v>21</v>
      </c>
      <c r="BI28" s="22">
        <v>725</v>
      </c>
      <c r="BJ28" s="22">
        <v>84</v>
      </c>
      <c r="BK28" s="22">
        <v>722</v>
      </c>
      <c r="BL28" s="22">
        <v>82</v>
      </c>
      <c r="BM28" s="22">
        <v>324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1.54</v>
      </c>
      <c r="BW28" s="22">
        <v>0</v>
      </c>
      <c r="BX28" s="22">
        <v>0</v>
      </c>
      <c r="BY28" s="22">
        <v>0.71</v>
      </c>
      <c r="BZ28" s="22">
        <v>0.92</v>
      </c>
      <c r="CA28" s="22">
        <v>226</v>
      </c>
      <c r="CB28" s="22">
        <v>8</v>
      </c>
      <c r="CC28" s="22">
        <v>162</v>
      </c>
      <c r="CD28" s="22">
        <v>16</v>
      </c>
      <c r="CE28" s="22">
        <v>76</v>
      </c>
      <c r="CF28" s="22">
        <v>9</v>
      </c>
      <c r="CG28" s="22">
        <v>70</v>
      </c>
      <c r="CH28" s="22">
        <v>13</v>
      </c>
      <c r="CI28" s="22">
        <v>1</v>
      </c>
      <c r="CJ28" s="22">
        <v>0.38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3.7</v>
      </c>
      <c r="K29" s="20">
        <v>3.2</v>
      </c>
      <c r="L29" s="22">
        <v>1</v>
      </c>
      <c r="M29" s="20" t="s">
        <v>1645</v>
      </c>
      <c r="N29" s="20">
        <v>3.2</v>
      </c>
      <c r="O29" s="22">
        <v>540</v>
      </c>
      <c r="P29" s="23" t="b">
        <v>0</v>
      </c>
      <c r="Q29" s="20"/>
      <c r="R29" s="20" t="s">
        <v>3209</v>
      </c>
      <c r="S29" s="22">
        <v>54</v>
      </c>
      <c r="T29" s="20" t="s">
        <v>1646</v>
      </c>
      <c r="U29" s="20">
        <v>3.6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65</v>
      </c>
      <c r="AD29" s="22">
        <v>450847</v>
      </c>
      <c r="AE29" s="22">
        <v>9348</v>
      </c>
      <c r="AF29" s="22">
        <v>574605</v>
      </c>
      <c r="AG29" s="22">
        <v>8532</v>
      </c>
      <c r="AH29" s="20">
        <v>0.6</v>
      </c>
      <c r="AI29" s="20">
        <v>12</v>
      </c>
      <c r="AJ29" s="20" t="s">
        <v>550</v>
      </c>
      <c r="AK29" s="22">
        <v>1563</v>
      </c>
      <c r="AL29" s="22">
        <v>3</v>
      </c>
      <c r="AM29" s="22">
        <v>1</v>
      </c>
      <c r="AN29" s="22">
        <v>7</v>
      </c>
      <c r="AO29" s="22">
        <v>15</v>
      </c>
      <c r="AP29" s="22">
        <v>0</v>
      </c>
      <c r="AQ29" s="22">
        <v>0</v>
      </c>
      <c r="AR29" s="22">
        <v>0</v>
      </c>
      <c r="AS29" s="22">
        <v>2</v>
      </c>
      <c r="AT29" s="22">
        <v>0</v>
      </c>
      <c r="AU29" s="22">
        <v>0</v>
      </c>
      <c r="AV29" s="22">
        <v>7</v>
      </c>
      <c r="AW29" s="22">
        <v>324</v>
      </c>
      <c r="AX29" s="20">
        <v>400.6</v>
      </c>
      <c r="AY29" s="20">
        <v>222</v>
      </c>
      <c r="AZ29" s="20">
        <v>166</v>
      </c>
      <c r="BA29" s="20">
        <v>78.900000000000006</v>
      </c>
      <c r="BB29" s="22">
        <v>18</v>
      </c>
      <c r="BC29" s="20">
        <v>1.44</v>
      </c>
      <c r="BD29" s="20">
        <v>1</v>
      </c>
      <c r="BE29" s="20">
        <v>2.44</v>
      </c>
      <c r="BF29" s="20">
        <v>13.31</v>
      </c>
      <c r="BG29" s="22">
        <v>30</v>
      </c>
      <c r="BH29" s="22">
        <v>10</v>
      </c>
      <c r="BI29" s="22">
        <v>75</v>
      </c>
      <c r="BJ29" s="22">
        <v>59</v>
      </c>
      <c r="BK29" s="22">
        <v>106</v>
      </c>
      <c r="BL29" s="22">
        <v>69</v>
      </c>
      <c r="BM29" s="22">
        <v>58</v>
      </c>
      <c r="BN29" s="22">
        <v>41</v>
      </c>
      <c r="BO29" s="20"/>
      <c r="BP29" s="20"/>
      <c r="BQ29" s="22">
        <v>4</v>
      </c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0.77</v>
      </c>
      <c r="BZ29" s="22">
        <v>0.86</v>
      </c>
      <c r="CA29" s="22">
        <v>120</v>
      </c>
      <c r="CB29" s="22">
        <v>74</v>
      </c>
      <c r="CC29" s="22">
        <v>96</v>
      </c>
      <c r="CD29" s="22">
        <v>50</v>
      </c>
      <c r="CE29" s="22">
        <v>89</v>
      </c>
      <c r="CF29" s="22">
        <v>46</v>
      </c>
      <c r="CG29" s="22">
        <v>73</v>
      </c>
      <c r="CH29" s="22">
        <v>23</v>
      </c>
      <c r="CI29" s="22">
        <v>1.04</v>
      </c>
      <c r="CJ29" s="22">
        <v>0.4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0.8</v>
      </c>
      <c r="K30" s="20">
        <v>0.3</v>
      </c>
      <c r="L30" s="22">
        <v>0</v>
      </c>
      <c r="M30" s="20" t="s">
        <v>897</v>
      </c>
      <c r="N30" s="20">
        <v>0.3</v>
      </c>
      <c r="O30" s="22">
        <v>578</v>
      </c>
      <c r="P30" s="23" t="b">
        <v>0</v>
      </c>
      <c r="Q30" s="20"/>
      <c r="R30" s="20" t="s">
        <v>2376</v>
      </c>
      <c r="S30" s="22">
        <v>48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7</v>
      </c>
      <c r="AD30" s="22">
        <v>6159</v>
      </c>
      <c r="AE30" s="22">
        <v>35</v>
      </c>
      <c r="AF30" s="22">
        <v>7285</v>
      </c>
      <c r="AG30" s="22">
        <v>51</v>
      </c>
      <c r="AH30" s="20">
        <v>0.1</v>
      </c>
      <c r="AI30" s="20">
        <v>1.5</v>
      </c>
      <c r="AJ30" s="20" t="s">
        <v>731</v>
      </c>
      <c r="AK30" s="22">
        <v>63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25</v>
      </c>
      <c r="AX30" s="20">
        <v>18.8</v>
      </c>
      <c r="AY30" s="20">
        <v>32.700000000000003</v>
      </c>
      <c r="AZ30" s="20">
        <v>10</v>
      </c>
      <c r="BA30" s="20">
        <v>6.1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0.67</v>
      </c>
      <c r="BG30" s="22">
        <v>415</v>
      </c>
      <c r="BH30" s="22">
        <v>185</v>
      </c>
      <c r="BI30" s="22">
        <v>327</v>
      </c>
      <c r="BJ30" s="22">
        <v>170</v>
      </c>
      <c r="BK30" s="22">
        <v>386</v>
      </c>
      <c r="BL30" s="22">
        <v>193</v>
      </c>
      <c r="BM30" s="22">
        <v>406</v>
      </c>
      <c r="BN30" s="22">
        <v>188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</v>
      </c>
      <c r="BX30" s="22">
        <v>0.23</v>
      </c>
      <c r="BY30" s="22">
        <v>0.96</v>
      </c>
      <c r="BZ30" s="22">
        <v>0</v>
      </c>
      <c r="CA30" s="22">
        <v>289</v>
      </c>
      <c r="CB30" s="22">
        <v>189</v>
      </c>
      <c r="CC30" s="22">
        <v>366</v>
      </c>
      <c r="CD30" s="22">
        <v>165</v>
      </c>
      <c r="CE30" s="22">
        <v>449</v>
      </c>
      <c r="CF30" s="22">
        <v>208</v>
      </c>
      <c r="CG30" s="22">
        <v>542</v>
      </c>
      <c r="CH30" s="22">
        <v>194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2458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12014</v>
      </c>
      <c r="AE31" s="22">
        <v>31</v>
      </c>
      <c r="AF31" s="22">
        <v>478106</v>
      </c>
      <c r="AG31" s="22">
        <v>129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463</v>
      </c>
      <c r="BH31" s="22">
        <v>168</v>
      </c>
      <c r="BI31" s="22">
        <v>420</v>
      </c>
      <c r="BJ31" s="22">
        <v>156</v>
      </c>
      <c r="BK31" s="22">
        <v>708</v>
      </c>
      <c r="BL31" s="22">
        <v>248</v>
      </c>
      <c r="BM31" s="22">
        <v>467</v>
      </c>
      <c r="BN31" s="22">
        <v>167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47</v>
      </c>
      <c r="CC31" s="22">
        <v>674</v>
      </c>
      <c r="CD31" s="22">
        <v>239</v>
      </c>
      <c r="CE31" s="22">
        <v>719</v>
      </c>
      <c r="CF31" s="22">
        <v>248</v>
      </c>
      <c r="CG31" s="22">
        <v>243</v>
      </c>
      <c r="CH31" s="22">
        <v>92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2459</v>
      </c>
      <c r="U32" s="20">
        <v>0</v>
      </c>
      <c r="V32" s="20" t="s">
        <v>2460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4297</v>
      </c>
      <c r="AE32" s="22">
        <v>38</v>
      </c>
      <c r="AF32" s="22">
        <v>3515</v>
      </c>
      <c r="AG32" s="22">
        <v>60</v>
      </c>
      <c r="AH32" s="20">
        <v>0</v>
      </c>
      <c r="AI32" s="20">
        <v>0</v>
      </c>
      <c r="AJ32" s="20" t="s">
        <v>2460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558</v>
      </c>
      <c r="BH32" s="22">
        <v>73</v>
      </c>
      <c r="BI32" s="22">
        <v>544</v>
      </c>
      <c r="BJ32" s="22">
        <v>56</v>
      </c>
      <c r="BK32" s="22">
        <v>517</v>
      </c>
      <c r="BL32" s="22">
        <v>47</v>
      </c>
      <c r="BM32" s="22">
        <v>566</v>
      </c>
      <c r="BN32" s="22">
        <v>73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687</v>
      </c>
      <c r="CB32" s="22">
        <v>55</v>
      </c>
      <c r="CC32" s="22">
        <v>491</v>
      </c>
      <c r="CD32" s="22">
        <v>71</v>
      </c>
      <c r="CE32" s="22">
        <v>571</v>
      </c>
      <c r="CF32" s="22">
        <v>73</v>
      </c>
      <c r="CG32" s="22">
        <v>512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3433</v>
      </c>
      <c r="U33" s="20">
        <v>0</v>
      </c>
      <c r="V33" s="20" t="s">
        <v>3434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475</v>
      </c>
      <c r="AE33" s="22">
        <v>26</v>
      </c>
      <c r="AF33" s="22">
        <v>266</v>
      </c>
      <c r="AG33" s="22">
        <v>19</v>
      </c>
      <c r="AH33" s="20">
        <v>0</v>
      </c>
      <c r="AI33" s="20">
        <v>0</v>
      </c>
      <c r="AJ33" s="20" t="s">
        <v>3434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696</v>
      </c>
      <c r="BH33" s="22">
        <v>285</v>
      </c>
      <c r="BI33" s="22">
        <v>693</v>
      </c>
      <c r="BJ33" s="22">
        <v>286</v>
      </c>
      <c r="BK33" s="22">
        <v>685</v>
      </c>
      <c r="BL33" s="22">
        <v>285</v>
      </c>
      <c r="BM33" s="22">
        <v>702</v>
      </c>
      <c r="BN33" s="22">
        <v>288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453</v>
      </c>
      <c r="CB33" s="22">
        <v>268</v>
      </c>
      <c r="CC33" s="22">
        <v>654</v>
      </c>
      <c r="CD33" s="22">
        <v>259</v>
      </c>
      <c r="CE33" s="22">
        <v>704</v>
      </c>
      <c r="CF33" s="22">
        <v>291</v>
      </c>
      <c r="CG33" s="22">
        <v>724</v>
      </c>
      <c r="CH33" s="22">
        <v>301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</v>
      </c>
      <c r="L34" s="22">
        <v>0</v>
      </c>
      <c r="M34" s="20" t="s">
        <v>3435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3436</v>
      </c>
      <c r="U34" s="20">
        <v>0</v>
      </c>
      <c r="V34" s="20" t="s">
        <v>3437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1889</v>
      </c>
      <c r="AE34" s="22">
        <v>104</v>
      </c>
      <c r="AF34" s="22">
        <v>938</v>
      </c>
      <c r="AG34" s="22">
        <v>64</v>
      </c>
      <c r="AH34" s="20">
        <v>0</v>
      </c>
      <c r="AI34" s="20">
        <v>0</v>
      </c>
      <c r="AJ34" s="20" t="s">
        <v>3437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583</v>
      </c>
      <c r="BH34" s="22">
        <v>227</v>
      </c>
      <c r="BI34" s="22">
        <v>568</v>
      </c>
      <c r="BJ34" s="22">
        <v>226</v>
      </c>
      <c r="BK34" s="22">
        <v>543</v>
      </c>
      <c r="BL34" s="22">
        <v>217</v>
      </c>
      <c r="BM34" s="22">
        <v>590</v>
      </c>
      <c r="BN34" s="22">
        <v>227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715</v>
      </c>
      <c r="CB34" s="22">
        <v>222</v>
      </c>
      <c r="CC34" s="22">
        <v>516</v>
      </c>
      <c r="CD34" s="22">
        <v>200</v>
      </c>
      <c r="CE34" s="22">
        <v>595</v>
      </c>
      <c r="CF34" s="22">
        <v>224</v>
      </c>
      <c r="CG34" s="22">
        <v>612</v>
      </c>
      <c r="CH34" s="22">
        <v>216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</v>
      </c>
      <c r="L35" s="22">
        <v>0</v>
      </c>
      <c r="M35" s="20" t="s">
        <v>3438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3439</v>
      </c>
      <c r="U35" s="20">
        <v>0</v>
      </c>
      <c r="V35" s="20" t="s">
        <v>3168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415</v>
      </c>
      <c r="AE35" s="22">
        <v>16</v>
      </c>
      <c r="AF35" s="22">
        <v>262</v>
      </c>
      <c r="AG35" s="22">
        <v>19</v>
      </c>
      <c r="AH35" s="20">
        <v>0</v>
      </c>
      <c r="AI35" s="20">
        <v>0</v>
      </c>
      <c r="AJ35" s="20" t="s">
        <v>3168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704</v>
      </c>
      <c r="BH35" s="22">
        <v>289</v>
      </c>
      <c r="BI35" s="22">
        <v>701</v>
      </c>
      <c r="BJ35" s="22">
        <v>290</v>
      </c>
      <c r="BK35" s="22">
        <v>694</v>
      </c>
      <c r="BL35" s="22">
        <v>290</v>
      </c>
      <c r="BM35" s="22">
        <v>710</v>
      </c>
      <c r="BN35" s="22">
        <v>292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464</v>
      </c>
      <c r="CB35" s="22">
        <v>274</v>
      </c>
      <c r="CC35" s="22">
        <v>663</v>
      </c>
      <c r="CD35" s="22">
        <v>263</v>
      </c>
      <c r="CE35" s="22">
        <v>711</v>
      </c>
      <c r="CF35" s="22">
        <v>294</v>
      </c>
      <c r="CG35" s="22">
        <v>727</v>
      </c>
      <c r="CH35" s="22">
        <v>304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</v>
      </c>
      <c r="L36" s="22">
        <v>0</v>
      </c>
      <c r="M36" s="20" t="s">
        <v>3449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3699</v>
      </c>
      <c r="U36" s="20">
        <v>0</v>
      </c>
      <c r="V36" s="20" t="s">
        <v>3700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7</v>
      </c>
      <c r="AE36" s="22">
        <v>3</v>
      </c>
      <c r="AF36" s="22">
        <v>3</v>
      </c>
      <c r="AG36" s="22">
        <v>1</v>
      </c>
      <c r="AH36" s="20">
        <v>0</v>
      </c>
      <c r="AI36" s="20">
        <v>0</v>
      </c>
      <c r="AJ36" s="20" t="s">
        <v>3700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688</v>
      </c>
      <c r="BH36" s="22">
        <v>278</v>
      </c>
      <c r="BI36" s="22">
        <v>684</v>
      </c>
      <c r="BJ36" s="22">
        <v>279</v>
      </c>
      <c r="BK36" s="22">
        <v>676</v>
      </c>
      <c r="BL36" s="22">
        <v>278</v>
      </c>
      <c r="BM36" s="22">
        <v>694</v>
      </c>
      <c r="BN36" s="22">
        <v>281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442</v>
      </c>
      <c r="CB36" s="22">
        <v>259</v>
      </c>
      <c r="CC36" s="22">
        <v>645</v>
      </c>
      <c r="CD36" s="22">
        <v>251</v>
      </c>
      <c r="CE36" s="22">
        <v>696</v>
      </c>
      <c r="CF36" s="22">
        <v>284</v>
      </c>
      <c r="CG36" s="22">
        <v>767</v>
      </c>
      <c r="CH36" s="22">
        <v>332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106468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2</v>
      </c>
      <c r="J37" s="20">
        <v>1.8</v>
      </c>
      <c r="K37" s="20">
        <v>2.8</v>
      </c>
      <c r="L37" s="22">
        <v>1</v>
      </c>
      <c r="M37" s="20" t="s">
        <v>975</v>
      </c>
      <c r="N37" s="20">
        <v>2.2999999999999998</v>
      </c>
      <c r="O37" s="22">
        <v>32</v>
      </c>
      <c r="P37" s="23" t="b">
        <v>0</v>
      </c>
      <c r="Q37" s="20"/>
      <c r="R37" s="20" t="s">
        <v>3210</v>
      </c>
      <c r="S37" s="22">
        <v>50</v>
      </c>
      <c r="T37" s="20" t="s">
        <v>976</v>
      </c>
      <c r="U37" s="20">
        <v>2.8</v>
      </c>
      <c r="V37" s="20" t="s">
        <v>977</v>
      </c>
      <c r="W37" s="20">
        <v>0.7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14</v>
      </c>
      <c r="AD37" s="22">
        <v>82485</v>
      </c>
      <c r="AE37" s="22">
        <v>5052</v>
      </c>
      <c r="AF37" s="22">
        <v>21685</v>
      </c>
      <c r="AG37" s="22">
        <v>4923</v>
      </c>
      <c r="AH37" s="20">
        <v>0.5</v>
      </c>
      <c r="AI37" s="20">
        <v>2.8</v>
      </c>
      <c r="AJ37" s="20" t="s">
        <v>1892</v>
      </c>
      <c r="AK37" s="22">
        <v>135</v>
      </c>
      <c r="AL37" s="22">
        <v>1</v>
      </c>
      <c r="AM37" s="22">
        <v>0</v>
      </c>
      <c r="AN37" s="22">
        <v>0</v>
      </c>
      <c r="AO37" s="22">
        <v>2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2</v>
      </c>
      <c r="AW37" s="22">
        <v>28</v>
      </c>
      <c r="AX37" s="20">
        <v>58.8</v>
      </c>
      <c r="AY37" s="20">
        <v>6</v>
      </c>
      <c r="AZ37" s="20">
        <v>79</v>
      </c>
      <c r="BA37" s="20">
        <v>14.3</v>
      </c>
      <c r="BB37" s="22">
        <v>1</v>
      </c>
      <c r="BC37" s="20">
        <v>0.85</v>
      </c>
      <c r="BD37" s="20">
        <v>0.06</v>
      </c>
      <c r="BE37" s="20">
        <v>0.91</v>
      </c>
      <c r="BF37" s="20">
        <v>1.27</v>
      </c>
      <c r="BG37" s="22">
        <v>348</v>
      </c>
      <c r="BH37" s="22">
        <v>133</v>
      </c>
      <c r="BI37" s="22">
        <v>405</v>
      </c>
      <c r="BJ37" s="22">
        <v>149</v>
      </c>
      <c r="BK37" s="22">
        <v>195</v>
      </c>
      <c r="BL37" s="22">
        <v>45</v>
      </c>
      <c r="BM37" s="22">
        <v>344</v>
      </c>
      <c r="BN37" s="22">
        <v>127</v>
      </c>
      <c r="BO37" s="20"/>
      <c r="BP37" s="20"/>
      <c r="BQ37" s="20"/>
      <c r="BR37" s="20"/>
      <c r="BS37" s="20"/>
      <c r="BT37" s="20"/>
      <c r="BU37" s="22">
        <v>0.56999999999999995</v>
      </c>
      <c r="BV37" s="22">
        <v>0</v>
      </c>
      <c r="BW37" s="22">
        <v>0.04</v>
      </c>
      <c r="BX37" s="22">
        <v>0.61</v>
      </c>
      <c r="BY37" s="22">
        <v>0.85</v>
      </c>
      <c r="BZ37" s="22">
        <v>1.33</v>
      </c>
      <c r="CA37" s="22">
        <v>173</v>
      </c>
      <c r="CB37" s="22">
        <v>20</v>
      </c>
      <c r="CC37" s="22">
        <v>150</v>
      </c>
      <c r="CD37" s="22">
        <v>51</v>
      </c>
      <c r="CE37" s="22">
        <v>177</v>
      </c>
      <c r="CF37" s="22">
        <v>55</v>
      </c>
      <c r="CG37" s="22">
        <v>213</v>
      </c>
      <c r="CH37" s="22">
        <v>82</v>
      </c>
      <c r="CI37" s="22">
        <v>0.67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215711</v>
      </c>
      <c r="D38" s="22">
        <v>0</v>
      </c>
      <c r="E38" s="22">
        <v>0</v>
      </c>
      <c r="F38" s="22">
        <v>1</v>
      </c>
      <c r="G38" s="22">
        <v>-1</v>
      </c>
      <c r="H38" s="22">
        <v>1</v>
      </c>
      <c r="I38" s="22">
        <v>3</v>
      </c>
      <c r="J38" s="20">
        <v>3.8</v>
      </c>
      <c r="K38" s="20">
        <v>4.8</v>
      </c>
      <c r="L38" s="22">
        <v>2</v>
      </c>
      <c r="M38" s="20" t="s">
        <v>953</v>
      </c>
      <c r="N38" s="20">
        <v>4.3</v>
      </c>
      <c r="O38" s="22">
        <v>34</v>
      </c>
      <c r="P38" s="23" t="b">
        <v>0</v>
      </c>
      <c r="Q38" s="20"/>
      <c r="R38" s="20" t="s">
        <v>3701</v>
      </c>
      <c r="S38" s="22">
        <v>56</v>
      </c>
      <c r="T38" s="20" t="s">
        <v>954</v>
      </c>
      <c r="U38" s="20">
        <v>4</v>
      </c>
      <c r="V38" s="20" t="s">
        <v>435</v>
      </c>
      <c r="W38" s="20">
        <v>3.2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64</v>
      </c>
      <c r="AD38" s="22">
        <v>523378</v>
      </c>
      <c r="AE38" s="22">
        <v>18615</v>
      </c>
      <c r="AF38" s="22">
        <v>295652</v>
      </c>
      <c r="AG38" s="22">
        <v>10900</v>
      </c>
      <c r="AH38" s="20">
        <v>0.8</v>
      </c>
      <c r="AI38" s="20">
        <v>11.4</v>
      </c>
      <c r="AJ38" s="20" t="s">
        <v>435</v>
      </c>
      <c r="AK38" s="22">
        <v>693</v>
      </c>
      <c r="AL38" s="22">
        <v>5</v>
      </c>
      <c r="AM38" s="22">
        <v>5</v>
      </c>
      <c r="AN38" s="22">
        <v>3</v>
      </c>
      <c r="AO38" s="22">
        <v>9</v>
      </c>
      <c r="AP38" s="22">
        <v>0</v>
      </c>
      <c r="AQ38" s="22">
        <v>0</v>
      </c>
      <c r="AR38" s="22">
        <v>0</v>
      </c>
      <c r="AS38" s="22">
        <v>3</v>
      </c>
      <c r="AT38" s="22">
        <v>0</v>
      </c>
      <c r="AU38" s="22">
        <v>0</v>
      </c>
      <c r="AV38" s="22">
        <v>4</v>
      </c>
      <c r="AW38" s="22">
        <v>190</v>
      </c>
      <c r="AX38" s="20">
        <v>295.2</v>
      </c>
      <c r="AY38" s="20">
        <v>227.3</v>
      </c>
      <c r="AZ38" s="20">
        <v>238</v>
      </c>
      <c r="BA38" s="20">
        <v>76</v>
      </c>
      <c r="BB38" s="22">
        <v>6</v>
      </c>
      <c r="BC38" s="20">
        <v>2.68</v>
      </c>
      <c r="BD38" s="20">
        <v>2.76</v>
      </c>
      <c r="BE38" s="20">
        <v>5.44</v>
      </c>
      <c r="BF38" s="20">
        <v>11.38</v>
      </c>
      <c r="BG38" s="22">
        <v>85</v>
      </c>
      <c r="BH38" s="22">
        <v>33</v>
      </c>
      <c r="BI38" s="22">
        <v>70</v>
      </c>
      <c r="BJ38" s="22">
        <v>54</v>
      </c>
      <c r="BK38" s="22">
        <v>68</v>
      </c>
      <c r="BL38" s="22">
        <v>44</v>
      </c>
      <c r="BM38" s="22">
        <v>64</v>
      </c>
      <c r="BN38" s="22">
        <v>45</v>
      </c>
      <c r="BO38" s="22">
        <v>4</v>
      </c>
      <c r="BP38" s="20"/>
      <c r="BQ38" s="20"/>
      <c r="BR38" s="20"/>
      <c r="BS38" s="20"/>
      <c r="BT38" s="20"/>
      <c r="BU38" s="22">
        <v>0.35</v>
      </c>
      <c r="BV38" s="22">
        <v>0</v>
      </c>
      <c r="BW38" s="22">
        <v>0.36</v>
      </c>
      <c r="BX38" s="22">
        <v>0.71</v>
      </c>
      <c r="BY38" s="22">
        <v>1.48</v>
      </c>
      <c r="BZ38" s="22">
        <v>1.17</v>
      </c>
      <c r="CA38" s="22">
        <v>91</v>
      </c>
      <c r="CB38" s="22">
        <v>56</v>
      </c>
      <c r="CC38" s="22">
        <v>39</v>
      </c>
      <c r="CD38" s="22">
        <v>24</v>
      </c>
      <c r="CE38" s="22">
        <v>59</v>
      </c>
      <c r="CF38" s="22">
        <v>33</v>
      </c>
      <c r="CG38" s="22">
        <v>107</v>
      </c>
      <c r="CH38" s="22">
        <v>30</v>
      </c>
      <c r="CI38" s="22">
        <v>0.78</v>
      </c>
      <c r="CJ38" s="22">
        <v>0.39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195546</v>
      </c>
      <c r="D39" s="22">
        <v>0</v>
      </c>
      <c r="E39" s="22">
        <v>0</v>
      </c>
      <c r="F39" s="22">
        <v>-3</v>
      </c>
      <c r="G39" s="22">
        <v>3</v>
      </c>
      <c r="H39" s="22">
        <v>0</v>
      </c>
      <c r="I39" s="22">
        <v>3</v>
      </c>
      <c r="J39" s="20">
        <v>0</v>
      </c>
      <c r="K39" s="20">
        <v>0</v>
      </c>
      <c r="L39" s="22">
        <v>0</v>
      </c>
      <c r="M39" s="20" t="s">
        <v>924</v>
      </c>
      <c r="N39" s="20">
        <v>0</v>
      </c>
      <c r="O39" s="22">
        <v>35</v>
      </c>
      <c r="P39" s="23" t="b">
        <v>0</v>
      </c>
      <c r="Q39" s="20" t="s">
        <v>2461</v>
      </c>
      <c r="R39" s="20" t="s">
        <v>2462</v>
      </c>
      <c r="S39" s="22">
        <v>57</v>
      </c>
      <c r="T39" s="20" t="s">
        <v>946</v>
      </c>
      <c r="U39" s="20">
        <v>0</v>
      </c>
      <c r="V39" s="20" t="s">
        <v>947</v>
      </c>
      <c r="W39" s="20">
        <v>0</v>
      </c>
      <c r="X39" s="23" t="b">
        <v>0</v>
      </c>
      <c r="Y39" s="20"/>
      <c r="Z39" s="20" t="s">
        <v>899</v>
      </c>
      <c r="AA39" s="22">
        <v>2</v>
      </c>
      <c r="AB39" s="22">
        <v>7</v>
      </c>
      <c r="AC39" s="22">
        <v>0</v>
      </c>
      <c r="AD39" s="22">
        <v>660</v>
      </c>
      <c r="AE39" s="22">
        <v>11</v>
      </c>
      <c r="AF39" s="22">
        <v>16957</v>
      </c>
      <c r="AG39" s="22">
        <v>9</v>
      </c>
      <c r="AH39" s="20">
        <v>0</v>
      </c>
      <c r="AI39" s="20">
        <v>0</v>
      </c>
      <c r="AJ39" s="20" t="s">
        <v>1893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760</v>
      </c>
      <c r="BH39" s="22">
        <v>331</v>
      </c>
      <c r="BI39" s="22">
        <v>760</v>
      </c>
      <c r="BJ39" s="22">
        <v>331</v>
      </c>
      <c r="BK39" s="22">
        <v>760</v>
      </c>
      <c r="BL39" s="22">
        <v>331</v>
      </c>
      <c r="BM39" s="22">
        <v>760</v>
      </c>
      <c r="BN39" s="22">
        <v>331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83</v>
      </c>
      <c r="CB39" s="22">
        <v>52</v>
      </c>
      <c r="CC39" s="22">
        <v>746</v>
      </c>
      <c r="CD39" s="22">
        <v>324</v>
      </c>
      <c r="CE39" s="22">
        <v>760</v>
      </c>
      <c r="CF39" s="22">
        <v>331</v>
      </c>
      <c r="CG39" s="22">
        <v>545</v>
      </c>
      <c r="CH39" s="22">
        <v>197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100</v>
      </c>
      <c r="C40" s="22">
        <v>199796</v>
      </c>
      <c r="D40" s="22">
        <v>0</v>
      </c>
      <c r="E40" s="22">
        <v>0</v>
      </c>
      <c r="F40" s="22">
        <v>2</v>
      </c>
      <c r="G40" s="22">
        <v>-2</v>
      </c>
      <c r="H40" s="22">
        <v>1</v>
      </c>
      <c r="I40" s="22">
        <v>2</v>
      </c>
      <c r="J40" s="20">
        <v>0</v>
      </c>
      <c r="K40" s="20">
        <v>1.3</v>
      </c>
      <c r="L40" s="22">
        <v>1</v>
      </c>
      <c r="M40" s="20" t="s">
        <v>948</v>
      </c>
      <c r="N40" s="20">
        <v>0.8</v>
      </c>
      <c r="O40" s="22">
        <v>36</v>
      </c>
      <c r="P40" s="23" t="b">
        <v>0</v>
      </c>
      <c r="Q40" s="20" t="s">
        <v>3711</v>
      </c>
      <c r="R40" s="20" t="s">
        <v>3773</v>
      </c>
      <c r="S40" s="22">
        <v>47</v>
      </c>
      <c r="T40" s="20" t="s">
        <v>949</v>
      </c>
      <c r="U40" s="20">
        <v>2.9</v>
      </c>
      <c r="V40" s="20" t="s">
        <v>593</v>
      </c>
      <c r="W40" s="20">
        <v>20.399999999999999</v>
      </c>
      <c r="X40" s="23" t="b">
        <v>0</v>
      </c>
      <c r="Y40" s="20"/>
      <c r="Z40" s="20" t="s">
        <v>1804</v>
      </c>
      <c r="AA40" s="22">
        <v>2</v>
      </c>
      <c r="AB40" s="22">
        <v>7</v>
      </c>
      <c r="AC40" s="22">
        <v>50</v>
      </c>
      <c r="AD40" s="22">
        <v>3617782</v>
      </c>
      <c r="AE40" s="22">
        <v>3935</v>
      </c>
      <c r="AF40" s="22">
        <v>2393442</v>
      </c>
      <c r="AG40" s="22">
        <v>160300</v>
      </c>
      <c r="AH40" s="20">
        <v>0.2</v>
      </c>
      <c r="AI40" s="20">
        <v>10.6</v>
      </c>
      <c r="AJ40" s="20" t="s">
        <v>593</v>
      </c>
      <c r="AK40" s="22">
        <v>1262</v>
      </c>
      <c r="AL40" s="22">
        <v>2</v>
      </c>
      <c r="AM40" s="22">
        <v>1</v>
      </c>
      <c r="AN40" s="22">
        <v>3</v>
      </c>
      <c r="AO40" s="22">
        <v>18</v>
      </c>
      <c r="AP40" s="22">
        <v>1</v>
      </c>
      <c r="AQ40" s="22">
        <v>0</v>
      </c>
      <c r="AR40" s="22">
        <v>0</v>
      </c>
      <c r="AS40" s="22">
        <v>5</v>
      </c>
      <c r="AT40" s="22">
        <v>0</v>
      </c>
      <c r="AU40" s="22">
        <v>0</v>
      </c>
      <c r="AV40" s="22">
        <v>4</v>
      </c>
      <c r="AW40" s="22">
        <v>231</v>
      </c>
      <c r="AX40" s="20">
        <v>292.60000000000002</v>
      </c>
      <c r="AY40" s="20">
        <v>135.4</v>
      </c>
      <c r="AZ40" s="20">
        <v>284</v>
      </c>
      <c r="BA40" s="20">
        <v>71.2</v>
      </c>
      <c r="BB40" s="22">
        <v>15</v>
      </c>
      <c r="BC40" s="20">
        <v>3.72</v>
      </c>
      <c r="BD40" s="20">
        <v>1.62</v>
      </c>
      <c r="BE40" s="20">
        <v>5.34</v>
      </c>
      <c r="BF40" s="20">
        <v>17.079999999999998</v>
      </c>
      <c r="BG40" s="22">
        <v>89</v>
      </c>
      <c r="BH40" s="22">
        <v>32</v>
      </c>
      <c r="BI40" s="22">
        <v>143</v>
      </c>
      <c r="BJ40" s="22">
        <v>30</v>
      </c>
      <c r="BK40" s="22">
        <v>52</v>
      </c>
      <c r="BL40" s="22">
        <v>1</v>
      </c>
      <c r="BM40" s="22">
        <v>71</v>
      </c>
      <c r="BN40" s="22">
        <v>10</v>
      </c>
      <c r="BO40" s="20"/>
      <c r="BP40" s="20"/>
      <c r="BQ40" s="20"/>
      <c r="BR40" s="20"/>
      <c r="BS40" s="20"/>
      <c r="BT40" s="20"/>
      <c r="BU40" s="22">
        <v>0.27</v>
      </c>
      <c r="BV40" s="22">
        <v>0</v>
      </c>
      <c r="BW40" s="22">
        <v>0.12</v>
      </c>
      <c r="BX40" s="22">
        <v>0.39</v>
      </c>
      <c r="BY40" s="22">
        <v>1.22</v>
      </c>
      <c r="BZ40" s="22">
        <v>1.28</v>
      </c>
      <c r="CA40" s="22">
        <v>317</v>
      </c>
      <c r="CB40" s="22">
        <v>39</v>
      </c>
      <c r="CC40" s="22">
        <v>299</v>
      </c>
      <c r="CD40" s="22">
        <v>100</v>
      </c>
      <c r="CE40" s="22">
        <v>158</v>
      </c>
      <c r="CF40" s="22">
        <v>51</v>
      </c>
      <c r="CG40" s="22">
        <v>15</v>
      </c>
      <c r="CH40" s="22">
        <v>4</v>
      </c>
      <c r="CI40" s="22">
        <v>1.07</v>
      </c>
      <c r="CJ40" s="22">
        <v>0.21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0"/>
      <c r="B41" s="20"/>
      <c r="C41" s="22">
        <v>101184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-0.5</v>
      </c>
      <c r="K41" s="20">
        <v>0.5</v>
      </c>
      <c r="L41" s="22">
        <v>0</v>
      </c>
      <c r="M41" s="20" t="s">
        <v>927</v>
      </c>
      <c r="N41" s="20">
        <v>0</v>
      </c>
      <c r="O41" s="22">
        <v>37</v>
      </c>
      <c r="P41" s="23" t="b">
        <v>0</v>
      </c>
      <c r="Q41" s="20"/>
      <c r="R41" s="20"/>
      <c r="S41" s="22">
        <v>39</v>
      </c>
      <c r="T41" s="20" t="s">
        <v>928</v>
      </c>
      <c r="U41" s="20">
        <v>0</v>
      </c>
      <c r="V41" s="20" t="s">
        <v>663</v>
      </c>
      <c r="W41" s="20">
        <v>1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0</v>
      </c>
      <c r="AD41" s="22">
        <v>47885</v>
      </c>
      <c r="AE41" s="22">
        <v>529</v>
      </c>
      <c r="AF41" s="22">
        <v>87248</v>
      </c>
      <c r="AG41" s="22">
        <v>867</v>
      </c>
      <c r="AH41" s="20">
        <v>0</v>
      </c>
      <c r="AI41" s="20">
        <v>0</v>
      </c>
      <c r="AJ41" s="20" t="s">
        <v>663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0</v>
      </c>
      <c r="AX41" s="20">
        <v>0</v>
      </c>
      <c r="AY41" s="20">
        <v>0</v>
      </c>
      <c r="AZ41" s="20">
        <v>0</v>
      </c>
      <c r="BA41" s="20">
        <v>0</v>
      </c>
      <c r="BB41" s="22">
        <v>0</v>
      </c>
      <c r="BC41" s="20">
        <v>0</v>
      </c>
      <c r="BD41" s="20">
        <v>0</v>
      </c>
      <c r="BE41" s="20">
        <v>0</v>
      </c>
      <c r="BF41" s="20">
        <v>0</v>
      </c>
      <c r="BG41" s="22">
        <v>490</v>
      </c>
      <c r="BH41" s="22">
        <v>174</v>
      </c>
      <c r="BI41" s="22">
        <v>471</v>
      </c>
      <c r="BJ41" s="22">
        <v>173</v>
      </c>
      <c r="BK41" s="22">
        <v>441</v>
      </c>
      <c r="BL41" s="22">
        <v>159</v>
      </c>
      <c r="BM41" s="22">
        <v>496</v>
      </c>
      <c r="BN41" s="22">
        <v>173</v>
      </c>
      <c r="BO41" s="20"/>
      <c r="BP41" s="20"/>
      <c r="BQ41" s="20"/>
      <c r="BR41" s="20"/>
      <c r="BS41" s="20"/>
      <c r="BT41" s="20"/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734</v>
      </c>
      <c r="CB41" s="22">
        <v>233</v>
      </c>
      <c r="CC41" s="22">
        <v>418</v>
      </c>
      <c r="CD41" s="22">
        <v>143</v>
      </c>
      <c r="CE41" s="22">
        <v>502</v>
      </c>
      <c r="CF41" s="22">
        <v>171</v>
      </c>
      <c r="CG41" s="22">
        <v>187</v>
      </c>
      <c r="CH41" s="22">
        <v>68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27.75" thickBot="1">
      <c r="A42" s="22">
        <v>0</v>
      </c>
      <c r="B42" s="22">
        <v>0</v>
      </c>
      <c r="C42" s="22">
        <v>84583</v>
      </c>
      <c r="D42" s="22">
        <v>0</v>
      </c>
      <c r="E42" s="22">
        <v>0</v>
      </c>
      <c r="F42" s="22">
        <v>-2</v>
      </c>
      <c r="G42" s="22">
        <v>2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921</v>
      </c>
      <c r="N42" s="20">
        <v>0</v>
      </c>
      <c r="O42" s="22">
        <v>38</v>
      </c>
      <c r="P42" s="23" t="b">
        <v>0</v>
      </c>
      <c r="Q42" s="20" t="s">
        <v>3103</v>
      </c>
      <c r="R42" s="20" t="s">
        <v>2751</v>
      </c>
      <c r="S42" s="22">
        <v>58</v>
      </c>
      <c r="T42" s="20" t="s">
        <v>922</v>
      </c>
      <c r="U42" s="20">
        <v>1</v>
      </c>
      <c r="V42" s="20" t="s">
        <v>923</v>
      </c>
      <c r="W42" s="20">
        <v>0.2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2</v>
      </c>
      <c r="AD42" s="22">
        <v>4781</v>
      </c>
      <c r="AE42" s="22">
        <v>0</v>
      </c>
      <c r="AF42" s="22">
        <v>47398</v>
      </c>
      <c r="AG42" s="22">
        <v>27</v>
      </c>
      <c r="AH42" s="20">
        <v>0</v>
      </c>
      <c r="AI42" s="20">
        <v>0.3</v>
      </c>
      <c r="AJ42" s="20" t="s">
        <v>616</v>
      </c>
      <c r="AK42" s="22">
        <v>24</v>
      </c>
      <c r="AL42" s="22">
        <v>0</v>
      </c>
      <c r="AM42" s="22">
        <v>0</v>
      </c>
      <c r="AN42" s="22">
        <v>0</v>
      </c>
      <c r="AO42" s="22">
        <v>1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7</v>
      </c>
      <c r="AX42" s="20">
        <v>4</v>
      </c>
      <c r="AY42" s="20">
        <v>2.8</v>
      </c>
      <c r="AZ42" s="20">
        <v>12</v>
      </c>
      <c r="BA42" s="20">
        <v>1.8</v>
      </c>
      <c r="BB42" s="22">
        <v>0</v>
      </c>
      <c r="BC42" s="20">
        <v>0.15</v>
      </c>
      <c r="BD42" s="20">
        <v>0.02</v>
      </c>
      <c r="BE42" s="20">
        <v>0.17</v>
      </c>
      <c r="BF42" s="20">
        <v>0.68</v>
      </c>
      <c r="BG42" s="22">
        <v>458</v>
      </c>
      <c r="BH42" s="22">
        <v>207</v>
      </c>
      <c r="BI42" s="22">
        <v>418</v>
      </c>
      <c r="BJ42" s="22">
        <v>208</v>
      </c>
      <c r="BK42" s="22">
        <v>379</v>
      </c>
      <c r="BL42" s="22">
        <v>188</v>
      </c>
      <c r="BM42" s="22">
        <v>455</v>
      </c>
      <c r="BN42" s="22">
        <v>209</v>
      </c>
      <c r="BO42" s="20"/>
      <c r="BP42" s="20"/>
      <c r="BQ42" s="20"/>
      <c r="BR42" s="20"/>
      <c r="BS42" s="20"/>
      <c r="BT42" s="20"/>
      <c r="BU42" s="22">
        <v>0.56000000000000005</v>
      </c>
      <c r="BV42" s="22">
        <v>0</v>
      </c>
      <c r="BW42" s="22">
        <v>0.08</v>
      </c>
      <c r="BX42" s="22">
        <v>0.64</v>
      </c>
      <c r="BY42" s="22">
        <v>2.5499999999999998</v>
      </c>
      <c r="BZ42" s="22">
        <v>3.75</v>
      </c>
      <c r="CA42" s="22">
        <v>70</v>
      </c>
      <c r="CB42" s="22">
        <v>45</v>
      </c>
      <c r="CC42" s="22">
        <v>747</v>
      </c>
      <c r="CD42" s="22">
        <v>325</v>
      </c>
      <c r="CE42" s="22">
        <v>462</v>
      </c>
      <c r="CF42" s="22">
        <v>216</v>
      </c>
      <c r="CG42" s="22">
        <v>346</v>
      </c>
      <c r="CH42" s="22">
        <v>107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0</v>
      </c>
      <c r="B43" s="22">
        <v>0</v>
      </c>
      <c r="C43" s="22">
        <v>221239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4</v>
      </c>
      <c r="J43" s="20">
        <v>0</v>
      </c>
      <c r="K43" s="20">
        <v>0</v>
      </c>
      <c r="L43" s="22">
        <v>0</v>
      </c>
      <c r="M43" s="20" t="s">
        <v>963</v>
      </c>
      <c r="N43" s="20">
        <v>0</v>
      </c>
      <c r="O43" s="22">
        <v>39</v>
      </c>
      <c r="P43" s="23" t="b">
        <v>0</v>
      </c>
      <c r="Q43" s="20" t="s">
        <v>2935</v>
      </c>
      <c r="R43" s="20" t="s">
        <v>2936</v>
      </c>
      <c r="S43" s="22">
        <v>49</v>
      </c>
      <c r="T43" s="20" t="s">
        <v>964</v>
      </c>
      <c r="U43" s="20">
        <v>0</v>
      </c>
      <c r="V43" s="20" t="s">
        <v>672</v>
      </c>
      <c r="W43" s="20">
        <v>0.1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0</v>
      </c>
      <c r="AD43" s="22">
        <v>4950</v>
      </c>
      <c r="AE43" s="22">
        <v>0</v>
      </c>
      <c r="AF43" s="22">
        <v>22769</v>
      </c>
      <c r="AG43" s="22">
        <v>44</v>
      </c>
      <c r="AH43" s="20">
        <v>0</v>
      </c>
      <c r="AI43" s="20">
        <v>0</v>
      </c>
      <c r="AJ43" s="20" t="s">
        <v>672</v>
      </c>
      <c r="AK43" s="22">
        <v>0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0</v>
      </c>
      <c r="AX43" s="20">
        <v>0</v>
      </c>
      <c r="AY43" s="20">
        <v>0</v>
      </c>
      <c r="AZ43" s="20">
        <v>0</v>
      </c>
      <c r="BA43" s="20">
        <v>0</v>
      </c>
      <c r="BB43" s="22">
        <v>0</v>
      </c>
      <c r="BC43" s="20">
        <v>0</v>
      </c>
      <c r="BD43" s="20">
        <v>0</v>
      </c>
      <c r="BE43" s="20">
        <v>0</v>
      </c>
      <c r="BF43" s="20">
        <v>0</v>
      </c>
      <c r="BG43" s="22">
        <v>735</v>
      </c>
      <c r="BH43" s="22">
        <v>88</v>
      </c>
      <c r="BI43" s="22">
        <v>730</v>
      </c>
      <c r="BJ43" s="22">
        <v>88</v>
      </c>
      <c r="BK43" s="22">
        <v>727</v>
      </c>
      <c r="BL43" s="22">
        <v>87</v>
      </c>
      <c r="BM43" s="22">
        <v>735</v>
      </c>
      <c r="BN43" s="22">
        <v>88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245</v>
      </c>
      <c r="CB43" s="22">
        <v>51</v>
      </c>
      <c r="CC43" s="22">
        <v>704</v>
      </c>
      <c r="CD43" s="22">
        <v>84</v>
      </c>
      <c r="CE43" s="22">
        <v>735</v>
      </c>
      <c r="CF43" s="22">
        <v>88</v>
      </c>
      <c r="CG43" s="22">
        <v>388</v>
      </c>
      <c r="CH43" s="22">
        <v>60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151589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3</v>
      </c>
      <c r="J44" s="20">
        <v>-0.2</v>
      </c>
      <c r="K44" s="20">
        <v>0.8</v>
      </c>
      <c r="L44" s="22">
        <v>0</v>
      </c>
      <c r="M44" s="20" t="s">
        <v>971</v>
      </c>
      <c r="N44" s="20">
        <v>0.3</v>
      </c>
      <c r="O44" s="22">
        <v>40</v>
      </c>
      <c r="P44" s="23" t="b">
        <v>0</v>
      </c>
      <c r="Q44" s="20"/>
      <c r="R44" s="20" t="s">
        <v>2464</v>
      </c>
      <c r="S44" s="22">
        <v>49</v>
      </c>
      <c r="T44" s="20" t="s">
        <v>972</v>
      </c>
      <c r="U44" s="20">
        <v>1</v>
      </c>
      <c r="V44" s="20" t="s">
        <v>595</v>
      </c>
      <c r="W44" s="20">
        <v>0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6</v>
      </c>
      <c r="AD44" s="22">
        <v>1432</v>
      </c>
      <c r="AE44" s="22">
        <v>37</v>
      </c>
      <c r="AF44" s="22">
        <v>2689</v>
      </c>
      <c r="AG44" s="22">
        <v>39</v>
      </c>
      <c r="AH44" s="20">
        <v>0.1</v>
      </c>
      <c r="AI44" s="20">
        <v>1.2</v>
      </c>
      <c r="AJ44" s="20" t="s">
        <v>595</v>
      </c>
      <c r="AK44" s="22">
        <v>32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16</v>
      </c>
      <c r="AX44" s="20">
        <v>15.8</v>
      </c>
      <c r="AY44" s="20">
        <v>0.8</v>
      </c>
      <c r="AZ44" s="20">
        <v>2</v>
      </c>
      <c r="BA44" s="20">
        <v>1.8</v>
      </c>
      <c r="BB44" s="22">
        <v>0</v>
      </c>
      <c r="BC44" s="20">
        <v>0.03</v>
      </c>
      <c r="BD44" s="20">
        <v>0</v>
      </c>
      <c r="BE44" s="20">
        <v>0.03</v>
      </c>
      <c r="BF44" s="20">
        <v>0.63</v>
      </c>
      <c r="BG44" s="22">
        <v>425</v>
      </c>
      <c r="BH44" s="22">
        <v>192</v>
      </c>
      <c r="BI44" s="22">
        <v>435</v>
      </c>
      <c r="BJ44" s="22">
        <v>213</v>
      </c>
      <c r="BK44" s="22">
        <v>430</v>
      </c>
      <c r="BL44" s="22">
        <v>215</v>
      </c>
      <c r="BM44" s="22">
        <v>454</v>
      </c>
      <c r="BN44" s="22">
        <v>208</v>
      </c>
      <c r="BO44" s="20"/>
      <c r="BP44" s="20"/>
      <c r="BQ44" s="20"/>
      <c r="BR44" s="20"/>
      <c r="BS44" s="20"/>
      <c r="BT44" s="20"/>
      <c r="BU44" s="22">
        <v>0.08</v>
      </c>
      <c r="BV44" s="22">
        <v>0</v>
      </c>
      <c r="BW44" s="22">
        <v>0</v>
      </c>
      <c r="BX44" s="22">
        <v>0.08</v>
      </c>
      <c r="BY44" s="22">
        <v>1.77</v>
      </c>
      <c r="BZ44" s="22">
        <v>0</v>
      </c>
      <c r="CA44" s="22">
        <v>225</v>
      </c>
      <c r="CB44" s="22">
        <v>145</v>
      </c>
      <c r="CC44" s="22">
        <v>370</v>
      </c>
      <c r="CD44" s="22">
        <v>167</v>
      </c>
      <c r="CE44" s="22">
        <v>451</v>
      </c>
      <c r="CF44" s="22">
        <v>209</v>
      </c>
      <c r="CG44" s="22">
        <v>618</v>
      </c>
      <c r="CH44" s="22">
        <v>237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100</v>
      </c>
      <c r="B45" s="22">
        <v>100</v>
      </c>
      <c r="C45" s="22">
        <v>165659</v>
      </c>
      <c r="D45" s="22">
        <v>0</v>
      </c>
      <c r="E45" s="22">
        <v>0</v>
      </c>
      <c r="F45" s="22">
        <v>-1</v>
      </c>
      <c r="G45" s="22">
        <v>1</v>
      </c>
      <c r="H45" s="22">
        <v>0</v>
      </c>
      <c r="I45" s="22">
        <v>2</v>
      </c>
      <c r="J45" s="20">
        <v>2.2999999999999998</v>
      </c>
      <c r="K45" s="20">
        <v>3.3</v>
      </c>
      <c r="L45" s="22">
        <v>0</v>
      </c>
      <c r="M45" s="20" t="s">
        <v>138</v>
      </c>
      <c r="N45" s="20">
        <v>2.8</v>
      </c>
      <c r="O45" s="22">
        <v>41</v>
      </c>
      <c r="P45" s="23" t="b">
        <v>0</v>
      </c>
      <c r="Q45" s="20"/>
      <c r="R45" s="20" t="s">
        <v>3440</v>
      </c>
      <c r="S45" s="22">
        <v>44</v>
      </c>
      <c r="T45" s="20" t="s">
        <v>961</v>
      </c>
      <c r="U45" s="20">
        <v>2.1</v>
      </c>
      <c r="V45" s="20" t="s">
        <v>962</v>
      </c>
      <c r="W45" s="20">
        <v>0.7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25</v>
      </c>
      <c r="AD45" s="22">
        <v>69258</v>
      </c>
      <c r="AE45" s="22">
        <v>2150</v>
      </c>
      <c r="AF45" s="22">
        <v>49314</v>
      </c>
      <c r="AG45" s="22">
        <v>3413</v>
      </c>
      <c r="AH45" s="20">
        <v>0.6</v>
      </c>
      <c r="AI45" s="20">
        <v>5.7</v>
      </c>
      <c r="AJ45" s="20" t="s">
        <v>138</v>
      </c>
      <c r="AK45" s="22">
        <v>723</v>
      </c>
      <c r="AL45" s="22">
        <v>0</v>
      </c>
      <c r="AM45" s="22">
        <v>0</v>
      </c>
      <c r="AN45" s="22">
        <v>2</v>
      </c>
      <c r="AO45" s="22">
        <v>10</v>
      </c>
      <c r="AP45" s="22">
        <v>0</v>
      </c>
      <c r="AQ45" s="22">
        <v>0</v>
      </c>
      <c r="AR45" s="22">
        <v>0</v>
      </c>
      <c r="AS45" s="22">
        <v>1</v>
      </c>
      <c r="AT45" s="22">
        <v>0</v>
      </c>
      <c r="AU45" s="22">
        <v>0</v>
      </c>
      <c r="AV45" s="22">
        <v>1</v>
      </c>
      <c r="AW45" s="22">
        <v>140</v>
      </c>
      <c r="AX45" s="20">
        <v>150.19999999999999</v>
      </c>
      <c r="AY45" s="20">
        <v>29.5</v>
      </c>
      <c r="AZ45" s="20">
        <v>57</v>
      </c>
      <c r="BA45" s="20">
        <v>23.6</v>
      </c>
      <c r="BB45" s="22">
        <v>8</v>
      </c>
      <c r="BC45" s="20">
        <v>0.48</v>
      </c>
      <c r="BD45" s="20">
        <v>0.24</v>
      </c>
      <c r="BE45" s="20">
        <v>0.72</v>
      </c>
      <c r="BF45" s="20">
        <v>11.06</v>
      </c>
      <c r="BG45" s="22">
        <v>230</v>
      </c>
      <c r="BH45" s="22">
        <v>90</v>
      </c>
      <c r="BI45" s="22">
        <v>338</v>
      </c>
      <c r="BJ45" s="22">
        <v>117</v>
      </c>
      <c r="BK45" s="22">
        <v>232</v>
      </c>
      <c r="BL45" s="22">
        <v>63</v>
      </c>
      <c r="BM45" s="22">
        <v>290</v>
      </c>
      <c r="BN45" s="22">
        <v>99</v>
      </c>
      <c r="BO45" s="20"/>
      <c r="BP45" s="20"/>
      <c r="BQ45" s="20"/>
      <c r="BR45" s="20"/>
      <c r="BS45" s="20"/>
      <c r="BT45" s="20"/>
      <c r="BU45" s="22">
        <v>0.06</v>
      </c>
      <c r="BV45" s="22">
        <v>0</v>
      </c>
      <c r="BW45" s="22">
        <v>0.03</v>
      </c>
      <c r="BX45" s="22">
        <v>0.09</v>
      </c>
      <c r="BY45" s="22">
        <v>1.38</v>
      </c>
      <c r="BZ45" s="22">
        <v>1.24</v>
      </c>
      <c r="CA45" s="22">
        <v>501</v>
      </c>
      <c r="CB45" s="22">
        <v>94</v>
      </c>
      <c r="CC45" s="22">
        <v>113</v>
      </c>
      <c r="CD45" s="22">
        <v>34</v>
      </c>
      <c r="CE45" s="22">
        <v>261</v>
      </c>
      <c r="CF45" s="22">
        <v>84</v>
      </c>
      <c r="CG45" s="22">
        <v>206</v>
      </c>
      <c r="CH45" s="22">
        <v>79</v>
      </c>
      <c r="CI45" s="22">
        <v>1</v>
      </c>
      <c r="CJ45" s="22">
        <v>0.25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101188</v>
      </c>
      <c r="D46" s="22">
        <v>0</v>
      </c>
      <c r="E46" s="22">
        <v>0</v>
      </c>
      <c r="F46" s="22">
        <v>2</v>
      </c>
      <c r="G46" s="22">
        <v>-2</v>
      </c>
      <c r="H46" s="22">
        <v>1</v>
      </c>
      <c r="I46" s="22">
        <v>2</v>
      </c>
      <c r="J46" s="20">
        <v>2.8</v>
      </c>
      <c r="K46" s="20">
        <v>3.8</v>
      </c>
      <c r="L46" s="22">
        <v>6</v>
      </c>
      <c r="M46" s="20" t="s">
        <v>896</v>
      </c>
      <c r="N46" s="20">
        <v>3.3</v>
      </c>
      <c r="O46" s="22">
        <v>42</v>
      </c>
      <c r="P46" s="23" t="b">
        <v>0</v>
      </c>
      <c r="Q46" s="20"/>
      <c r="R46" s="20" t="s">
        <v>3663</v>
      </c>
      <c r="S46" s="22">
        <v>47</v>
      </c>
      <c r="T46" s="20" t="s">
        <v>929</v>
      </c>
      <c r="U46" s="20">
        <v>3.2</v>
      </c>
      <c r="V46" s="20" t="s">
        <v>502</v>
      </c>
      <c r="W46" s="20">
        <v>5.5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55</v>
      </c>
      <c r="AD46" s="22">
        <v>930368</v>
      </c>
      <c r="AE46" s="22">
        <v>44414</v>
      </c>
      <c r="AF46" s="22">
        <v>533446</v>
      </c>
      <c r="AG46" s="22">
        <v>3681</v>
      </c>
      <c r="AH46" s="20">
        <v>0.7</v>
      </c>
      <c r="AI46" s="20">
        <v>11.7</v>
      </c>
      <c r="AJ46" s="20" t="s">
        <v>502</v>
      </c>
      <c r="AK46" s="22">
        <v>1472</v>
      </c>
      <c r="AL46" s="22">
        <v>0</v>
      </c>
      <c r="AM46" s="22">
        <v>3</v>
      </c>
      <c r="AN46" s="22">
        <v>5</v>
      </c>
      <c r="AO46" s="22">
        <v>20</v>
      </c>
      <c r="AP46" s="22">
        <v>0</v>
      </c>
      <c r="AQ46" s="22">
        <v>0</v>
      </c>
      <c r="AR46" s="22">
        <v>0</v>
      </c>
      <c r="AS46" s="22">
        <v>5</v>
      </c>
      <c r="AT46" s="22">
        <v>0</v>
      </c>
      <c r="AU46" s="22">
        <v>0</v>
      </c>
      <c r="AV46" s="22">
        <v>2</v>
      </c>
      <c r="AW46" s="22">
        <v>278</v>
      </c>
      <c r="AX46" s="20">
        <v>270.60000000000002</v>
      </c>
      <c r="AY46" s="20">
        <v>448.4</v>
      </c>
      <c r="AZ46" s="20">
        <v>112</v>
      </c>
      <c r="BA46" s="20">
        <v>83.1</v>
      </c>
      <c r="BB46" s="22">
        <v>17</v>
      </c>
      <c r="BC46" s="20">
        <v>0.37</v>
      </c>
      <c r="BD46" s="20">
        <v>2.64</v>
      </c>
      <c r="BE46" s="20">
        <v>3.01</v>
      </c>
      <c r="BF46" s="20">
        <v>21.59</v>
      </c>
      <c r="BG46" s="22">
        <v>108</v>
      </c>
      <c r="BH46" s="22">
        <v>41</v>
      </c>
      <c r="BI46" s="22">
        <v>18</v>
      </c>
      <c r="BJ46" s="22">
        <v>5</v>
      </c>
      <c r="BK46" s="22">
        <v>149</v>
      </c>
      <c r="BL46" s="22">
        <v>20</v>
      </c>
      <c r="BM46" s="22">
        <v>49</v>
      </c>
      <c r="BN46" s="22">
        <v>5</v>
      </c>
      <c r="BO46" s="22">
        <v>2</v>
      </c>
      <c r="BP46" s="20"/>
      <c r="BQ46" s="22">
        <v>2</v>
      </c>
      <c r="BR46" s="20"/>
      <c r="BS46" s="20"/>
      <c r="BT46" s="20"/>
      <c r="BU46" s="22">
        <v>0.02</v>
      </c>
      <c r="BV46" s="22">
        <v>0</v>
      </c>
      <c r="BW46" s="22">
        <v>0.16</v>
      </c>
      <c r="BX46" s="22">
        <v>0.18</v>
      </c>
      <c r="BY46" s="22">
        <v>1.32</v>
      </c>
      <c r="BZ46" s="22">
        <v>1.22</v>
      </c>
      <c r="CA46" s="22">
        <v>309</v>
      </c>
      <c r="CB46" s="22">
        <v>38</v>
      </c>
      <c r="CC46" s="22">
        <v>81</v>
      </c>
      <c r="CD46" s="22">
        <v>22</v>
      </c>
      <c r="CE46" s="22">
        <v>118</v>
      </c>
      <c r="CF46" s="22">
        <v>33</v>
      </c>
      <c r="CG46" s="22">
        <v>72</v>
      </c>
      <c r="CH46" s="22">
        <v>24</v>
      </c>
      <c r="CI46" s="22">
        <v>1.04</v>
      </c>
      <c r="CJ46" s="22">
        <v>0.31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230046</v>
      </c>
      <c r="D47" s="22">
        <v>0</v>
      </c>
      <c r="E47" s="22">
        <v>0</v>
      </c>
      <c r="F47" s="22">
        <v>0</v>
      </c>
      <c r="G47" s="22">
        <v>0</v>
      </c>
      <c r="H47" s="22">
        <v>2</v>
      </c>
      <c r="I47" s="22">
        <v>3</v>
      </c>
      <c r="J47" s="20">
        <v>3.2</v>
      </c>
      <c r="K47" s="20">
        <v>4.2</v>
      </c>
      <c r="L47" s="22">
        <v>8</v>
      </c>
      <c r="M47" s="20" t="s">
        <v>242</v>
      </c>
      <c r="N47" s="20">
        <v>3.7</v>
      </c>
      <c r="O47" s="22">
        <v>43</v>
      </c>
      <c r="P47" s="23" t="b">
        <v>0</v>
      </c>
      <c r="Q47" s="20"/>
      <c r="R47" s="20" t="s">
        <v>3664</v>
      </c>
      <c r="S47" s="22">
        <v>55</v>
      </c>
      <c r="T47" s="20" t="s">
        <v>955</v>
      </c>
      <c r="U47" s="20">
        <v>4.8</v>
      </c>
      <c r="V47" s="20" t="s">
        <v>956</v>
      </c>
      <c r="W47" s="20">
        <v>7.4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82</v>
      </c>
      <c r="AD47" s="22">
        <v>1623140</v>
      </c>
      <c r="AE47" s="22">
        <v>56321</v>
      </c>
      <c r="AF47" s="22">
        <v>1165576</v>
      </c>
      <c r="AG47" s="22">
        <v>8249</v>
      </c>
      <c r="AH47" s="20">
        <v>0.7</v>
      </c>
      <c r="AI47" s="20">
        <v>14.9</v>
      </c>
      <c r="AJ47" s="20" t="s">
        <v>242</v>
      </c>
      <c r="AK47" s="22">
        <v>1473</v>
      </c>
      <c r="AL47" s="22">
        <v>5</v>
      </c>
      <c r="AM47" s="22">
        <v>3</v>
      </c>
      <c r="AN47" s="22">
        <v>4</v>
      </c>
      <c r="AO47" s="22">
        <v>21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15</v>
      </c>
      <c r="AW47" s="22">
        <v>364</v>
      </c>
      <c r="AX47" s="20">
        <v>431.6</v>
      </c>
      <c r="AY47" s="20">
        <v>398.2</v>
      </c>
      <c r="AZ47" s="20">
        <v>211</v>
      </c>
      <c r="BA47" s="20">
        <v>104.1</v>
      </c>
      <c r="BB47" s="22">
        <v>17</v>
      </c>
      <c r="BC47" s="20">
        <v>3.98</v>
      </c>
      <c r="BD47" s="20">
        <v>2.2000000000000002</v>
      </c>
      <c r="BE47" s="20">
        <v>6.18</v>
      </c>
      <c r="BF47" s="20">
        <v>21.99</v>
      </c>
      <c r="BG47" s="22">
        <v>21</v>
      </c>
      <c r="BH47" s="22">
        <v>7</v>
      </c>
      <c r="BI47" s="22">
        <v>24</v>
      </c>
      <c r="BJ47" s="22">
        <v>18</v>
      </c>
      <c r="BK47" s="22">
        <v>77</v>
      </c>
      <c r="BL47" s="22">
        <v>51</v>
      </c>
      <c r="BM47" s="22">
        <v>29</v>
      </c>
      <c r="BN47" s="22">
        <v>20</v>
      </c>
      <c r="BO47" s="22">
        <v>1</v>
      </c>
      <c r="BP47" s="20"/>
      <c r="BQ47" s="22">
        <v>1</v>
      </c>
      <c r="BR47" s="20"/>
      <c r="BS47" s="22">
        <v>1</v>
      </c>
      <c r="BT47" s="20"/>
      <c r="BU47" s="22">
        <v>0.24</v>
      </c>
      <c r="BV47" s="22">
        <v>0</v>
      </c>
      <c r="BW47" s="22">
        <v>0.13</v>
      </c>
      <c r="BX47" s="22">
        <v>0.37</v>
      </c>
      <c r="BY47" s="22">
        <v>1.34</v>
      </c>
      <c r="BZ47" s="22">
        <v>1.28</v>
      </c>
      <c r="CA47" s="22">
        <v>104</v>
      </c>
      <c r="CB47" s="22">
        <v>65</v>
      </c>
      <c r="CC47" s="22">
        <v>61</v>
      </c>
      <c r="CD47" s="22">
        <v>34</v>
      </c>
      <c r="CE47" s="22">
        <v>24</v>
      </c>
      <c r="CF47" s="22">
        <v>15</v>
      </c>
      <c r="CG47" s="22">
        <v>52</v>
      </c>
      <c r="CH47" s="22">
        <v>18</v>
      </c>
      <c r="CI47" s="22">
        <v>1.04</v>
      </c>
      <c r="CJ47" s="22">
        <v>0.24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476344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4</v>
      </c>
      <c r="J48" s="20">
        <v>0</v>
      </c>
      <c r="K48" s="20">
        <v>1</v>
      </c>
      <c r="L48" s="22">
        <v>1</v>
      </c>
      <c r="M48" s="20" t="s">
        <v>1733</v>
      </c>
      <c r="N48" s="20">
        <v>0.5</v>
      </c>
      <c r="O48" s="22">
        <v>44</v>
      </c>
      <c r="P48" s="23" t="b">
        <v>0</v>
      </c>
      <c r="Q48" s="20"/>
      <c r="R48" s="20" t="s">
        <v>3364</v>
      </c>
      <c r="S48" s="22">
        <v>50</v>
      </c>
      <c r="T48" s="20" t="s">
        <v>1734</v>
      </c>
      <c r="U48" s="20">
        <v>1.6</v>
      </c>
      <c r="V48" s="20" t="s">
        <v>1735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18</v>
      </c>
      <c r="AD48" s="22">
        <v>48838</v>
      </c>
      <c r="AE48" s="22">
        <v>367</v>
      </c>
      <c r="AF48" s="22">
        <v>42846</v>
      </c>
      <c r="AG48" s="22">
        <v>505</v>
      </c>
      <c r="AH48" s="20">
        <v>0.1</v>
      </c>
      <c r="AI48" s="20">
        <v>3.6</v>
      </c>
      <c r="AJ48" s="20" t="s">
        <v>1894</v>
      </c>
      <c r="AK48" s="22">
        <v>136</v>
      </c>
      <c r="AL48" s="22">
        <v>2</v>
      </c>
      <c r="AM48" s="22">
        <v>0</v>
      </c>
      <c r="AN48" s="22">
        <v>0</v>
      </c>
      <c r="AO48" s="22">
        <v>1</v>
      </c>
      <c r="AP48" s="22">
        <v>0</v>
      </c>
      <c r="AQ48" s="22">
        <v>0</v>
      </c>
      <c r="AR48" s="22">
        <v>0</v>
      </c>
      <c r="AS48" s="22">
        <v>4</v>
      </c>
      <c r="AT48" s="22">
        <v>0</v>
      </c>
      <c r="AU48" s="22">
        <v>0</v>
      </c>
      <c r="AV48" s="22">
        <v>3</v>
      </c>
      <c r="AW48" s="22">
        <v>62</v>
      </c>
      <c r="AX48" s="20">
        <v>75</v>
      </c>
      <c r="AY48" s="20">
        <v>29.9</v>
      </c>
      <c r="AZ48" s="20">
        <v>65</v>
      </c>
      <c r="BA48" s="20">
        <v>16.600000000000001</v>
      </c>
      <c r="BB48" s="22">
        <v>0</v>
      </c>
      <c r="BC48" s="20">
        <v>0.81</v>
      </c>
      <c r="BD48" s="20">
        <v>0.05</v>
      </c>
      <c r="BE48" s="20">
        <v>0.86</v>
      </c>
      <c r="BF48" s="20">
        <v>2.0499999999999998</v>
      </c>
      <c r="BG48" s="22">
        <v>320</v>
      </c>
      <c r="BH48" s="22">
        <v>37</v>
      </c>
      <c r="BI48" s="22">
        <v>335</v>
      </c>
      <c r="BJ48" s="22">
        <v>44</v>
      </c>
      <c r="BK48" s="22">
        <v>216</v>
      </c>
      <c r="BL48" s="22">
        <v>45</v>
      </c>
      <c r="BM48" s="22">
        <v>333</v>
      </c>
      <c r="BN48" s="22">
        <v>41</v>
      </c>
      <c r="BO48" s="20"/>
      <c r="BP48" s="20"/>
      <c r="BQ48" s="20"/>
      <c r="BR48" s="20"/>
      <c r="BS48" s="20"/>
      <c r="BT48" s="20"/>
      <c r="BU48" s="22">
        <v>0.54</v>
      </c>
      <c r="BV48" s="22">
        <v>0</v>
      </c>
      <c r="BW48" s="22">
        <v>0.03</v>
      </c>
      <c r="BX48" s="22">
        <v>0.56999999999999995</v>
      </c>
      <c r="BY48" s="22">
        <v>1.36</v>
      </c>
      <c r="BZ48" s="22">
        <v>0.66</v>
      </c>
      <c r="CA48" s="22">
        <v>203</v>
      </c>
      <c r="CB48" s="22">
        <v>45</v>
      </c>
      <c r="CC48" s="22">
        <v>337</v>
      </c>
      <c r="CD48" s="22">
        <v>45</v>
      </c>
      <c r="CE48" s="22">
        <v>341</v>
      </c>
      <c r="CF48" s="22">
        <v>41</v>
      </c>
      <c r="CG48" s="22">
        <v>328</v>
      </c>
      <c r="CH48" s="22">
        <v>51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0"/>
      <c r="B49" s="20"/>
      <c r="C49" s="22">
        <v>123354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2</v>
      </c>
      <c r="J49" s="20">
        <v>-0.5</v>
      </c>
      <c r="K49" s="20">
        <v>0.5</v>
      </c>
      <c r="L49" s="22">
        <v>0</v>
      </c>
      <c r="M49" s="20" t="s">
        <v>938</v>
      </c>
      <c r="N49" s="20">
        <v>0</v>
      </c>
      <c r="O49" s="22">
        <v>45</v>
      </c>
      <c r="P49" s="23" t="b">
        <v>0</v>
      </c>
      <c r="Q49" s="20"/>
      <c r="R49" s="20"/>
      <c r="S49" s="22">
        <v>39</v>
      </c>
      <c r="T49" s="20" t="s">
        <v>939</v>
      </c>
      <c r="U49" s="20">
        <v>0</v>
      </c>
      <c r="V49" s="20" t="s">
        <v>666</v>
      </c>
      <c r="W49" s="20">
        <v>0.2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11530</v>
      </c>
      <c r="AE49" s="22">
        <v>278</v>
      </c>
      <c r="AF49" s="22">
        <v>16621</v>
      </c>
      <c r="AG49" s="22">
        <v>178</v>
      </c>
      <c r="AH49" s="20">
        <v>0</v>
      </c>
      <c r="AI49" s="20">
        <v>0</v>
      </c>
      <c r="AJ49" s="20" t="s">
        <v>666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493</v>
      </c>
      <c r="BH49" s="22">
        <v>176</v>
      </c>
      <c r="BI49" s="22">
        <v>475</v>
      </c>
      <c r="BJ49" s="22">
        <v>175</v>
      </c>
      <c r="BK49" s="22">
        <v>446</v>
      </c>
      <c r="BL49" s="22">
        <v>162</v>
      </c>
      <c r="BM49" s="22">
        <v>499</v>
      </c>
      <c r="BN49" s="22">
        <v>175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739</v>
      </c>
      <c r="CB49" s="22">
        <v>236</v>
      </c>
      <c r="CC49" s="22">
        <v>422</v>
      </c>
      <c r="CD49" s="22">
        <v>145</v>
      </c>
      <c r="CE49" s="22">
        <v>505</v>
      </c>
      <c r="CF49" s="22">
        <v>173</v>
      </c>
      <c r="CG49" s="22">
        <v>329</v>
      </c>
      <c r="CH49" s="22">
        <v>126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490094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3</v>
      </c>
      <c r="J50" s="20">
        <v>-0.5</v>
      </c>
      <c r="K50" s="20">
        <v>0.5</v>
      </c>
      <c r="L50" s="22">
        <v>0</v>
      </c>
      <c r="M50" s="20" t="s">
        <v>959</v>
      </c>
      <c r="N50" s="20">
        <v>0</v>
      </c>
      <c r="O50" s="22">
        <v>46</v>
      </c>
      <c r="P50" s="23" t="b">
        <v>0</v>
      </c>
      <c r="Q50" s="20"/>
      <c r="R50" s="20" t="s">
        <v>2465</v>
      </c>
      <c r="S50" s="22">
        <v>44</v>
      </c>
      <c r="T50" s="20" t="s">
        <v>960</v>
      </c>
      <c r="U50" s="20">
        <v>0</v>
      </c>
      <c r="V50" s="20" t="s">
        <v>668</v>
      </c>
      <c r="W50" s="20">
        <v>0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1389</v>
      </c>
      <c r="AE50" s="22">
        <v>22</v>
      </c>
      <c r="AF50" s="22">
        <v>3551</v>
      </c>
      <c r="AG50" s="22">
        <v>30</v>
      </c>
      <c r="AH50" s="20">
        <v>0</v>
      </c>
      <c r="AI50" s="20">
        <v>0</v>
      </c>
      <c r="AJ50" s="20" t="s">
        <v>668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635</v>
      </c>
      <c r="BH50" s="22">
        <v>244</v>
      </c>
      <c r="BI50" s="22">
        <v>625</v>
      </c>
      <c r="BJ50" s="22">
        <v>244</v>
      </c>
      <c r="BK50" s="22">
        <v>610</v>
      </c>
      <c r="BL50" s="22">
        <v>240</v>
      </c>
      <c r="BM50" s="22">
        <v>640</v>
      </c>
      <c r="BN50" s="22">
        <v>247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556</v>
      </c>
      <c r="CB50" s="22">
        <v>312</v>
      </c>
      <c r="CC50" s="22">
        <v>586</v>
      </c>
      <c r="CD50" s="22">
        <v>214</v>
      </c>
      <c r="CE50" s="22">
        <v>647</v>
      </c>
      <c r="CF50" s="22">
        <v>252</v>
      </c>
      <c r="CG50" s="22">
        <v>605</v>
      </c>
      <c r="CH50" s="22">
        <v>230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226944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3</v>
      </c>
      <c r="J51" s="20">
        <v>0</v>
      </c>
      <c r="K51" s="20">
        <v>0</v>
      </c>
      <c r="L51" s="22">
        <v>0</v>
      </c>
      <c r="M51" s="20" t="s">
        <v>965</v>
      </c>
      <c r="N51" s="20">
        <v>1.3</v>
      </c>
      <c r="O51" s="22">
        <v>47</v>
      </c>
      <c r="P51" s="23" t="b">
        <v>0</v>
      </c>
      <c r="Q51" s="20" t="s">
        <v>3702</v>
      </c>
      <c r="R51" s="20" t="s">
        <v>3703</v>
      </c>
      <c r="S51" s="22">
        <v>50</v>
      </c>
      <c r="T51" s="20" t="s">
        <v>966</v>
      </c>
      <c r="U51" s="20">
        <v>1.9</v>
      </c>
      <c r="V51" s="20" t="s">
        <v>592</v>
      </c>
      <c r="W51" s="20">
        <v>0.1</v>
      </c>
      <c r="X51" s="23" t="b">
        <v>0</v>
      </c>
      <c r="Y51" s="20"/>
      <c r="Z51" s="20" t="s">
        <v>1804</v>
      </c>
      <c r="AA51" s="22">
        <v>2</v>
      </c>
      <c r="AB51" s="22">
        <v>7</v>
      </c>
      <c r="AC51" s="22">
        <v>31</v>
      </c>
      <c r="AD51" s="22">
        <v>13977</v>
      </c>
      <c r="AE51" s="22">
        <v>9</v>
      </c>
      <c r="AF51" s="22">
        <v>16982</v>
      </c>
      <c r="AG51" s="22">
        <v>399</v>
      </c>
      <c r="AH51" s="20">
        <v>0.3</v>
      </c>
      <c r="AI51" s="20">
        <v>6.2</v>
      </c>
      <c r="AJ51" s="20" t="s">
        <v>592</v>
      </c>
      <c r="AK51" s="22">
        <v>1347</v>
      </c>
      <c r="AL51" s="22">
        <v>0</v>
      </c>
      <c r="AM51" s="22">
        <v>1</v>
      </c>
      <c r="AN51" s="22">
        <v>5</v>
      </c>
      <c r="AO51" s="22">
        <v>18</v>
      </c>
      <c r="AP51" s="22">
        <v>0</v>
      </c>
      <c r="AQ51" s="22">
        <v>0</v>
      </c>
      <c r="AR51" s="22">
        <v>0</v>
      </c>
      <c r="AS51" s="22">
        <v>6</v>
      </c>
      <c r="AT51" s="22">
        <v>1</v>
      </c>
      <c r="AU51" s="22">
        <v>0</v>
      </c>
      <c r="AV51" s="22">
        <v>1</v>
      </c>
      <c r="AW51" s="22">
        <v>200</v>
      </c>
      <c r="AX51" s="20">
        <v>215.4</v>
      </c>
      <c r="AY51" s="20">
        <v>263.89999999999998</v>
      </c>
      <c r="AZ51" s="20">
        <v>36</v>
      </c>
      <c r="BA51" s="20">
        <v>51.7</v>
      </c>
      <c r="BB51" s="22">
        <v>16</v>
      </c>
      <c r="BC51" s="20">
        <v>0.13</v>
      </c>
      <c r="BD51" s="20">
        <v>1.21</v>
      </c>
      <c r="BE51" s="20">
        <v>1.34</v>
      </c>
      <c r="BF51" s="20">
        <v>19.12</v>
      </c>
      <c r="BG51" s="22">
        <v>155</v>
      </c>
      <c r="BH51" s="22">
        <v>66</v>
      </c>
      <c r="BI51" s="22">
        <v>57</v>
      </c>
      <c r="BJ51" s="22">
        <v>45</v>
      </c>
      <c r="BK51" s="22">
        <v>288</v>
      </c>
      <c r="BL51" s="22">
        <v>152</v>
      </c>
      <c r="BM51" s="22">
        <v>135</v>
      </c>
      <c r="BN51" s="22">
        <v>78</v>
      </c>
      <c r="BO51" s="20"/>
      <c r="BP51" s="20"/>
      <c r="BQ51" s="20"/>
      <c r="BR51" s="20"/>
      <c r="BS51" s="20"/>
      <c r="BT51" s="20"/>
      <c r="BU51" s="22">
        <v>0.01</v>
      </c>
      <c r="BV51" s="22">
        <v>0</v>
      </c>
      <c r="BW51" s="22">
        <v>0.08</v>
      </c>
      <c r="BX51" s="22">
        <v>0.09</v>
      </c>
      <c r="BY51" s="22">
        <v>1.28</v>
      </c>
      <c r="BZ51" s="22">
        <v>1.2</v>
      </c>
      <c r="CA51" s="22">
        <v>195</v>
      </c>
      <c r="CB51" s="22">
        <v>122</v>
      </c>
      <c r="CC51" s="22">
        <v>243</v>
      </c>
      <c r="CD51" s="22">
        <v>109</v>
      </c>
      <c r="CE51" s="22">
        <v>305</v>
      </c>
      <c r="CF51" s="22">
        <v>127</v>
      </c>
      <c r="CG51" s="22">
        <v>406</v>
      </c>
      <c r="CH51" s="22">
        <v>133</v>
      </c>
      <c r="CI51" s="22">
        <v>1.07</v>
      </c>
      <c r="CJ51" s="22">
        <v>0.33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199798</v>
      </c>
      <c r="D52" s="22">
        <v>1</v>
      </c>
      <c r="E52" s="22">
        <v>-1</v>
      </c>
      <c r="F52" s="22">
        <v>1</v>
      </c>
      <c r="G52" s="22">
        <v>-1</v>
      </c>
      <c r="H52" s="22">
        <v>0</v>
      </c>
      <c r="I52" s="22">
        <v>2</v>
      </c>
      <c r="J52" s="20">
        <v>2.8</v>
      </c>
      <c r="K52" s="20">
        <v>3.8</v>
      </c>
      <c r="L52" s="22">
        <v>2</v>
      </c>
      <c r="M52" s="20" t="s">
        <v>950</v>
      </c>
      <c r="N52" s="20">
        <v>3.3</v>
      </c>
      <c r="O52" s="22">
        <v>48</v>
      </c>
      <c r="P52" s="23" t="b">
        <v>0</v>
      </c>
      <c r="Q52" s="20"/>
      <c r="R52" s="20"/>
      <c r="S52" s="22">
        <v>46</v>
      </c>
      <c r="T52" s="20" t="s">
        <v>951</v>
      </c>
      <c r="U52" s="20">
        <v>2.8</v>
      </c>
      <c r="V52" s="20" t="s">
        <v>952</v>
      </c>
      <c r="W52" s="20">
        <v>2.8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51</v>
      </c>
      <c r="AD52" s="22">
        <v>275935</v>
      </c>
      <c r="AE52" s="22">
        <v>16059</v>
      </c>
      <c r="AF52" s="22">
        <v>102983</v>
      </c>
      <c r="AG52" s="22">
        <v>5106</v>
      </c>
      <c r="AH52" s="20">
        <v>0.7</v>
      </c>
      <c r="AI52" s="20">
        <v>11.1</v>
      </c>
      <c r="AJ52" s="20" t="s">
        <v>494</v>
      </c>
      <c r="AK52" s="22">
        <v>1578</v>
      </c>
      <c r="AL52" s="22">
        <v>0</v>
      </c>
      <c r="AM52" s="22">
        <v>1</v>
      </c>
      <c r="AN52" s="22">
        <v>4</v>
      </c>
      <c r="AO52" s="22">
        <v>22</v>
      </c>
      <c r="AP52" s="22">
        <v>0</v>
      </c>
      <c r="AQ52" s="22">
        <v>0</v>
      </c>
      <c r="AR52" s="22">
        <v>0</v>
      </c>
      <c r="AS52" s="22">
        <v>3</v>
      </c>
      <c r="AT52" s="22">
        <v>0</v>
      </c>
      <c r="AU52" s="22">
        <v>0</v>
      </c>
      <c r="AV52" s="22">
        <v>4</v>
      </c>
      <c r="AW52" s="22">
        <v>301</v>
      </c>
      <c r="AX52" s="20">
        <v>296.60000000000002</v>
      </c>
      <c r="AY52" s="20">
        <v>84.5</v>
      </c>
      <c r="AZ52" s="20">
        <v>110</v>
      </c>
      <c r="BA52" s="20">
        <v>49.3</v>
      </c>
      <c r="BB52" s="22">
        <v>18</v>
      </c>
      <c r="BC52" s="20">
        <v>1.66</v>
      </c>
      <c r="BD52" s="20">
        <v>0.44</v>
      </c>
      <c r="BE52" s="20">
        <v>2.1</v>
      </c>
      <c r="BF52" s="20">
        <v>23.04</v>
      </c>
      <c r="BG52" s="22">
        <v>83</v>
      </c>
      <c r="BH52" s="22">
        <v>30</v>
      </c>
      <c r="BI52" s="22">
        <v>215</v>
      </c>
      <c r="BJ52" s="22">
        <v>59</v>
      </c>
      <c r="BK52" s="22">
        <v>151</v>
      </c>
      <c r="BL52" s="22">
        <v>21</v>
      </c>
      <c r="BM52" s="22">
        <v>142</v>
      </c>
      <c r="BN52" s="22">
        <v>34</v>
      </c>
      <c r="BO52" s="20"/>
      <c r="BP52" s="20"/>
      <c r="BQ52" s="20"/>
      <c r="BR52" s="20"/>
      <c r="BS52" s="20"/>
      <c r="BT52" s="20"/>
      <c r="BU52" s="22">
        <v>0.09</v>
      </c>
      <c r="BV52" s="22">
        <v>0</v>
      </c>
      <c r="BW52" s="22">
        <v>0.03</v>
      </c>
      <c r="BX52" s="22">
        <v>0.12</v>
      </c>
      <c r="BY52" s="22">
        <v>1.31</v>
      </c>
      <c r="BZ52" s="22">
        <v>1.25</v>
      </c>
      <c r="CA52" s="22">
        <v>336</v>
      </c>
      <c r="CB52" s="22">
        <v>44</v>
      </c>
      <c r="CC52" s="22">
        <v>80</v>
      </c>
      <c r="CD52" s="22">
        <v>21</v>
      </c>
      <c r="CE52" s="22">
        <v>175</v>
      </c>
      <c r="CF52" s="22">
        <v>54</v>
      </c>
      <c r="CG52" s="22">
        <v>115</v>
      </c>
      <c r="CH52" s="22">
        <v>49</v>
      </c>
      <c r="CI52" s="22">
        <v>1.03</v>
      </c>
      <c r="CJ52" s="22">
        <v>0.23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98980</v>
      </c>
      <c r="D53" s="22">
        <v>1</v>
      </c>
      <c r="E53" s="22">
        <v>-1</v>
      </c>
      <c r="F53" s="22">
        <v>2</v>
      </c>
      <c r="G53" s="22">
        <v>-2</v>
      </c>
      <c r="H53" s="22">
        <v>0</v>
      </c>
      <c r="I53" s="22">
        <v>1</v>
      </c>
      <c r="J53" s="20">
        <v>4.2</v>
      </c>
      <c r="K53" s="20">
        <v>5.2</v>
      </c>
      <c r="L53" s="22">
        <v>2</v>
      </c>
      <c r="M53" s="20" t="s">
        <v>924</v>
      </c>
      <c r="N53" s="20">
        <v>4.7</v>
      </c>
      <c r="O53" s="22">
        <v>49</v>
      </c>
      <c r="P53" s="23" t="b">
        <v>0</v>
      </c>
      <c r="Q53" s="20"/>
      <c r="R53" s="20" t="s">
        <v>3524</v>
      </c>
      <c r="S53" s="22">
        <v>52</v>
      </c>
      <c r="T53" s="20" t="s">
        <v>925</v>
      </c>
      <c r="U53" s="20">
        <v>3.4</v>
      </c>
      <c r="V53" s="20" t="s">
        <v>926</v>
      </c>
      <c r="W53" s="20">
        <v>11.6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58</v>
      </c>
      <c r="AD53" s="22">
        <v>945353</v>
      </c>
      <c r="AE53" s="22">
        <v>18489</v>
      </c>
      <c r="AF53" s="22">
        <v>588078</v>
      </c>
      <c r="AG53" s="22">
        <v>15431</v>
      </c>
      <c r="AH53" s="20">
        <v>0.9</v>
      </c>
      <c r="AI53" s="20">
        <v>11.2</v>
      </c>
      <c r="AJ53" s="20" t="s">
        <v>1895</v>
      </c>
      <c r="AK53" s="22">
        <v>1530</v>
      </c>
      <c r="AL53" s="22">
        <v>0</v>
      </c>
      <c r="AM53" s="22">
        <v>0</v>
      </c>
      <c r="AN53" s="22">
        <v>4</v>
      </c>
      <c r="AO53" s="22">
        <v>21</v>
      </c>
      <c r="AP53" s="22">
        <v>1</v>
      </c>
      <c r="AQ53" s="22">
        <v>0</v>
      </c>
      <c r="AR53" s="22">
        <v>0</v>
      </c>
      <c r="AS53" s="22">
        <v>3</v>
      </c>
      <c r="AT53" s="22">
        <v>0</v>
      </c>
      <c r="AU53" s="22">
        <v>49</v>
      </c>
      <c r="AV53" s="22">
        <v>9</v>
      </c>
      <c r="AW53" s="22">
        <v>309</v>
      </c>
      <c r="AX53" s="20">
        <v>411.4</v>
      </c>
      <c r="AY53" s="20">
        <v>10</v>
      </c>
      <c r="AZ53" s="20">
        <v>0</v>
      </c>
      <c r="BA53" s="20">
        <v>42.1</v>
      </c>
      <c r="BB53" s="22">
        <v>17</v>
      </c>
      <c r="BC53" s="20">
        <v>0</v>
      </c>
      <c r="BD53" s="20">
        <v>0</v>
      </c>
      <c r="BE53" s="20">
        <v>0</v>
      </c>
      <c r="BF53" s="20">
        <v>22.58</v>
      </c>
      <c r="BG53" s="22">
        <v>26</v>
      </c>
      <c r="BH53" s="22">
        <v>9</v>
      </c>
      <c r="BI53" s="22">
        <v>398</v>
      </c>
      <c r="BJ53" s="22">
        <v>4</v>
      </c>
      <c r="BK53" s="22">
        <v>746</v>
      </c>
      <c r="BL53" s="22">
        <v>85</v>
      </c>
      <c r="BM53" s="22">
        <v>179</v>
      </c>
      <c r="BN53" s="22">
        <v>9</v>
      </c>
      <c r="BO53" s="20"/>
      <c r="BP53" s="20"/>
      <c r="BQ53" s="20"/>
      <c r="BR53" s="20"/>
      <c r="BS53" s="20"/>
      <c r="BT53" s="20"/>
      <c r="BU53" s="22">
        <v>0</v>
      </c>
      <c r="BV53" s="22">
        <v>2.88</v>
      </c>
      <c r="BW53" s="22">
        <v>0</v>
      </c>
      <c r="BX53" s="22">
        <v>0</v>
      </c>
      <c r="BY53" s="22">
        <v>1.33</v>
      </c>
      <c r="BZ53" s="22">
        <v>1.24</v>
      </c>
      <c r="CA53" s="22">
        <v>152</v>
      </c>
      <c r="CB53" s="22">
        <v>5</v>
      </c>
      <c r="CC53" s="22">
        <v>23</v>
      </c>
      <c r="CD53" s="22">
        <v>3</v>
      </c>
      <c r="CE53" s="22">
        <v>106</v>
      </c>
      <c r="CF53" s="22">
        <v>16</v>
      </c>
      <c r="CG53" s="22">
        <v>30</v>
      </c>
      <c r="CH53" s="22">
        <v>6</v>
      </c>
      <c r="CI53" s="22">
        <v>1</v>
      </c>
      <c r="CJ53" s="22">
        <v>0.24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122806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2.7</v>
      </c>
      <c r="K54" s="20">
        <v>3.7</v>
      </c>
      <c r="L54" s="22">
        <v>2</v>
      </c>
      <c r="M54" s="20" t="s">
        <v>935</v>
      </c>
      <c r="N54" s="20">
        <v>3.2</v>
      </c>
      <c r="O54" s="22">
        <v>50</v>
      </c>
      <c r="P54" s="23" t="b">
        <v>0</v>
      </c>
      <c r="Q54" s="20"/>
      <c r="R54" s="20" t="s">
        <v>3441</v>
      </c>
      <c r="S54" s="22">
        <v>55</v>
      </c>
      <c r="T54" s="20" t="s">
        <v>936</v>
      </c>
      <c r="U54" s="20">
        <v>3.9</v>
      </c>
      <c r="V54" s="20" t="s">
        <v>596</v>
      </c>
      <c r="W54" s="20">
        <v>1.7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70</v>
      </c>
      <c r="AD54" s="22">
        <v>224870</v>
      </c>
      <c r="AE54" s="22">
        <v>5397</v>
      </c>
      <c r="AF54" s="22">
        <v>106637</v>
      </c>
      <c r="AG54" s="22">
        <v>9265</v>
      </c>
      <c r="AH54" s="20">
        <v>0.6</v>
      </c>
      <c r="AI54" s="20">
        <v>12.7</v>
      </c>
      <c r="AJ54" s="20" t="s">
        <v>596</v>
      </c>
      <c r="AK54" s="22">
        <v>1531</v>
      </c>
      <c r="AL54" s="22">
        <v>4</v>
      </c>
      <c r="AM54" s="22">
        <v>2</v>
      </c>
      <c r="AN54" s="22">
        <v>4</v>
      </c>
      <c r="AO54" s="22">
        <v>20</v>
      </c>
      <c r="AP54" s="22">
        <v>0</v>
      </c>
      <c r="AQ54" s="22">
        <v>0</v>
      </c>
      <c r="AR54" s="22">
        <v>0</v>
      </c>
      <c r="AS54" s="22">
        <v>4</v>
      </c>
      <c r="AT54" s="22">
        <v>0</v>
      </c>
      <c r="AU54" s="22">
        <v>0</v>
      </c>
      <c r="AV54" s="22">
        <v>8</v>
      </c>
      <c r="AW54" s="22">
        <v>278</v>
      </c>
      <c r="AX54" s="20">
        <v>351.4</v>
      </c>
      <c r="AY54" s="20">
        <v>412.7</v>
      </c>
      <c r="AZ54" s="20">
        <v>208</v>
      </c>
      <c r="BA54" s="20">
        <v>97.4</v>
      </c>
      <c r="BB54" s="22">
        <v>18</v>
      </c>
      <c r="BC54" s="20">
        <v>2.2799999999999998</v>
      </c>
      <c r="BD54" s="20">
        <v>2.95</v>
      </c>
      <c r="BE54" s="20">
        <v>5.23</v>
      </c>
      <c r="BF54" s="20">
        <v>20.6</v>
      </c>
      <c r="BG54" s="22">
        <v>50</v>
      </c>
      <c r="BH54" s="22">
        <v>19</v>
      </c>
      <c r="BI54" s="22">
        <v>23</v>
      </c>
      <c r="BJ54" s="22">
        <v>17</v>
      </c>
      <c r="BK54" s="22">
        <v>79</v>
      </c>
      <c r="BL54" s="22">
        <v>52</v>
      </c>
      <c r="BM54" s="22">
        <v>33</v>
      </c>
      <c r="BN54" s="22">
        <v>24</v>
      </c>
      <c r="BO54" s="22">
        <v>3</v>
      </c>
      <c r="BP54" s="20"/>
      <c r="BQ54" s="20"/>
      <c r="BR54" s="20"/>
      <c r="BS54" s="20"/>
      <c r="BT54" s="20"/>
      <c r="BU54" s="22">
        <v>0.13</v>
      </c>
      <c r="BV54" s="22">
        <v>0</v>
      </c>
      <c r="BW54" s="22">
        <v>0.17</v>
      </c>
      <c r="BX54" s="22">
        <v>0.3</v>
      </c>
      <c r="BY54" s="22">
        <v>1.21</v>
      </c>
      <c r="BZ54" s="22">
        <v>1.18</v>
      </c>
      <c r="CA54" s="22">
        <v>99</v>
      </c>
      <c r="CB54" s="22">
        <v>61</v>
      </c>
      <c r="CC54" s="22">
        <v>97</v>
      </c>
      <c r="CD54" s="22">
        <v>51</v>
      </c>
      <c r="CE54" s="22">
        <v>66</v>
      </c>
      <c r="CF54" s="22">
        <v>35</v>
      </c>
      <c r="CG54" s="22">
        <v>148</v>
      </c>
      <c r="CH54" s="22">
        <v>45</v>
      </c>
      <c r="CI54" s="22">
        <v>1.06</v>
      </c>
      <c r="CJ54" s="22">
        <v>0.24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149484</v>
      </c>
      <c r="D55" s="22">
        <v>0</v>
      </c>
      <c r="E55" s="22">
        <v>0</v>
      </c>
      <c r="F55" s="22">
        <v>-4</v>
      </c>
      <c r="G55" s="22">
        <v>4</v>
      </c>
      <c r="H55" s="22">
        <v>0</v>
      </c>
      <c r="I55" s="22">
        <v>2</v>
      </c>
      <c r="J55" s="20">
        <v>0</v>
      </c>
      <c r="K55" s="20">
        <v>0</v>
      </c>
      <c r="L55" s="22">
        <v>0</v>
      </c>
      <c r="M55" s="20" t="s">
        <v>940</v>
      </c>
      <c r="N55" s="20">
        <v>0</v>
      </c>
      <c r="O55" s="22">
        <v>51</v>
      </c>
      <c r="P55" s="23" t="b">
        <v>0</v>
      </c>
      <c r="Q55" s="20" t="s">
        <v>910</v>
      </c>
      <c r="R55" s="20" t="s">
        <v>2466</v>
      </c>
      <c r="S55" s="22">
        <v>41</v>
      </c>
      <c r="T55" s="20" t="s">
        <v>941</v>
      </c>
      <c r="U55" s="20">
        <v>0</v>
      </c>
      <c r="V55" s="20" t="s">
        <v>461</v>
      </c>
      <c r="W55" s="20">
        <v>1.2</v>
      </c>
      <c r="X55" s="23" t="b">
        <v>0</v>
      </c>
      <c r="Y55" s="20"/>
      <c r="Z55" s="20" t="s">
        <v>899</v>
      </c>
      <c r="AA55" s="22">
        <v>2</v>
      </c>
      <c r="AB55" s="22">
        <v>7</v>
      </c>
      <c r="AC55" s="22">
        <v>0</v>
      </c>
      <c r="AD55" s="22">
        <v>10029</v>
      </c>
      <c r="AE55" s="22">
        <v>39</v>
      </c>
      <c r="AF55" s="22">
        <v>1063035</v>
      </c>
      <c r="AG55" s="22">
        <v>670</v>
      </c>
      <c r="AH55" s="20">
        <v>0</v>
      </c>
      <c r="AI55" s="20">
        <v>0</v>
      </c>
      <c r="AJ55" s="20" t="s">
        <v>461</v>
      </c>
      <c r="AK55" s="22">
        <v>30</v>
      </c>
      <c r="AL55" s="22">
        <v>0</v>
      </c>
      <c r="AM55" s="22">
        <v>0</v>
      </c>
      <c r="AN55" s="22">
        <v>0</v>
      </c>
      <c r="AO55" s="22">
        <v>2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5</v>
      </c>
      <c r="AX55" s="20">
        <v>3.6</v>
      </c>
      <c r="AY55" s="20">
        <v>13</v>
      </c>
      <c r="AZ55" s="20">
        <v>5</v>
      </c>
      <c r="BA55" s="20">
        <v>2.2000000000000002</v>
      </c>
      <c r="BB55" s="22">
        <v>1</v>
      </c>
      <c r="BC55" s="20">
        <v>0.01</v>
      </c>
      <c r="BD55" s="20">
        <v>0.16</v>
      </c>
      <c r="BE55" s="20">
        <v>0.17</v>
      </c>
      <c r="BF55" s="20">
        <v>1.08</v>
      </c>
      <c r="BG55" s="22">
        <v>461</v>
      </c>
      <c r="BH55" s="22">
        <v>167</v>
      </c>
      <c r="BI55" s="22">
        <v>384</v>
      </c>
      <c r="BJ55" s="22">
        <v>137</v>
      </c>
      <c r="BK55" s="22">
        <v>403</v>
      </c>
      <c r="BL55" s="22">
        <v>146</v>
      </c>
      <c r="BM55" s="22">
        <v>447</v>
      </c>
      <c r="BN55" s="22">
        <v>159</v>
      </c>
      <c r="BO55" s="20"/>
      <c r="BP55" s="20"/>
      <c r="BQ55" s="20"/>
      <c r="BR55" s="20"/>
      <c r="BS55" s="20"/>
      <c r="BT55" s="20"/>
      <c r="BU55" s="22">
        <v>0.03</v>
      </c>
      <c r="BV55" s="22">
        <v>0</v>
      </c>
      <c r="BW55" s="22">
        <v>0.48</v>
      </c>
      <c r="BX55" s="22">
        <v>0.51</v>
      </c>
      <c r="BY55" s="22">
        <v>3.24</v>
      </c>
      <c r="BZ55" s="22">
        <v>6</v>
      </c>
      <c r="CA55" s="22">
        <v>626</v>
      </c>
      <c r="CB55" s="22">
        <v>160</v>
      </c>
      <c r="CC55" s="22">
        <v>526</v>
      </c>
      <c r="CD55" s="22">
        <v>208</v>
      </c>
      <c r="CE55" s="22">
        <v>605</v>
      </c>
      <c r="CF55" s="22">
        <v>232</v>
      </c>
      <c r="CG55" s="22">
        <v>169</v>
      </c>
      <c r="CH55" s="22">
        <v>64</v>
      </c>
      <c r="CI55" s="22">
        <v>3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111782</v>
      </c>
      <c r="D56" s="22">
        <v>0</v>
      </c>
      <c r="E56" s="22">
        <v>0</v>
      </c>
      <c r="F56" s="22">
        <v>-1</v>
      </c>
      <c r="G56" s="22">
        <v>1</v>
      </c>
      <c r="H56" s="22">
        <v>0</v>
      </c>
      <c r="I56" s="22">
        <v>1</v>
      </c>
      <c r="J56" s="20">
        <v>-0.5</v>
      </c>
      <c r="K56" s="20">
        <v>0.5</v>
      </c>
      <c r="L56" s="22">
        <v>0</v>
      </c>
      <c r="M56" s="20" t="s">
        <v>931</v>
      </c>
      <c r="N56" s="20">
        <v>0</v>
      </c>
      <c r="O56" s="22">
        <v>53</v>
      </c>
      <c r="P56" s="23" t="b">
        <v>0</v>
      </c>
      <c r="Q56" s="20"/>
      <c r="R56" s="20" t="s">
        <v>3704</v>
      </c>
      <c r="S56" s="22">
        <v>39</v>
      </c>
      <c r="T56" s="20" t="s">
        <v>932</v>
      </c>
      <c r="U56" s="20">
        <v>2</v>
      </c>
      <c r="V56" s="20" t="s">
        <v>481</v>
      </c>
      <c r="W56" s="20">
        <v>0.7</v>
      </c>
      <c r="X56" s="23" t="b">
        <v>0</v>
      </c>
      <c r="Y56" s="20"/>
      <c r="Z56" s="20" t="s">
        <v>858</v>
      </c>
      <c r="AA56" s="22">
        <v>2</v>
      </c>
      <c r="AB56" s="22">
        <v>7</v>
      </c>
      <c r="AC56" s="22">
        <v>2</v>
      </c>
      <c r="AD56" s="22">
        <v>24742</v>
      </c>
      <c r="AE56" s="22">
        <v>171</v>
      </c>
      <c r="AF56" s="22">
        <v>48051</v>
      </c>
      <c r="AG56" s="22">
        <v>375</v>
      </c>
      <c r="AH56" s="20">
        <v>0</v>
      </c>
      <c r="AI56" s="20">
        <v>0.5</v>
      </c>
      <c r="AJ56" s="20" t="s">
        <v>481</v>
      </c>
      <c r="AK56" s="22">
        <v>90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1</v>
      </c>
      <c r="AV56" s="22">
        <v>0</v>
      </c>
      <c r="AW56" s="22">
        <v>12</v>
      </c>
      <c r="AX56" s="20">
        <v>12</v>
      </c>
      <c r="AY56" s="20">
        <v>0</v>
      </c>
      <c r="AZ56" s="20">
        <v>0</v>
      </c>
      <c r="BA56" s="20">
        <v>1.2</v>
      </c>
      <c r="BB56" s="22">
        <v>1</v>
      </c>
      <c r="BC56" s="20">
        <v>0</v>
      </c>
      <c r="BD56" s="20">
        <v>0</v>
      </c>
      <c r="BE56" s="20">
        <v>0</v>
      </c>
      <c r="BF56" s="20">
        <v>0.73</v>
      </c>
      <c r="BG56" s="22">
        <v>434</v>
      </c>
      <c r="BH56" s="22">
        <v>33</v>
      </c>
      <c r="BI56" s="22">
        <v>474</v>
      </c>
      <c r="BJ56" s="22">
        <v>20</v>
      </c>
      <c r="BK56" s="22">
        <v>445</v>
      </c>
      <c r="BL56" s="22">
        <v>11</v>
      </c>
      <c r="BM56" s="22">
        <v>462</v>
      </c>
      <c r="BN56" s="22">
        <v>33</v>
      </c>
      <c r="BO56" s="20"/>
      <c r="BP56" s="20"/>
      <c r="BQ56" s="20"/>
      <c r="BR56" s="20"/>
      <c r="BS56" s="20"/>
      <c r="BT56" s="20"/>
      <c r="BU56" s="22">
        <v>0</v>
      </c>
      <c r="BV56" s="22">
        <v>1</v>
      </c>
      <c r="BW56" s="22">
        <v>0</v>
      </c>
      <c r="BX56" s="22">
        <v>0</v>
      </c>
      <c r="BY56" s="22">
        <v>0.73</v>
      </c>
      <c r="BZ56" s="22">
        <v>1</v>
      </c>
      <c r="CA56" s="22">
        <v>738</v>
      </c>
      <c r="CB56" s="22">
        <v>71</v>
      </c>
      <c r="CC56" s="22">
        <v>421</v>
      </c>
      <c r="CD56" s="22">
        <v>38</v>
      </c>
      <c r="CE56" s="22">
        <v>275</v>
      </c>
      <c r="CF56" s="22">
        <v>30</v>
      </c>
      <c r="CG56" s="22">
        <v>216</v>
      </c>
      <c r="CH56" s="22">
        <v>30</v>
      </c>
      <c r="CI56" s="22">
        <v>1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0</v>
      </c>
      <c r="C57" s="22">
        <v>481624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3</v>
      </c>
      <c r="J57" s="20">
        <v>0</v>
      </c>
      <c r="K57" s="20">
        <v>0</v>
      </c>
      <c r="L57" s="22">
        <v>0</v>
      </c>
      <c r="M57" s="20" t="s">
        <v>969</v>
      </c>
      <c r="N57" s="20">
        <v>0</v>
      </c>
      <c r="O57" s="22">
        <v>54</v>
      </c>
      <c r="P57" s="23" t="b">
        <v>0</v>
      </c>
      <c r="Q57" s="20" t="s">
        <v>2937</v>
      </c>
      <c r="R57" s="20" t="s">
        <v>2938</v>
      </c>
      <c r="S57" s="22">
        <v>45</v>
      </c>
      <c r="T57" s="20" t="s">
        <v>970</v>
      </c>
      <c r="U57" s="20">
        <v>1</v>
      </c>
      <c r="V57" s="20" t="s">
        <v>671</v>
      </c>
      <c r="W57" s="20">
        <v>0.1</v>
      </c>
      <c r="X57" s="23" t="b">
        <v>0</v>
      </c>
      <c r="Y57" s="20"/>
      <c r="Z57" s="20" t="s">
        <v>872</v>
      </c>
      <c r="AA57" s="22">
        <v>2</v>
      </c>
      <c r="AB57" s="22">
        <v>7</v>
      </c>
      <c r="AC57" s="22">
        <v>1</v>
      </c>
      <c r="AD57" s="22">
        <v>3755</v>
      </c>
      <c r="AE57" s="22">
        <v>0</v>
      </c>
      <c r="AF57" s="22">
        <v>14295</v>
      </c>
      <c r="AG57" s="22">
        <v>20</v>
      </c>
      <c r="AH57" s="20">
        <v>0</v>
      </c>
      <c r="AI57" s="20">
        <v>0.2</v>
      </c>
      <c r="AJ57" s="20" t="s">
        <v>1896</v>
      </c>
      <c r="AK57" s="22">
        <v>3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3</v>
      </c>
      <c r="AX57" s="20">
        <v>0.4</v>
      </c>
      <c r="AY57" s="20">
        <v>0.3</v>
      </c>
      <c r="AZ57" s="20">
        <v>2</v>
      </c>
      <c r="BA57" s="20">
        <v>0.3</v>
      </c>
      <c r="BB57" s="22">
        <v>0</v>
      </c>
      <c r="BC57" s="20">
        <v>0</v>
      </c>
      <c r="BD57" s="20">
        <v>0</v>
      </c>
      <c r="BE57" s="20">
        <v>0</v>
      </c>
      <c r="BF57" s="20">
        <v>0.65</v>
      </c>
      <c r="BG57" s="22">
        <v>478</v>
      </c>
      <c r="BH57" s="22">
        <v>219</v>
      </c>
      <c r="BI57" s="22">
        <v>448</v>
      </c>
      <c r="BJ57" s="22">
        <v>219</v>
      </c>
      <c r="BK57" s="22">
        <v>422</v>
      </c>
      <c r="BL57" s="22">
        <v>209</v>
      </c>
      <c r="BM57" s="22">
        <v>475</v>
      </c>
      <c r="BN57" s="22">
        <v>216</v>
      </c>
      <c r="BO57" s="20"/>
      <c r="BP57" s="20"/>
      <c r="BQ57" s="20"/>
      <c r="BR57" s="20"/>
      <c r="BS57" s="20"/>
      <c r="BT57" s="20"/>
      <c r="BU57" s="22">
        <v>0</v>
      </c>
      <c r="BV57" s="22">
        <v>0</v>
      </c>
      <c r="BW57" s="22">
        <v>0</v>
      </c>
      <c r="BX57" s="22">
        <v>0</v>
      </c>
      <c r="BY57" s="22">
        <v>19.5</v>
      </c>
      <c r="BZ57" s="22">
        <v>30</v>
      </c>
      <c r="CA57" s="22">
        <v>426</v>
      </c>
      <c r="CB57" s="22">
        <v>248</v>
      </c>
      <c r="CC57" s="22">
        <v>631</v>
      </c>
      <c r="CD57" s="22">
        <v>241</v>
      </c>
      <c r="CE57" s="22">
        <v>428</v>
      </c>
      <c r="CF57" s="22">
        <v>194</v>
      </c>
      <c r="CG57" s="22">
        <v>492</v>
      </c>
      <c r="CH57" s="22">
        <v>167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232653</v>
      </c>
      <c r="D58" s="22">
        <v>0</v>
      </c>
      <c r="E58" s="22">
        <v>0</v>
      </c>
      <c r="F58" s="22">
        <v>-1</v>
      </c>
      <c r="G58" s="22">
        <v>1</v>
      </c>
      <c r="H58" s="22">
        <v>0</v>
      </c>
      <c r="I58" s="22">
        <v>3</v>
      </c>
      <c r="J58" s="20">
        <v>0.8</v>
      </c>
      <c r="K58" s="20">
        <v>1.8</v>
      </c>
      <c r="L58" s="22">
        <v>2</v>
      </c>
      <c r="M58" s="20" t="s">
        <v>957</v>
      </c>
      <c r="N58" s="20">
        <v>1.3</v>
      </c>
      <c r="O58" s="22">
        <v>55</v>
      </c>
      <c r="P58" s="23" t="b">
        <v>0</v>
      </c>
      <c r="Q58" s="20"/>
      <c r="R58" s="20" t="s">
        <v>3280</v>
      </c>
      <c r="S58" s="22">
        <v>59</v>
      </c>
      <c r="T58" s="20" t="s">
        <v>958</v>
      </c>
      <c r="U58" s="20">
        <v>1.9</v>
      </c>
      <c r="V58" s="20" t="s">
        <v>545</v>
      </c>
      <c r="W58" s="20">
        <v>0.1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15</v>
      </c>
      <c r="AD58" s="22">
        <v>12925</v>
      </c>
      <c r="AE58" s="22">
        <v>471</v>
      </c>
      <c r="AF58" s="22">
        <v>17499</v>
      </c>
      <c r="AG58" s="22">
        <v>433</v>
      </c>
      <c r="AH58" s="20">
        <v>0.2</v>
      </c>
      <c r="AI58" s="20">
        <v>2.5</v>
      </c>
      <c r="AJ58" s="20" t="s">
        <v>1897</v>
      </c>
      <c r="AK58" s="22">
        <v>312</v>
      </c>
      <c r="AL58" s="22">
        <v>1</v>
      </c>
      <c r="AM58" s="22">
        <v>0</v>
      </c>
      <c r="AN58" s="22">
        <v>0</v>
      </c>
      <c r="AO58" s="22">
        <v>3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43</v>
      </c>
      <c r="AX58" s="20">
        <v>65</v>
      </c>
      <c r="AY58" s="20">
        <v>60.1</v>
      </c>
      <c r="AZ58" s="20">
        <v>63</v>
      </c>
      <c r="BA58" s="20">
        <v>18.899999999999999</v>
      </c>
      <c r="BB58" s="22">
        <v>2</v>
      </c>
      <c r="BC58" s="20">
        <v>0.34</v>
      </c>
      <c r="BD58" s="20">
        <v>0.56000000000000005</v>
      </c>
      <c r="BE58" s="20">
        <v>0.9</v>
      </c>
      <c r="BF58" s="20">
        <v>3.43</v>
      </c>
      <c r="BG58" s="22">
        <v>338</v>
      </c>
      <c r="BH58" s="22">
        <v>145</v>
      </c>
      <c r="BI58" s="22">
        <v>265</v>
      </c>
      <c r="BJ58" s="22">
        <v>143</v>
      </c>
      <c r="BK58" s="22">
        <v>220</v>
      </c>
      <c r="BL58" s="22">
        <v>118</v>
      </c>
      <c r="BM58" s="22">
        <v>318</v>
      </c>
      <c r="BN58" s="22">
        <v>144</v>
      </c>
      <c r="BO58" s="20"/>
      <c r="BP58" s="20"/>
      <c r="BQ58" s="20"/>
      <c r="BR58" s="20"/>
      <c r="BS58" s="20"/>
      <c r="BT58" s="20"/>
      <c r="BU58" s="22">
        <v>0.1</v>
      </c>
      <c r="BV58" s="22">
        <v>0</v>
      </c>
      <c r="BW58" s="22">
        <v>0.16</v>
      </c>
      <c r="BX58" s="22">
        <v>0.26</v>
      </c>
      <c r="BY58" s="22">
        <v>0.99</v>
      </c>
      <c r="BZ58" s="22">
        <v>0.87</v>
      </c>
      <c r="CA58" s="22">
        <v>68</v>
      </c>
      <c r="CB58" s="22">
        <v>43</v>
      </c>
      <c r="CC58" s="22">
        <v>244</v>
      </c>
      <c r="CD58" s="22">
        <v>110</v>
      </c>
      <c r="CE58" s="22">
        <v>306</v>
      </c>
      <c r="CF58" s="22">
        <v>128</v>
      </c>
      <c r="CG58" s="22">
        <v>396</v>
      </c>
      <c r="CH58" s="22">
        <v>128</v>
      </c>
      <c r="CI58" s="22">
        <v>0.57999999999999996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122775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3</v>
      </c>
      <c r="J59" s="20">
        <v>0</v>
      </c>
      <c r="K59" s="20">
        <v>0</v>
      </c>
      <c r="L59" s="22">
        <v>0</v>
      </c>
      <c r="M59" s="20" t="s">
        <v>933</v>
      </c>
      <c r="N59" s="20">
        <v>0</v>
      </c>
      <c r="O59" s="22">
        <v>56</v>
      </c>
      <c r="P59" s="23" t="b">
        <v>0</v>
      </c>
      <c r="Q59" s="20" t="s">
        <v>1898</v>
      </c>
      <c r="R59" s="20" t="s">
        <v>1899</v>
      </c>
      <c r="S59" s="22">
        <v>45</v>
      </c>
      <c r="T59" s="20" t="s">
        <v>934</v>
      </c>
      <c r="U59" s="20">
        <v>0</v>
      </c>
      <c r="V59" s="20" t="s">
        <v>664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603</v>
      </c>
      <c r="AG59" s="22">
        <v>2</v>
      </c>
      <c r="AH59" s="20">
        <v>0</v>
      </c>
      <c r="AI59" s="20">
        <v>0</v>
      </c>
      <c r="AJ59" s="20" t="s">
        <v>664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641</v>
      </c>
      <c r="BH59" s="22">
        <v>248</v>
      </c>
      <c r="BI59" s="22">
        <v>636</v>
      </c>
      <c r="BJ59" s="22">
        <v>249</v>
      </c>
      <c r="BK59" s="22">
        <v>623</v>
      </c>
      <c r="BL59" s="22">
        <v>246</v>
      </c>
      <c r="BM59" s="22">
        <v>646</v>
      </c>
      <c r="BN59" s="22">
        <v>251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364</v>
      </c>
      <c r="CB59" s="22">
        <v>222</v>
      </c>
      <c r="CC59" s="22">
        <v>596</v>
      </c>
      <c r="CD59" s="22">
        <v>220</v>
      </c>
      <c r="CE59" s="22">
        <v>653</v>
      </c>
      <c r="CF59" s="22">
        <v>256</v>
      </c>
      <c r="CG59" s="22">
        <v>721</v>
      </c>
      <c r="CH59" s="22">
        <v>298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248164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1</v>
      </c>
      <c r="J60" s="20">
        <v>0</v>
      </c>
      <c r="K60" s="20">
        <v>0</v>
      </c>
      <c r="L60" s="22">
        <v>0</v>
      </c>
      <c r="M60" s="20" t="s">
        <v>978</v>
      </c>
      <c r="N60" s="20">
        <v>0</v>
      </c>
      <c r="O60" s="22">
        <v>57</v>
      </c>
      <c r="P60" s="23" t="b">
        <v>0</v>
      </c>
      <c r="Q60" s="20" t="s">
        <v>1900</v>
      </c>
      <c r="R60" s="20" t="s">
        <v>1901</v>
      </c>
      <c r="S60" s="22">
        <v>40</v>
      </c>
      <c r="T60" s="20" t="s">
        <v>979</v>
      </c>
      <c r="U60" s="20">
        <v>0</v>
      </c>
      <c r="V60" s="20" t="s">
        <v>980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359</v>
      </c>
      <c r="AG60" s="22">
        <v>2</v>
      </c>
      <c r="AH60" s="20">
        <v>0</v>
      </c>
      <c r="AI60" s="20">
        <v>0</v>
      </c>
      <c r="AJ60" s="20" t="s">
        <v>980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541</v>
      </c>
      <c r="BH60" s="22">
        <v>66</v>
      </c>
      <c r="BI60" s="22">
        <v>527</v>
      </c>
      <c r="BJ60" s="22">
        <v>49</v>
      </c>
      <c r="BK60" s="22">
        <v>499</v>
      </c>
      <c r="BL60" s="22">
        <v>40</v>
      </c>
      <c r="BM60" s="22">
        <v>549</v>
      </c>
      <c r="BN60" s="22">
        <v>66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668</v>
      </c>
      <c r="CB60" s="22">
        <v>48</v>
      </c>
      <c r="CC60" s="22">
        <v>473</v>
      </c>
      <c r="CD60" s="22">
        <v>64</v>
      </c>
      <c r="CE60" s="22">
        <v>553</v>
      </c>
      <c r="CF60" s="22">
        <v>66</v>
      </c>
      <c r="CG60" s="22">
        <v>730</v>
      </c>
      <c r="CH60" s="22">
        <v>85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166989</v>
      </c>
      <c r="D61" s="22">
        <v>0</v>
      </c>
      <c r="E61" s="22">
        <v>0</v>
      </c>
      <c r="F61" s="22">
        <v>-4</v>
      </c>
      <c r="G61" s="22">
        <v>4</v>
      </c>
      <c r="H61" s="22">
        <v>0</v>
      </c>
      <c r="I61" s="22">
        <v>3</v>
      </c>
      <c r="J61" s="20">
        <v>0</v>
      </c>
      <c r="K61" s="20">
        <v>0</v>
      </c>
      <c r="L61" s="22">
        <v>0</v>
      </c>
      <c r="M61" s="20" t="s">
        <v>1328</v>
      </c>
      <c r="N61" s="20">
        <v>2.2000000000000002</v>
      </c>
      <c r="O61" s="22">
        <v>58</v>
      </c>
      <c r="P61" s="23" t="b">
        <v>0</v>
      </c>
      <c r="Q61" s="20" t="s">
        <v>3774</v>
      </c>
      <c r="R61" s="20" t="s">
        <v>3705</v>
      </c>
      <c r="S61" s="22">
        <v>56</v>
      </c>
      <c r="T61" s="20" t="s">
        <v>1329</v>
      </c>
      <c r="U61" s="20">
        <v>1.8</v>
      </c>
      <c r="V61" s="20" t="s">
        <v>515</v>
      </c>
      <c r="W61" s="20">
        <v>0.5</v>
      </c>
      <c r="X61" s="23" t="b">
        <v>0</v>
      </c>
      <c r="Y61" s="20"/>
      <c r="Z61" s="20" t="s">
        <v>899</v>
      </c>
      <c r="AA61" s="22">
        <v>2</v>
      </c>
      <c r="AB61" s="22">
        <v>7</v>
      </c>
      <c r="AC61" s="22">
        <v>29</v>
      </c>
      <c r="AD61" s="22">
        <v>22638</v>
      </c>
      <c r="AE61" s="22">
        <v>13</v>
      </c>
      <c r="AF61" s="22">
        <v>93103</v>
      </c>
      <c r="AG61" s="22">
        <v>1576</v>
      </c>
      <c r="AH61" s="20">
        <v>0.4</v>
      </c>
      <c r="AI61" s="20">
        <v>5.2</v>
      </c>
      <c r="AJ61" s="20" t="s">
        <v>515</v>
      </c>
      <c r="AK61" s="22">
        <v>555</v>
      </c>
      <c r="AL61" s="22">
        <v>0</v>
      </c>
      <c r="AM61" s="22">
        <v>3</v>
      </c>
      <c r="AN61" s="22">
        <v>1</v>
      </c>
      <c r="AO61" s="22">
        <v>7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119</v>
      </c>
      <c r="AX61" s="20">
        <v>122</v>
      </c>
      <c r="AY61" s="20">
        <v>106.3</v>
      </c>
      <c r="AZ61" s="20">
        <v>42</v>
      </c>
      <c r="BA61" s="20">
        <v>27.2</v>
      </c>
      <c r="BB61" s="22">
        <v>4</v>
      </c>
      <c r="BC61" s="20">
        <v>0.26</v>
      </c>
      <c r="BD61" s="20">
        <v>0.76</v>
      </c>
      <c r="BE61" s="20">
        <v>1.02</v>
      </c>
      <c r="BF61" s="20">
        <v>9.85</v>
      </c>
      <c r="BG61" s="22">
        <v>267</v>
      </c>
      <c r="BH61" s="22">
        <v>107</v>
      </c>
      <c r="BI61" s="22">
        <v>169</v>
      </c>
      <c r="BJ61" s="22">
        <v>106</v>
      </c>
      <c r="BK61" s="22">
        <v>270</v>
      </c>
      <c r="BL61" s="22">
        <v>141</v>
      </c>
      <c r="BM61" s="22">
        <v>259</v>
      </c>
      <c r="BN61" s="22">
        <v>120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0.12</v>
      </c>
      <c r="BX61" s="22">
        <v>0.16</v>
      </c>
      <c r="BY61" s="22">
        <v>1.6</v>
      </c>
      <c r="BZ61" s="22">
        <v>1.1399999999999999</v>
      </c>
      <c r="CA61" s="22">
        <v>88</v>
      </c>
      <c r="CB61" s="22">
        <v>54</v>
      </c>
      <c r="CC61" s="22">
        <v>166</v>
      </c>
      <c r="CD61" s="22">
        <v>71</v>
      </c>
      <c r="CE61" s="22">
        <v>323</v>
      </c>
      <c r="CF61" s="22">
        <v>139</v>
      </c>
      <c r="CG61" s="22">
        <v>239</v>
      </c>
      <c r="CH61" s="22">
        <v>77</v>
      </c>
      <c r="CI61" s="22">
        <v>0.65</v>
      </c>
      <c r="CJ61" s="22">
        <v>0.16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110504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645</v>
      </c>
      <c r="N62" s="20">
        <v>0</v>
      </c>
      <c r="O62" s="22">
        <v>59</v>
      </c>
      <c r="P62" s="23" t="b">
        <v>0</v>
      </c>
      <c r="Q62" s="20" t="s">
        <v>3540</v>
      </c>
      <c r="R62" s="20" t="s">
        <v>3525</v>
      </c>
      <c r="S62" s="22">
        <v>50</v>
      </c>
      <c r="T62" s="20" t="s">
        <v>930</v>
      </c>
      <c r="U62" s="20">
        <v>1</v>
      </c>
      <c r="V62" s="20" t="s">
        <v>670</v>
      </c>
      <c r="W62" s="20">
        <v>0</v>
      </c>
      <c r="X62" s="23" t="b">
        <v>0</v>
      </c>
      <c r="Y62" s="20"/>
      <c r="Z62" s="20" t="s">
        <v>899</v>
      </c>
      <c r="AA62" s="22">
        <v>2</v>
      </c>
      <c r="AB62" s="22">
        <v>7</v>
      </c>
      <c r="AC62" s="22">
        <v>2</v>
      </c>
      <c r="AD62" s="22">
        <v>1423</v>
      </c>
      <c r="AE62" s="22">
        <v>4</v>
      </c>
      <c r="AF62" s="22">
        <v>3254</v>
      </c>
      <c r="AG62" s="22">
        <v>10</v>
      </c>
      <c r="AH62" s="20">
        <v>0</v>
      </c>
      <c r="AI62" s="20">
        <v>0.4</v>
      </c>
      <c r="AJ62" s="20" t="s">
        <v>669</v>
      </c>
      <c r="AK62" s="22">
        <v>10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6</v>
      </c>
      <c r="AX62" s="20">
        <v>3</v>
      </c>
      <c r="AY62" s="20">
        <v>0</v>
      </c>
      <c r="AZ62" s="20">
        <v>0</v>
      </c>
      <c r="BA62" s="20">
        <v>0.3</v>
      </c>
      <c r="BB62" s="22">
        <v>0</v>
      </c>
      <c r="BC62" s="20">
        <v>0</v>
      </c>
      <c r="BD62" s="20">
        <v>0</v>
      </c>
      <c r="BE62" s="20">
        <v>0</v>
      </c>
      <c r="BF62" s="20">
        <v>0.77</v>
      </c>
      <c r="BG62" s="22">
        <v>467</v>
      </c>
      <c r="BH62" s="22">
        <v>212</v>
      </c>
      <c r="BI62" s="22">
        <v>737</v>
      </c>
      <c r="BJ62" s="22">
        <v>316</v>
      </c>
      <c r="BK62" s="22">
        <v>734</v>
      </c>
      <c r="BL62" s="22">
        <v>316</v>
      </c>
      <c r="BM62" s="22">
        <v>478</v>
      </c>
      <c r="BN62" s="22">
        <v>217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6.93</v>
      </c>
      <c r="BZ62" s="22">
        <v>0</v>
      </c>
      <c r="CA62" s="22">
        <v>175</v>
      </c>
      <c r="CB62" s="22">
        <v>107</v>
      </c>
      <c r="CC62" s="22">
        <v>713</v>
      </c>
      <c r="CD62" s="22">
        <v>299</v>
      </c>
      <c r="CE62" s="22">
        <v>457</v>
      </c>
      <c r="CF62" s="22">
        <v>213</v>
      </c>
      <c r="CG62" s="22">
        <v>635</v>
      </c>
      <c r="CH62" s="22">
        <v>246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100</v>
      </c>
      <c r="B63" s="22">
        <v>100</v>
      </c>
      <c r="C63" s="22">
        <v>178301</v>
      </c>
      <c r="D63" s="22">
        <v>1</v>
      </c>
      <c r="E63" s="22">
        <v>-1</v>
      </c>
      <c r="F63" s="22">
        <v>8</v>
      </c>
      <c r="G63" s="22">
        <v>-8</v>
      </c>
      <c r="H63" s="22">
        <v>3</v>
      </c>
      <c r="I63" s="22">
        <v>4</v>
      </c>
      <c r="J63" s="20">
        <v>4.5</v>
      </c>
      <c r="K63" s="20">
        <v>5.5</v>
      </c>
      <c r="L63" s="22">
        <v>2</v>
      </c>
      <c r="M63" s="20" t="s">
        <v>942</v>
      </c>
      <c r="N63" s="20">
        <v>5</v>
      </c>
      <c r="O63" s="22">
        <v>60</v>
      </c>
      <c r="P63" s="23" t="b">
        <v>1</v>
      </c>
      <c r="Q63" s="20"/>
      <c r="R63" s="20" t="s">
        <v>3569</v>
      </c>
      <c r="S63" s="22">
        <v>88</v>
      </c>
      <c r="T63" s="20" t="s">
        <v>943</v>
      </c>
      <c r="U63" s="20">
        <v>6.1</v>
      </c>
      <c r="V63" s="20" t="s">
        <v>457</v>
      </c>
      <c r="W63" s="20">
        <v>51.5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110</v>
      </c>
      <c r="AD63" s="22">
        <v>5481556</v>
      </c>
      <c r="AE63" s="22">
        <v>64376</v>
      </c>
      <c r="AF63" s="22">
        <v>2703394</v>
      </c>
      <c r="AG63" s="22">
        <v>60832</v>
      </c>
      <c r="AH63" s="20">
        <v>0.6</v>
      </c>
      <c r="AI63" s="20">
        <v>12.5</v>
      </c>
      <c r="AJ63" s="20" t="s">
        <v>457</v>
      </c>
      <c r="AK63" s="22">
        <v>1579</v>
      </c>
      <c r="AL63" s="22">
        <v>9</v>
      </c>
      <c r="AM63" s="22">
        <v>9</v>
      </c>
      <c r="AN63" s="22">
        <v>4</v>
      </c>
      <c r="AO63" s="22">
        <v>22</v>
      </c>
      <c r="AP63" s="22">
        <v>0</v>
      </c>
      <c r="AQ63" s="22">
        <v>0</v>
      </c>
      <c r="AR63" s="22">
        <v>0</v>
      </c>
      <c r="AS63" s="22">
        <v>3</v>
      </c>
      <c r="AT63" s="22">
        <v>0</v>
      </c>
      <c r="AU63" s="22">
        <v>0</v>
      </c>
      <c r="AV63" s="22">
        <v>14</v>
      </c>
      <c r="AW63" s="22">
        <v>372</v>
      </c>
      <c r="AX63" s="20">
        <v>492.4</v>
      </c>
      <c r="AY63" s="20">
        <v>334.5</v>
      </c>
      <c r="AZ63" s="20">
        <v>722</v>
      </c>
      <c r="BA63" s="20">
        <v>155</v>
      </c>
      <c r="BB63" s="22">
        <v>18</v>
      </c>
      <c r="BC63" s="20">
        <v>8.58</v>
      </c>
      <c r="BD63" s="20">
        <v>1.99</v>
      </c>
      <c r="BE63" s="20">
        <v>10.57</v>
      </c>
      <c r="BF63" s="20">
        <v>22.59</v>
      </c>
      <c r="BG63" s="22">
        <v>11</v>
      </c>
      <c r="BH63" s="22">
        <v>2</v>
      </c>
      <c r="BI63" s="22">
        <v>35</v>
      </c>
      <c r="BJ63" s="22">
        <v>2</v>
      </c>
      <c r="BK63" s="22">
        <v>3</v>
      </c>
      <c r="BL63" s="22">
        <v>2</v>
      </c>
      <c r="BM63" s="22">
        <v>6</v>
      </c>
      <c r="BN63" s="22">
        <v>2</v>
      </c>
      <c r="BO63" s="20"/>
      <c r="BP63" s="20"/>
      <c r="BQ63" s="20"/>
      <c r="BR63" s="20"/>
      <c r="BS63" s="22">
        <v>2</v>
      </c>
      <c r="BT63" s="20"/>
      <c r="BU63" s="22">
        <v>0.49</v>
      </c>
      <c r="BV63" s="22">
        <v>0</v>
      </c>
      <c r="BW63" s="22">
        <v>0.11</v>
      </c>
      <c r="BX63" s="22">
        <v>0.6</v>
      </c>
      <c r="BY63" s="22">
        <v>1.29</v>
      </c>
      <c r="BZ63" s="22">
        <v>1.25</v>
      </c>
      <c r="CA63" s="22">
        <v>7</v>
      </c>
      <c r="CB63" s="22">
        <v>3</v>
      </c>
      <c r="CC63" s="22">
        <v>18</v>
      </c>
      <c r="CD63" s="22">
        <v>2</v>
      </c>
      <c r="CE63" s="22">
        <v>6</v>
      </c>
      <c r="CF63" s="22">
        <v>3</v>
      </c>
      <c r="CG63" s="22">
        <v>4</v>
      </c>
      <c r="CH63" s="22">
        <v>2</v>
      </c>
      <c r="CI63" s="22">
        <v>1.03</v>
      </c>
      <c r="CJ63" s="22">
        <v>0.23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0</v>
      </c>
      <c r="B64" s="22">
        <v>0</v>
      </c>
      <c r="C64" s="22">
        <v>213345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4</v>
      </c>
      <c r="J64" s="20">
        <v>0</v>
      </c>
      <c r="K64" s="20">
        <v>0</v>
      </c>
      <c r="L64" s="22">
        <v>0</v>
      </c>
      <c r="M64" s="20" t="s">
        <v>1176</v>
      </c>
      <c r="N64" s="20">
        <v>0</v>
      </c>
      <c r="O64" s="22">
        <v>61</v>
      </c>
      <c r="P64" s="23" t="b">
        <v>0</v>
      </c>
      <c r="Q64" s="20" t="s">
        <v>2377</v>
      </c>
      <c r="R64" s="20" t="s">
        <v>2378</v>
      </c>
      <c r="S64" s="22">
        <v>50</v>
      </c>
      <c r="T64" s="20" t="s">
        <v>1902</v>
      </c>
      <c r="U64" s="20">
        <v>0</v>
      </c>
      <c r="V64" s="20" t="s">
        <v>1903</v>
      </c>
      <c r="W64" s="20">
        <v>0</v>
      </c>
      <c r="X64" s="23" t="b">
        <v>0</v>
      </c>
      <c r="Y64" s="20"/>
      <c r="Z64" s="20" t="s">
        <v>872</v>
      </c>
      <c r="AA64" s="22">
        <v>2</v>
      </c>
      <c r="AB64" s="22">
        <v>7</v>
      </c>
      <c r="AC64" s="22">
        <v>0</v>
      </c>
      <c r="AD64" s="22">
        <v>0</v>
      </c>
      <c r="AE64" s="22">
        <v>0</v>
      </c>
      <c r="AF64" s="22">
        <v>777</v>
      </c>
      <c r="AG64" s="22">
        <v>1</v>
      </c>
      <c r="AH64" s="20">
        <v>0</v>
      </c>
      <c r="AI64" s="20">
        <v>0</v>
      </c>
      <c r="AJ64" s="20" t="s">
        <v>1176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746</v>
      </c>
      <c r="BH64" s="22">
        <v>89</v>
      </c>
      <c r="BI64" s="22">
        <v>743</v>
      </c>
      <c r="BJ64" s="22">
        <v>89</v>
      </c>
      <c r="BK64" s="22">
        <v>740</v>
      </c>
      <c r="BL64" s="22">
        <v>88</v>
      </c>
      <c r="BM64" s="22">
        <v>746</v>
      </c>
      <c r="BN64" s="22">
        <v>89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191</v>
      </c>
      <c r="CB64" s="22">
        <v>44</v>
      </c>
      <c r="CC64" s="22">
        <v>719</v>
      </c>
      <c r="CD64" s="22">
        <v>85</v>
      </c>
      <c r="CE64" s="22">
        <v>746</v>
      </c>
      <c r="CF64" s="22">
        <v>89</v>
      </c>
      <c r="CG64" s="22">
        <v>713</v>
      </c>
      <c r="CH64" s="22">
        <v>97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50</v>
      </c>
      <c r="B65" s="22">
        <v>0</v>
      </c>
      <c r="C65" s="22">
        <v>244954</v>
      </c>
      <c r="D65" s="22">
        <v>0</v>
      </c>
      <c r="E65" s="22">
        <v>0</v>
      </c>
      <c r="F65" s="22">
        <v>2</v>
      </c>
      <c r="G65" s="22">
        <v>-2</v>
      </c>
      <c r="H65" s="22">
        <v>1</v>
      </c>
      <c r="I65" s="22">
        <v>2</v>
      </c>
      <c r="J65" s="20">
        <v>1.6</v>
      </c>
      <c r="K65" s="20">
        <v>0</v>
      </c>
      <c r="L65" s="22">
        <v>0</v>
      </c>
      <c r="M65" s="20" t="s">
        <v>1904</v>
      </c>
      <c r="N65" s="20">
        <v>3.7</v>
      </c>
      <c r="O65" s="22">
        <v>584</v>
      </c>
      <c r="P65" s="23" t="b">
        <v>0</v>
      </c>
      <c r="Q65" s="20" t="s">
        <v>3775</v>
      </c>
      <c r="R65" s="20" t="s">
        <v>3706</v>
      </c>
      <c r="S65" s="22">
        <v>47</v>
      </c>
      <c r="T65" s="20" t="s">
        <v>1905</v>
      </c>
      <c r="U65" s="20">
        <v>3.5</v>
      </c>
      <c r="V65" s="20" t="s">
        <v>1906</v>
      </c>
      <c r="W65" s="20">
        <v>5.9</v>
      </c>
      <c r="X65" s="23" t="b">
        <v>0</v>
      </c>
      <c r="Y65" s="20"/>
      <c r="Z65" s="20" t="s">
        <v>937</v>
      </c>
      <c r="AA65" s="22">
        <v>2</v>
      </c>
      <c r="AB65" s="22">
        <v>7</v>
      </c>
      <c r="AC65" s="22">
        <v>60</v>
      </c>
      <c r="AD65" s="22">
        <v>760871</v>
      </c>
      <c r="AE65" s="22">
        <v>2051</v>
      </c>
      <c r="AF65" s="22">
        <v>418210</v>
      </c>
      <c r="AG65" s="22">
        <v>61766</v>
      </c>
      <c r="AH65" s="20">
        <v>0.8</v>
      </c>
      <c r="AI65" s="20">
        <v>12.8</v>
      </c>
      <c r="AJ65" s="20" t="s">
        <v>1904</v>
      </c>
      <c r="AK65" s="22">
        <v>1489</v>
      </c>
      <c r="AL65" s="22">
        <v>2</v>
      </c>
      <c r="AM65" s="22">
        <v>0</v>
      </c>
      <c r="AN65" s="22">
        <v>4</v>
      </c>
      <c r="AO65" s="22">
        <v>19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4</v>
      </c>
      <c r="AW65" s="22">
        <v>301</v>
      </c>
      <c r="AX65" s="20">
        <v>310.8</v>
      </c>
      <c r="AY65" s="20">
        <v>120.7</v>
      </c>
      <c r="AZ65" s="20">
        <v>103</v>
      </c>
      <c r="BA65" s="20">
        <v>53.5</v>
      </c>
      <c r="BB65" s="22">
        <v>16</v>
      </c>
      <c r="BC65" s="20">
        <v>0.88</v>
      </c>
      <c r="BD65" s="20">
        <v>0.54</v>
      </c>
      <c r="BE65" s="20">
        <v>1.42</v>
      </c>
      <c r="BF65" s="20">
        <v>21.67</v>
      </c>
      <c r="BG65" s="22">
        <v>73</v>
      </c>
      <c r="BH65" s="22">
        <v>25</v>
      </c>
      <c r="BI65" s="22">
        <v>155</v>
      </c>
      <c r="BJ65" s="22">
        <v>34</v>
      </c>
      <c r="BK65" s="22">
        <v>159</v>
      </c>
      <c r="BL65" s="22">
        <v>27</v>
      </c>
      <c r="BM65" s="22">
        <v>131</v>
      </c>
      <c r="BN65" s="22">
        <v>28</v>
      </c>
      <c r="BO65" s="20"/>
      <c r="BP65" s="20"/>
      <c r="BQ65" s="20"/>
      <c r="BR65" s="20"/>
      <c r="BS65" s="20"/>
      <c r="BT65" s="20"/>
      <c r="BU65" s="22">
        <v>0.05</v>
      </c>
      <c r="BV65" s="22">
        <v>0</v>
      </c>
      <c r="BW65" s="22">
        <v>0.03</v>
      </c>
      <c r="BX65" s="22">
        <v>0.08</v>
      </c>
      <c r="BY65" s="22">
        <v>1.31</v>
      </c>
      <c r="BZ65" s="22">
        <v>1.1499999999999999</v>
      </c>
      <c r="CA65" s="22">
        <v>322</v>
      </c>
      <c r="CB65" s="22">
        <v>42</v>
      </c>
      <c r="CC65" s="22">
        <v>58</v>
      </c>
      <c r="CD65" s="22">
        <v>13</v>
      </c>
      <c r="CE65" s="22">
        <v>98</v>
      </c>
      <c r="CF65" s="22">
        <v>23</v>
      </c>
      <c r="CG65" s="22">
        <v>67</v>
      </c>
      <c r="CH65" s="22">
        <v>21</v>
      </c>
      <c r="CI65" s="22">
        <v>0.97</v>
      </c>
      <c r="CJ65" s="22">
        <v>0.24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100</v>
      </c>
      <c r="C66" s="22">
        <v>243557</v>
      </c>
      <c r="D66" s="22">
        <v>-1</v>
      </c>
      <c r="E66" s="22">
        <v>1</v>
      </c>
      <c r="F66" s="22">
        <v>1</v>
      </c>
      <c r="G66" s="22">
        <v>-1</v>
      </c>
      <c r="H66" s="22">
        <v>2</v>
      </c>
      <c r="I66" s="22">
        <v>3</v>
      </c>
      <c r="J66" s="20">
        <v>1.5</v>
      </c>
      <c r="K66" s="20">
        <v>2.5</v>
      </c>
      <c r="L66" s="22">
        <v>3</v>
      </c>
      <c r="M66" s="20" t="s">
        <v>1561</v>
      </c>
      <c r="N66" s="20">
        <v>2</v>
      </c>
      <c r="O66" s="22">
        <v>599</v>
      </c>
      <c r="P66" s="23" t="b">
        <v>0</v>
      </c>
      <c r="Q66" s="20"/>
      <c r="R66" s="20" t="s">
        <v>3238</v>
      </c>
      <c r="S66" s="22">
        <v>66</v>
      </c>
      <c r="T66" s="20" t="s">
        <v>1907</v>
      </c>
      <c r="U66" s="20">
        <v>4.3</v>
      </c>
      <c r="V66" s="20" t="s">
        <v>1908</v>
      </c>
      <c r="W66" s="20">
        <v>9.9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77</v>
      </c>
      <c r="AD66" s="22">
        <v>2167276</v>
      </c>
      <c r="AE66" s="22">
        <v>10352</v>
      </c>
      <c r="AF66" s="22">
        <v>1873219</v>
      </c>
      <c r="AG66" s="22">
        <v>37770</v>
      </c>
      <c r="AH66" s="20">
        <v>0.3</v>
      </c>
      <c r="AI66" s="20">
        <v>11.7</v>
      </c>
      <c r="AJ66" s="20" t="s">
        <v>1908</v>
      </c>
      <c r="AK66" s="22">
        <v>1192</v>
      </c>
      <c r="AL66" s="22">
        <v>3</v>
      </c>
      <c r="AM66" s="22">
        <v>7</v>
      </c>
      <c r="AN66" s="22">
        <v>4</v>
      </c>
      <c r="AO66" s="22">
        <v>17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5</v>
      </c>
      <c r="AW66" s="22">
        <v>229</v>
      </c>
      <c r="AX66" s="20">
        <v>267.39999999999998</v>
      </c>
      <c r="AY66" s="20">
        <v>349.4</v>
      </c>
      <c r="AZ66" s="20">
        <v>380</v>
      </c>
      <c r="BA66" s="20">
        <v>99.7</v>
      </c>
      <c r="BB66" s="22">
        <v>15</v>
      </c>
      <c r="BC66" s="20">
        <v>3.02</v>
      </c>
      <c r="BD66" s="20">
        <v>2.57</v>
      </c>
      <c r="BE66" s="20">
        <v>5.59</v>
      </c>
      <c r="BF66" s="20">
        <v>15.1</v>
      </c>
      <c r="BG66" s="22">
        <v>111</v>
      </c>
      <c r="BH66" s="22">
        <v>42</v>
      </c>
      <c r="BI66" s="22">
        <v>33</v>
      </c>
      <c r="BJ66" s="22">
        <v>27</v>
      </c>
      <c r="BK66" s="22">
        <v>26</v>
      </c>
      <c r="BL66" s="22">
        <v>14</v>
      </c>
      <c r="BM66" s="22">
        <v>31</v>
      </c>
      <c r="BN66" s="22">
        <v>22</v>
      </c>
      <c r="BO66" s="20"/>
      <c r="BP66" s="20"/>
      <c r="BQ66" s="20"/>
      <c r="BR66" s="20"/>
      <c r="BS66" s="20"/>
      <c r="BT66" s="20"/>
      <c r="BU66" s="22">
        <v>0.23</v>
      </c>
      <c r="BV66" s="22">
        <v>0</v>
      </c>
      <c r="BW66" s="22">
        <v>0.19</v>
      </c>
      <c r="BX66" s="22">
        <v>0.42</v>
      </c>
      <c r="BY66" s="22">
        <v>1.1399999999999999</v>
      </c>
      <c r="BZ66" s="22">
        <v>1.28</v>
      </c>
      <c r="CA66" s="22">
        <v>44</v>
      </c>
      <c r="CB66" s="22">
        <v>26</v>
      </c>
      <c r="CC66" s="22">
        <v>181</v>
      </c>
      <c r="CD66" s="22">
        <v>79</v>
      </c>
      <c r="CE66" s="22">
        <v>41</v>
      </c>
      <c r="CF66" s="22">
        <v>26</v>
      </c>
      <c r="CG66" s="22">
        <v>42</v>
      </c>
      <c r="CH66" s="22">
        <v>14</v>
      </c>
      <c r="CI66" s="22">
        <v>1.1299999999999999</v>
      </c>
      <c r="CJ66" s="22">
        <v>0.3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549068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3</v>
      </c>
      <c r="J67" s="20">
        <v>-0.5</v>
      </c>
      <c r="K67" s="20">
        <v>0.5</v>
      </c>
      <c r="L67" s="22">
        <v>0</v>
      </c>
      <c r="M67" s="20" t="s">
        <v>2467</v>
      </c>
      <c r="N67" s="20">
        <v>0</v>
      </c>
      <c r="O67" s="22">
        <v>618</v>
      </c>
      <c r="P67" s="23" t="b">
        <v>0</v>
      </c>
      <c r="Q67" s="20"/>
      <c r="R67" s="20"/>
      <c r="S67" s="22">
        <v>45</v>
      </c>
      <c r="T67" s="20" t="s">
        <v>2468</v>
      </c>
      <c r="U67" s="20">
        <v>0</v>
      </c>
      <c r="V67" s="20" t="s">
        <v>2469</v>
      </c>
      <c r="W67" s="20">
        <v>0.1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6707</v>
      </c>
      <c r="AE67" s="22">
        <v>42</v>
      </c>
      <c r="AF67" s="22">
        <v>6974</v>
      </c>
      <c r="AG67" s="22">
        <v>81</v>
      </c>
      <c r="AH67" s="20">
        <v>0</v>
      </c>
      <c r="AI67" s="20">
        <v>0</v>
      </c>
      <c r="AJ67" s="20" t="s">
        <v>2469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705</v>
      </c>
      <c r="BH67" s="22">
        <v>290</v>
      </c>
      <c r="BI67" s="22">
        <v>703</v>
      </c>
      <c r="BJ67" s="22">
        <v>291</v>
      </c>
      <c r="BK67" s="22">
        <v>696</v>
      </c>
      <c r="BL67" s="22">
        <v>291</v>
      </c>
      <c r="BM67" s="22">
        <v>711</v>
      </c>
      <c r="BN67" s="22">
        <v>293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468</v>
      </c>
      <c r="CB67" s="22">
        <v>277</v>
      </c>
      <c r="CC67" s="22">
        <v>665</v>
      </c>
      <c r="CD67" s="22">
        <v>264</v>
      </c>
      <c r="CE67" s="22">
        <v>712</v>
      </c>
      <c r="CF67" s="22">
        <v>295</v>
      </c>
      <c r="CG67" s="22">
        <v>500</v>
      </c>
      <c r="CH67" s="22">
        <v>172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462381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1</v>
      </c>
      <c r="J68" s="20">
        <v>-0.5</v>
      </c>
      <c r="K68" s="20">
        <v>0.5</v>
      </c>
      <c r="L68" s="22">
        <v>0</v>
      </c>
      <c r="M68" s="20" t="s">
        <v>2752</v>
      </c>
      <c r="N68" s="20">
        <v>0</v>
      </c>
      <c r="O68" s="22">
        <v>670</v>
      </c>
      <c r="P68" s="23" t="b">
        <v>0</v>
      </c>
      <c r="Q68" s="20"/>
      <c r="R68" s="20"/>
      <c r="S68" s="22">
        <v>40</v>
      </c>
      <c r="T68" s="20" t="s">
        <v>2753</v>
      </c>
      <c r="U68" s="20">
        <v>0</v>
      </c>
      <c r="V68" s="20" t="s">
        <v>2754</v>
      </c>
      <c r="W68" s="20">
        <v>0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2769</v>
      </c>
      <c r="AE68" s="22">
        <v>44</v>
      </c>
      <c r="AF68" s="22">
        <v>1722</v>
      </c>
      <c r="AG68" s="22">
        <v>52</v>
      </c>
      <c r="AH68" s="20">
        <v>0</v>
      </c>
      <c r="AI68" s="20">
        <v>0</v>
      </c>
      <c r="AJ68" s="20" t="s">
        <v>2754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556</v>
      </c>
      <c r="BH68" s="22">
        <v>72</v>
      </c>
      <c r="BI68" s="22">
        <v>542</v>
      </c>
      <c r="BJ68" s="22">
        <v>55</v>
      </c>
      <c r="BK68" s="22">
        <v>515</v>
      </c>
      <c r="BL68" s="22">
        <v>46</v>
      </c>
      <c r="BM68" s="22">
        <v>564</v>
      </c>
      <c r="BN68" s="22">
        <v>72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685</v>
      </c>
      <c r="CB68" s="22">
        <v>54</v>
      </c>
      <c r="CC68" s="22">
        <v>489</v>
      </c>
      <c r="CD68" s="22">
        <v>70</v>
      </c>
      <c r="CE68" s="22">
        <v>569</v>
      </c>
      <c r="CF68" s="22">
        <v>72</v>
      </c>
      <c r="CG68" s="22">
        <v>564</v>
      </c>
      <c r="CH68" s="22">
        <v>73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245414</v>
      </c>
      <c r="D69" s="22">
        <v>0</v>
      </c>
      <c r="E69" s="22">
        <v>0</v>
      </c>
      <c r="F69" s="22">
        <v>-1</v>
      </c>
      <c r="G69" s="22">
        <v>1</v>
      </c>
      <c r="H69" s="22">
        <v>0</v>
      </c>
      <c r="I69" s="22">
        <v>3</v>
      </c>
      <c r="J69" s="20">
        <v>0.5</v>
      </c>
      <c r="K69" s="20">
        <v>1.5</v>
      </c>
      <c r="L69" s="22">
        <v>5</v>
      </c>
      <c r="M69" s="20" t="s">
        <v>2827</v>
      </c>
      <c r="N69" s="20">
        <v>1</v>
      </c>
      <c r="O69" s="22">
        <v>672</v>
      </c>
      <c r="P69" s="23" t="b">
        <v>0</v>
      </c>
      <c r="Q69" s="20"/>
      <c r="R69" s="20" t="s">
        <v>3526</v>
      </c>
      <c r="S69" s="22">
        <v>54</v>
      </c>
      <c r="T69" s="20" t="s">
        <v>2828</v>
      </c>
      <c r="U69" s="20">
        <v>1.3</v>
      </c>
      <c r="V69" s="20" t="s">
        <v>2829</v>
      </c>
      <c r="W69" s="20">
        <v>0.1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16</v>
      </c>
      <c r="AD69" s="22">
        <v>11992</v>
      </c>
      <c r="AE69" s="22">
        <v>297</v>
      </c>
      <c r="AF69" s="22">
        <v>10666</v>
      </c>
      <c r="AG69" s="22">
        <v>71</v>
      </c>
      <c r="AH69" s="20">
        <v>0.2</v>
      </c>
      <c r="AI69" s="20">
        <v>3</v>
      </c>
      <c r="AJ69" s="20" t="s">
        <v>2829</v>
      </c>
      <c r="AK69" s="22">
        <v>484</v>
      </c>
      <c r="AL69" s="22">
        <v>1</v>
      </c>
      <c r="AM69" s="22">
        <v>0</v>
      </c>
      <c r="AN69" s="22">
        <v>1</v>
      </c>
      <c r="AO69" s="22">
        <v>6</v>
      </c>
      <c r="AP69" s="22">
        <v>0</v>
      </c>
      <c r="AQ69" s="22">
        <v>0</v>
      </c>
      <c r="AR69" s="22">
        <v>0</v>
      </c>
      <c r="AS69" s="22">
        <v>4</v>
      </c>
      <c r="AT69" s="22">
        <v>0</v>
      </c>
      <c r="AU69" s="22">
        <v>0</v>
      </c>
      <c r="AV69" s="22">
        <v>0</v>
      </c>
      <c r="AW69" s="22">
        <v>3</v>
      </c>
      <c r="AX69" s="20">
        <v>67.8</v>
      </c>
      <c r="AY69" s="20">
        <v>72.099999999999994</v>
      </c>
      <c r="AZ69" s="20">
        <v>218</v>
      </c>
      <c r="BA69" s="20">
        <v>35.299999999999997</v>
      </c>
      <c r="BB69" s="22">
        <v>7</v>
      </c>
      <c r="BC69" s="20">
        <v>1.68</v>
      </c>
      <c r="BD69" s="20">
        <v>0.53</v>
      </c>
      <c r="BE69" s="20">
        <v>2.21</v>
      </c>
      <c r="BF69" s="20">
        <v>6.92</v>
      </c>
      <c r="BG69" s="22">
        <v>331</v>
      </c>
      <c r="BH69" s="22">
        <v>142</v>
      </c>
      <c r="BI69" s="22">
        <v>236</v>
      </c>
      <c r="BJ69" s="22">
        <v>135</v>
      </c>
      <c r="BK69" s="22">
        <v>72</v>
      </c>
      <c r="BL69" s="22">
        <v>47</v>
      </c>
      <c r="BM69" s="22">
        <v>210</v>
      </c>
      <c r="BN69" s="22">
        <v>101</v>
      </c>
      <c r="BO69" s="20"/>
      <c r="BP69" s="20"/>
      <c r="BQ69" s="20"/>
      <c r="BR69" s="20"/>
      <c r="BS69" s="20"/>
      <c r="BT69" s="20"/>
      <c r="BU69" s="22">
        <v>0.31</v>
      </c>
      <c r="BV69" s="22">
        <v>0</v>
      </c>
      <c r="BW69" s="22">
        <v>0.1</v>
      </c>
      <c r="BX69" s="22">
        <v>0.41</v>
      </c>
      <c r="BY69" s="22">
        <v>1.29</v>
      </c>
      <c r="BZ69" s="22">
        <v>1.1200000000000001</v>
      </c>
      <c r="CA69" s="22">
        <v>124</v>
      </c>
      <c r="CB69" s="22">
        <v>77</v>
      </c>
      <c r="CC69" s="22">
        <v>289</v>
      </c>
      <c r="CD69" s="22">
        <v>129</v>
      </c>
      <c r="CE69" s="22">
        <v>374</v>
      </c>
      <c r="CF69" s="22">
        <v>172</v>
      </c>
      <c r="CG69" s="22">
        <v>502</v>
      </c>
      <c r="CH69" s="22">
        <v>174</v>
      </c>
      <c r="CI69" s="22">
        <v>1.3</v>
      </c>
      <c r="CJ69" s="22">
        <v>0.19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0</v>
      </c>
      <c r="B70" s="22">
        <v>0</v>
      </c>
      <c r="C70" s="22">
        <v>516159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1</v>
      </c>
      <c r="J70" s="20">
        <v>0</v>
      </c>
      <c r="K70" s="20">
        <v>0</v>
      </c>
      <c r="L70" s="22">
        <v>0</v>
      </c>
      <c r="M70" s="20" t="s">
        <v>2830</v>
      </c>
      <c r="N70" s="20">
        <v>0</v>
      </c>
      <c r="O70" s="22">
        <v>686</v>
      </c>
      <c r="P70" s="23" t="b">
        <v>0</v>
      </c>
      <c r="Q70" s="20" t="s">
        <v>3104</v>
      </c>
      <c r="R70" s="20" t="s">
        <v>3105</v>
      </c>
      <c r="S70" s="22">
        <v>40</v>
      </c>
      <c r="T70" s="20" t="s">
        <v>2831</v>
      </c>
      <c r="U70" s="20">
        <v>0</v>
      </c>
      <c r="V70" s="20" t="s">
        <v>2832</v>
      </c>
      <c r="W70" s="20">
        <v>0.1</v>
      </c>
      <c r="X70" s="23" t="b">
        <v>0</v>
      </c>
      <c r="Y70" s="20"/>
      <c r="Z70" s="20" t="s">
        <v>872</v>
      </c>
      <c r="AA70" s="22">
        <v>2</v>
      </c>
      <c r="AB70" s="22">
        <v>7</v>
      </c>
      <c r="AC70" s="22">
        <v>0</v>
      </c>
      <c r="AD70" s="22">
        <v>6697</v>
      </c>
      <c r="AE70" s="22">
        <v>0</v>
      </c>
      <c r="AF70" s="22">
        <v>5437</v>
      </c>
      <c r="AG70" s="22">
        <v>31</v>
      </c>
      <c r="AH70" s="20">
        <v>0</v>
      </c>
      <c r="AI70" s="20">
        <v>0</v>
      </c>
      <c r="AJ70" s="20" t="s">
        <v>2832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579</v>
      </c>
      <c r="BH70" s="22">
        <v>79</v>
      </c>
      <c r="BI70" s="22">
        <v>564</v>
      </c>
      <c r="BJ70" s="22">
        <v>62</v>
      </c>
      <c r="BK70" s="22">
        <v>538</v>
      </c>
      <c r="BL70" s="22">
        <v>53</v>
      </c>
      <c r="BM70" s="22">
        <v>586</v>
      </c>
      <c r="BN70" s="22">
        <v>79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710</v>
      </c>
      <c r="CB70" s="22">
        <v>61</v>
      </c>
      <c r="CC70" s="22">
        <v>512</v>
      </c>
      <c r="CD70" s="22">
        <v>77</v>
      </c>
      <c r="CE70" s="22">
        <v>591</v>
      </c>
      <c r="CF70" s="22">
        <v>79</v>
      </c>
      <c r="CG70" s="22">
        <v>498</v>
      </c>
      <c r="CH70" s="22">
        <v>68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0"/>
      <c r="B71" s="20"/>
      <c r="C71" s="22">
        <v>171101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2</v>
      </c>
      <c r="J71" s="20">
        <v>-0.2</v>
      </c>
      <c r="K71" s="20">
        <v>0.8</v>
      </c>
      <c r="L71" s="22">
        <v>2</v>
      </c>
      <c r="M71" s="20" t="s">
        <v>2939</v>
      </c>
      <c r="N71" s="20">
        <v>0.3</v>
      </c>
      <c r="O71" s="22">
        <v>699</v>
      </c>
      <c r="P71" s="23" t="b">
        <v>0</v>
      </c>
      <c r="Q71" s="20"/>
      <c r="R71" s="20"/>
      <c r="S71" s="22">
        <v>45</v>
      </c>
      <c r="T71" s="20" t="s">
        <v>2940</v>
      </c>
      <c r="U71" s="20">
        <v>2</v>
      </c>
      <c r="V71" s="20" t="s">
        <v>2941</v>
      </c>
      <c r="W71" s="20">
        <v>0.1</v>
      </c>
      <c r="X71" s="23" t="b">
        <v>0</v>
      </c>
      <c r="Y71" s="20"/>
      <c r="Z71" s="20" t="s">
        <v>858</v>
      </c>
      <c r="AA71" s="22">
        <v>2</v>
      </c>
      <c r="AB71" s="22">
        <v>7</v>
      </c>
      <c r="AC71" s="22">
        <v>2</v>
      </c>
      <c r="AD71" s="22">
        <v>7490</v>
      </c>
      <c r="AE71" s="22">
        <v>448</v>
      </c>
      <c r="AF71" s="22">
        <v>4772</v>
      </c>
      <c r="AG71" s="22">
        <v>100</v>
      </c>
      <c r="AH71" s="20">
        <v>0.1</v>
      </c>
      <c r="AI71" s="20">
        <v>0.4</v>
      </c>
      <c r="AJ71" s="20" t="s">
        <v>2941</v>
      </c>
      <c r="AK71" s="22">
        <v>90</v>
      </c>
      <c r="AL71" s="22">
        <v>0</v>
      </c>
      <c r="AM71" s="22">
        <v>0</v>
      </c>
      <c r="AN71" s="22">
        <v>0</v>
      </c>
      <c r="AO71" s="22">
        <v>1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12</v>
      </c>
      <c r="AX71" s="20">
        <v>14</v>
      </c>
      <c r="AY71" s="20">
        <v>16.399999999999999</v>
      </c>
      <c r="AZ71" s="20">
        <v>6</v>
      </c>
      <c r="BA71" s="20">
        <v>3.6</v>
      </c>
      <c r="BB71" s="22">
        <v>1</v>
      </c>
      <c r="BC71" s="20">
        <v>0</v>
      </c>
      <c r="BD71" s="20">
        <v>0.04</v>
      </c>
      <c r="BE71" s="20">
        <v>0.04</v>
      </c>
      <c r="BF71" s="20">
        <v>0.56000000000000005</v>
      </c>
      <c r="BG71" s="22">
        <v>430</v>
      </c>
      <c r="BH71" s="22">
        <v>158</v>
      </c>
      <c r="BI71" s="22">
        <v>373</v>
      </c>
      <c r="BJ71" s="22">
        <v>132</v>
      </c>
      <c r="BK71" s="22">
        <v>400</v>
      </c>
      <c r="BL71" s="22">
        <v>145</v>
      </c>
      <c r="BM71" s="22">
        <v>427</v>
      </c>
      <c r="BN71" s="22">
        <v>153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0.04</v>
      </c>
      <c r="BX71" s="22">
        <v>0.04</v>
      </c>
      <c r="BY71" s="22">
        <v>0.56000000000000005</v>
      </c>
      <c r="BZ71" s="22">
        <v>1</v>
      </c>
      <c r="CA71" s="22">
        <v>369</v>
      </c>
      <c r="CB71" s="22">
        <v>62</v>
      </c>
      <c r="CC71" s="22">
        <v>357</v>
      </c>
      <c r="CD71" s="22">
        <v>120</v>
      </c>
      <c r="CE71" s="22">
        <v>283</v>
      </c>
      <c r="CF71" s="22">
        <v>101</v>
      </c>
      <c r="CG71" s="22">
        <v>464</v>
      </c>
      <c r="CH71" s="22">
        <v>177</v>
      </c>
      <c r="CI71" s="22">
        <v>1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564505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1</v>
      </c>
      <c r="J72" s="20">
        <v>-0.5</v>
      </c>
      <c r="K72" s="20">
        <v>0.5</v>
      </c>
      <c r="L72" s="22">
        <v>0</v>
      </c>
      <c r="M72" s="20" t="s">
        <v>1231</v>
      </c>
      <c r="N72" s="20">
        <v>0</v>
      </c>
      <c r="O72" s="22">
        <v>765</v>
      </c>
      <c r="P72" s="23" t="b">
        <v>0</v>
      </c>
      <c r="Q72" s="20"/>
      <c r="R72" s="20"/>
      <c r="S72" s="22">
        <v>40</v>
      </c>
      <c r="T72" s="20" t="s">
        <v>3707</v>
      </c>
      <c r="U72" s="20">
        <v>0</v>
      </c>
      <c r="V72" s="20" t="s">
        <v>3708</v>
      </c>
      <c r="W72" s="20">
        <v>0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0</v>
      </c>
      <c r="AD72" s="22">
        <v>46</v>
      </c>
      <c r="AE72" s="22">
        <v>19</v>
      </c>
      <c r="AF72" s="22">
        <v>13</v>
      </c>
      <c r="AG72" s="22">
        <v>9</v>
      </c>
      <c r="AH72" s="20">
        <v>0</v>
      </c>
      <c r="AI72" s="20">
        <v>0</v>
      </c>
      <c r="AJ72" s="20" t="s">
        <v>3708</v>
      </c>
      <c r="AK72" s="22">
        <v>0</v>
      </c>
      <c r="AL72" s="22">
        <v>0</v>
      </c>
      <c r="AM72" s="22">
        <v>0</v>
      </c>
      <c r="AN72" s="22">
        <v>0</v>
      </c>
      <c r="AO72" s="22">
        <v>0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0</v>
      </c>
      <c r="AX72" s="20">
        <v>0</v>
      </c>
      <c r="AY72" s="20">
        <v>0</v>
      </c>
      <c r="AZ72" s="20">
        <v>0</v>
      </c>
      <c r="BA72" s="20">
        <v>0</v>
      </c>
      <c r="BB72" s="22">
        <v>0</v>
      </c>
      <c r="BC72" s="20">
        <v>0</v>
      </c>
      <c r="BD72" s="20">
        <v>0</v>
      </c>
      <c r="BE72" s="20">
        <v>0</v>
      </c>
      <c r="BF72" s="20">
        <v>0</v>
      </c>
      <c r="BG72" s="22">
        <v>589</v>
      </c>
      <c r="BH72" s="22">
        <v>81</v>
      </c>
      <c r="BI72" s="22">
        <v>574</v>
      </c>
      <c r="BJ72" s="22">
        <v>64</v>
      </c>
      <c r="BK72" s="22">
        <v>549</v>
      </c>
      <c r="BL72" s="22">
        <v>55</v>
      </c>
      <c r="BM72" s="22">
        <v>596</v>
      </c>
      <c r="BN72" s="22">
        <v>81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721</v>
      </c>
      <c r="CB72" s="22">
        <v>63</v>
      </c>
      <c r="CC72" s="22">
        <v>522</v>
      </c>
      <c r="CD72" s="22">
        <v>79</v>
      </c>
      <c r="CE72" s="22">
        <v>601</v>
      </c>
      <c r="CF72" s="22">
        <v>81</v>
      </c>
      <c r="CG72" s="22">
        <v>758</v>
      </c>
      <c r="CH72" s="22">
        <v>87</v>
      </c>
      <c r="CI72" s="22">
        <v>0</v>
      </c>
      <c r="CJ72" s="22">
        <v>0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515599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0.8</v>
      </c>
      <c r="K73" s="20">
        <v>1.8</v>
      </c>
      <c r="L73" s="22">
        <v>0</v>
      </c>
      <c r="M73" s="20" t="s">
        <v>3776</v>
      </c>
      <c r="N73" s="20">
        <v>0</v>
      </c>
      <c r="O73" s="22">
        <v>767</v>
      </c>
      <c r="P73" s="23" t="b">
        <v>0</v>
      </c>
      <c r="Q73" s="20"/>
      <c r="R73" s="20"/>
      <c r="S73" s="22">
        <v>45</v>
      </c>
      <c r="T73" s="20" t="s">
        <v>3777</v>
      </c>
      <c r="U73" s="20">
        <v>0</v>
      </c>
      <c r="V73" s="20" t="s">
        <v>3778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17</v>
      </c>
      <c r="AE73" s="22">
        <v>17</v>
      </c>
      <c r="AF73" s="22">
        <v>3</v>
      </c>
      <c r="AG73" s="22">
        <v>3</v>
      </c>
      <c r="AH73" s="20">
        <v>0</v>
      </c>
      <c r="AI73" s="20">
        <v>0</v>
      </c>
      <c r="AJ73" s="20" t="s">
        <v>3778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695</v>
      </c>
      <c r="BH73" s="22">
        <v>284</v>
      </c>
      <c r="BI73" s="22">
        <v>692</v>
      </c>
      <c r="BJ73" s="22">
        <v>285</v>
      </c>
      <c r="BK73" s="22">
        <v>684</v>
      </c>
      <c r="BL73" s="22">
        <v>284</v>
      </c>
      <c r="BM73" s="22">
        <v>701</v>
      </c>
      <c r="BN73" s="22">
        <v>287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452</v>
      </c>
      <c r="CB73" s="22">
        <v>267</v>
      </c>
      <c r="CC73" s="22">
        <v>653</v>
      </c>
      <c r="CD73" s="22">
        <v>258</v>
      </c>
      <c r="CE73" s="22">
        <v>703</v>
      </c>
      <c r="CF73" s="22">
        <v>290</v>
      </c>
      <c r="CG73" s="22">
        <v>765</v>
      </c>
      <c r="CH73" s="22">
        <v>330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444180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3</v>
      </c>
      <c r="J74" s="20">
        <v>0</v>
      </c>
      <c r="K74" s="20">
        <v>0</v>
      </c>
      <c r="L74" s="22">
        <v>0</v>
      </c>
      <c r="M74" s="20" t="s">
        <v>1012</v>
      </c>
      <c r="N74" s="20">
        <v>0</v>
      </c>
      <c r="O74" s="22">
        <v>62</v>
      </c>
      <c r="P74" s="23" t="b">
        <v>0</v>
      </c>
      <c r="Q74" s="20" t="s">
        <v>2942</v>
      </c>
      <c r="R74" s="20" t="s">
        <v>2943</v>
      </c>
      <c r="S74" s="22">
        <v>49</v>
      </c>
      <c r="T74" s="20" t="s">
        <v>1013</v>
      </c>
      <c r="U74" s="20">
        <v>1</v>
      </c>
      <c r="V74" s="20" t="s">
        <v>444</v>
      </c>
      <c r="W74" s="20">
        <v>0</v>
      </c>
      <c r="X74" s="23" t="b">
        <v>0</v>
      </c>
      <c r="Y74" s="20"/>
      <c r="Z74" s="20" t="s">
        <v>872</v>
      </c>
      <c r="AA74" s="22">
        <v>3</v>
      </c>
      <c r="AB74" s="22">
        <v>91</v>
      </c>
      <c r="AC74" s="22">
        <v>3</v>
      </c>
      <c r="AD74" s="22">
        <v>1618</v>
      </c>
      <c r="AE74" s="22">
        <v>0</v>
      </c>
      <c r="AF74" s="22">
        <v>12636</v>
      </c>
      <c r="AG74" s="22">
        <v>17</v>
      </c>
      <c r="AH74" s="20">
        <v>0</v>
      </c>
      <c r="AI74" s="20">
        <v>0.6</v>
      </c>
      <c r="AJ74" s="20" t="s">
        <v>444</v>
      </c>
      <c r="AK74" s="22">
        <v>151</v>
      </c>
      <c r="AL74" s="22">
        <v>0</v>
      </c>
      <c r="AM74" s="22">
        <v>0</v>
      </c>
      <c r="AN74" s="22">
        <v>0</v>
      </c>
      <c r="AO74" s="22">
        <v>5</v>
      </c>
      <c r="AP74" s="22">
        <v>0</v>
      </c>
      <c r="AQ74" s="22">
        <v>0</v>
      </c>
      <c r="AR74" s="22">
        <v>0</v>
      </c>
      <c r="AS74" s="22">
        <v>1</v>
      </c>
      <c r="AT74" s="22">
        <v>0</v>
      </c>
      <c r="AU74" s="22">
        <v>0</v>
      </c>
      <c r="AV74" s="22">
        <v>0</v>
      </c>
      <c r="AW74" s="22">
        <v>4</v>
      </c>
      <c r="AX74" s="20">
        <v>9</v>
      </c>
      <c r="AY74" s="20">
        <v>4.5999999999999996</v>
      </c>
      <c r="AZ74" s="20">
        <v>16</v>
      </c>
      <c r="BA74" s="20">
        <v>3</v>
      </c>
      <c r="BB74" s="22">
        <v>2</v>
      </c>
      <c r="BC74" s="20">
        <v>7.0000000000000007E-2</v>
      </c>
      <c r="BD74" s="20">
        <v>0.02</v>
      </c>
      <c r="BE74" s="20">
        <v>0.09</v>
      </c>
      <c r="BF74" s="20">
        <v>4.4400000000000004</v>
      </c>
      <c r="BG74" s="22">
        <v>449</v>
      </c>
      <c r="BH74" s="22">
        <v>201</v>
      </c>
      <c r="BI74" s="22">
        <v>410</v>
      </c>
      <c r="BJ74" s="22">
        <v>205</v>
      </c>
      <c r="BK74" s="22">
        <v>365</v>
      </c>
      <c r="BL74" s="22">
        <v>181</v>
      </c>
      <c r="BM74" s="22">
        <v>439</v>
      </c>
      <c r="BN74" s="22">
        <v>203</v>
      </c>
      <c r="BO74" s="20"/>
      <c r="BP74" s="20"/>
      <c r="BQ74" s="20"/>
      <c r="BR74" s="20"/>
      <c r="BS74" s="20"/>
      <c r="BT74" s="20"/>
      <c r="BU74" s="22">
        <v>0.04</v>
      </c>
      <c r="BV74" s="22">
        <v>0</v>
      </c>
      <c r="BW74" s="22">
        <v>0.01</v>
      </c>
      <c r="BX74" s="22">
        <v>0.05</v>
      </c>
      <c r="BY74" s="22">
        <v>2.65</v>
      </c>
      <c r="BZ74" s="22">
        <v>2.98</v>
      </c>
      <c r="CA74" s="22">
        <v>261</v>
      </c>
      <c r="CB74" s="22">
        <v>166</v>
      </c>
      <c r="CC74" s="22">
        <v>707</v>
      </c>
      <c r="CD74" s="22">
        <v>294</v>
      </c>
      <c r="CE74" s="22">
        <v>455</v>
      </c>
      <c r="CF74" s="22">
        <v>211</v>
      </c>
      <c r="CG74" s="22">
        <v>526</v>
      </c>
      <c r="CH74" s="22">
        <v>185</v>
      </c>
      <c r="CI74" s="22">
        <v>1.19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168991</v>
      </c>
      <c r="D75" s="22">
        <v>0</v>
      </c>
      <c r="E75" s="22">
        <v>0</v>
      </c>
      <c r="F75" s="22">
        <v>-3</v>
      </c>
      <c r="G75" s="22">
        <v>3</v>
      </c>
      <c r="H75" s="22">
        <v>0</v>
      </c>
      <c r="I75" s="22">
        <v>3</v>
      </c>
      <c r="J75" s="20">
        <v>3.2</v>
      </c>
      <c r="K75" s="20">
        <v>3.2</v>
      </c>
      <c r="L75" s="22">
        <v>5</v>
      </c>
      <c r="M75" s="20" t="s">
        <v>1002</v>
      </c>
      <c r="N75" s="20">
        <v>3.2</v>
      </c>
      <c r="O75" s="22">
        <v>63</v>
      </c>
      <c r="P75" s="23" t="b">
        <v>0</v>
      </c>
      <c r="Q75" s="20"/>
      <c r="R75" s="20" t="s">
        <v>3442</v>
      </c>
      <c r="S75" s="22">
        <v>52</v>
      </c>
      <c r="T75" s="20" t="s">
        <v>1003</v>
      </c>
      <c r="U75" s="20">
        <v>3</v>
      </c>
      <c r="V75" s="20" t="s">
        <v>546</v>
      </c>
      <c r="W75" s="20">
        <v>0.4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48</v>
      </c>
      <c r="AD75" s="22">
        <v>54339</v>
      </c>
      <c r="AE75" s="22">
        <v>3355</v>
      </c>
      <c r="AF75" s="22">
        <v>88425</v>
      </c>
      <c r="AG75" s="22">
        <v>758</v>
      </c>
      <c r="AH75" s="20">
        <v>0.6</v>
      </c>
      <c r="AI75" s="20">
        <v>9.1999999999999993</v>
      </c>
      <c r="AJ75" s="20" t="s">
        <v>546</v>
      </c>
      <c r="AK75" s="22">
        <v>1115</v>
      </c>
      <c r="AL75" s="22">
        <v>2</v>
      </c>
      <c r="AM75" s="22">
        <v>3</v>
      </c>
      <c r="AN75" s="22">
        <v>1</v>
      </c>
      <c r="AO75" s="22">
        <v>28</v>
      </c>
      <c r="AP75" s="22">
        <v>0</v>
      </c>
      <c r="AQ75" s="22">
        <v>0</v>
      </c>
      <c r="AR75" s="22">
        <v>0</v>
      </c>
      <c r="AS75" s="22">
        <v>3</v>
      </c>
      <c r="AT75" s="22">
        <v>0</v>
      </c>
      <c r="AU75" s="22">
        <v>0</v>
      </c>
      <c r="AV75" s="22">
        <v>3</v>
      </c>
      <c r="AW75" s="22">
        <v>183</v>
      </c>
      <c r="AX75" s="20">
        <v>260.39999999999998</v>
      </c>
      <c r="AY75" s="20">
        <v>229.3</v>
      </c>
      <c r="AZ75" s="20">
        <v>207</v>
      </c>
      <c r="BA75" s="20">
        <v>69.599999999999994</v>
      </c>
      <c r="BB75" s="22">
        <v>12</v>
      </c>
      <c r="BC75" s="20">
        <v>2.08</v>
      </c>
      <c r="BD75" s="20">
        <v>1.65</v>
      </c>
      <c r="BE75" s="20">
        <v>3.73</v>
      </c>
      <c r="BF75" s="20">
        <v>23.53</v>
      </c>
      <c r="BG75" s="22">
        <v>121</v>
      </c>
      <c r="BH75" s="22">
        <v>47</v>
      </c>
      <c r="BI75" s="22">
        <v>67</v>
      </c>
      <c r="BJ75" s="22">
        <v>52</v>
      </c>
      <c r="BK75" s="22">
        <v>80</v>
      </c>
      <c r="BL75" s="22">
        <v>53</v>
      </c>
      <c r="BM75" s="22">
        <v>80</v>
      </c>
      <c r="BN75" s="22">
        <v>56</v>
      </c>
      <c r="BO75" s="20"/>
      <c r="BP75" s="20"/>
      <c r="BQ75" s="22">
        <v>1</v>
      </c>
      <c r="BR75" s="20"/>
      <c r="BS75" s="20"/>
      <c r="BT75" s="20"/>
      <c r="BU75" s="22">
        <v>0.17</v>
      </c>
      <c r="BV75" s="22">
        <v>0</v>
      </c>
      <c r="BW75" s="22">
        <v>0.13</v>
      </c>
      <c r="BX75" s="22">
        <v>0.3</v>
      </c>
      <c r="BY75" s="22">
        <v>1.9</v>
      </c>
      <c r="BZ75" s="22">
        <v>2.2599999999999998</v>
      </c>
      <c r="CA75" s="22">
        <v>157</v>
      </c>
      <c r="CB75" s="22">
        <v>97</v>
      </c>
      <c r="CC75" s="22">
        <v>94</v>
      </c>
      <c r="CD75" s="22">
        <v>49</v>
      </c>
      <c r="CE75" s="22">
        <v>146</v>
      </c>
      <c r="CF75" s="22">
        <v>63</v>
      </c>
      <c r="CG75" s="22">
        <v>253</v>
      </c>
      <c r="CH75" s="22">
        <v>79</v>
      </c>
      <c r="CI75" s="22">
        <v>0.97</v>
      </c>
      <c r="CJ75" s="22">
        <v>0.08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0"/>
      <c r="B76" s="20"/>
      <c r="C76" s="22">
        <v>111317</v>
      </c>
      <c r="D76" s="22">
        <v>0</v>
      </c>
      <c r="E76" s="22">
        <v>0</v>
      </c>
      <c r="F76" s="22">
        <v>-2</v>
      </c>
      <c r="G76" s="22">
        <v>2</v>
      </c>
      <c r="H76" s="22">
        <v>0</v>
      </c>
      <c r="I76" s="22">
        <v>3</v>
      </c>
      <c r="J76" s="20">
        <v>0.4</v>
      </c>
      <c r="K76" s="20">
        <v>0.4</v>
      </c>
      <c r="L76" s="22">
        <v>1</v>
      </c>
      <c r="M76" s="20" t="s">
        <v>985</v>
      </c>
      <c r="N76" s="20">
        <v>0.4</v>
      </c>
      <c r="O76" s="22">
        <v>64</v>
      </c>
      <c r="P76" s="23" t="b">
        <v>0</v>
      </c>
      <c r="Q76" s="20"/>
      <c r="R76" s="20"/>
      <c r="S76" s="22">
        <v>48</v>
      </c>
      <c r="T76" s="20" t="s">
        <v>986</v>
      </c>
      <c r="U76" s="20">
        <v>1.7</v>
      </c>
      <c r="V76" s="20" t="s">
        <v>662</v>
      </c>
      <c r="W76" s="20">
        <v>0.1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17</v>
      </c>
      <c r="AD76" s="22">
        <v>9033</v>
      </c>
      <c r="AE76" s="22">
        <v>62</v>
      </c>
      <c r="AF76" s="22">
        <v>13737</v>
      </c>
      <c r="AG76" s="22">
        <v>74</v>
      </c>
      <c r="AH76" s="20">
        <v>0.1</v>
      </c>
      <c r="AI76" s="20">
        <v>3.5</v>
      </c>
      <c r="AJ76" s="20" t="s">
        <v>662</v>
      </c>
      <c r="AK76" s="22">
        <v>240</v>
      </c>
      <c r="AL76" s="22">
        <v>1</v>
      </c>
      <c r="AM76" s="22">
        <v>0</v>
      </c>
      <c r="AN76" s="22">
        <v>0</v>
      </c>
      <c r="AO76" s="22">
        <v>4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51</v>
      </c>
      <c r="AX76" s="20">
        <v>62</v>
      </c>
      <c r="AY76" s="20">
        <v>82.6</v>
      </c>
      <c r="AZ76" s="20">
        <v>87</v>
      </c>
      <c r="BA76" s="20">
        <v>23.3</v>
      </c>
      <c r="BB76" s="22">
        <v>2</v>
      </c>
      <c r="BC76" s="20">
        <v>1.91</v>
      </c>
      <c r="BD76" s="20">
        <v>0.39</v>
      </c>
      <c r="BE76" s="20">
        <v>2.2999999999999998</v>
      </c>
      <c r="BF76" s="20">
        <v>4.9000000000000004</v>
      </c>
      <c r="BG76" s="22">
        <v>344</v>
      </c>
      <c r="BH76" s="22">
        <v>150</v>
      </c>
      <c r="BI76" s="22">
        <v>218</v>
      </c>
      <c r="BJ76" s="22">
        <v>127</v>
      </c>
      <c r="BK76" s="22">
        <v>179</v>
      </c>
      <c r="BL76" s="22">
        <v>103</v>
      </c>
      <c r="BM76" s="22">
        <v>295</v>
      </c>
      <c r="BN76" s="22">
        <v>137</v>
      </c>
      <c r="BO76" s="20"/>
      <c r="BP76" s="20"/>
      <c r="BQ76" s="20"/>
      <c r="BR76" s="20"/>
      <c r="BS76" s="20"/>
      <c r="BT76" s="20"/>
      <c r="BU76" s="22">
        <v>0.72</v>
      </c>
      <c r="BV76" s="22">
        <v>0</v>
      </c>
      <c r="BW76" s="22">
        <v>0.15</v>
      </c>
      <c r="BX76" s="22">
        <v>0.87</v>
      </c>
      <c r="BY76" s="22">
        <v>1.84</v>
      </c>
      <c r="BZ76" s="22">
        <v>1.5</v>
      </c>
      <c r="CA76" s="22">
        <v>281</v>
      </c>
      <c r="CB76" s="22">
        <v>183</v>
      </c>
      <c r="CC76" s="22">
        <v>345</v>
      </c>
      <c r="CD76" s="22">
        <v>157</v>
      </c>
      <c r="CE76" s="22">
        <v>329</v>
      </c>
      <c r="CF76" s="22">
        <v>141</v>
      </c>
      <c r="CG76" s="22">
        <v>471</v>
      </c>
      <c r="CH76" s="22">
        <v>158</v>
      </c>
      <c r="CI76" s="22">
        <v>0.75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100</v>
      </c>
      <c r="B77" s="22">
        <v>100</v>
      </c>
      <c r="C77" s="22">
        <v>158499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3</v>
      </c>
      <c r="J77" s="20">
        <v>3.2</v>
      </c>
      <c r="K77" s="20">
        <v>3.2</v>
      </c>
      <c r="L77" s="22">
        <v>1</v>
      </c>
      <c r="M77" s="20" t="s">
        <v>983</v>
      </c>
      <c r="N77" s="20">
        <v>3.2</v>
      </c>
      <c r="O77" s="22">
        <v>65</v>
      </c>
      <c r="P77" s="23" t="b">
        <v>0</v>
      </c>
      <c r="Q77" s="20"/>
      <c r="R77" s="20" t="s">
        <v>2379</v>
      </c>
      <c r="S77" s="22">
        <v>50</v>
      </c>
      <c r="T77" s="20" t="s">
        <v>1001</v>
      </c>
      <c r="U77" s="20">
        <v>2.5</v>
      </c>
      <c r="V77" s="20" t="s">
        <v>572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42</v>
      </c>
      <c r="AD77" s="22">
        <v>18023</v>
      </c>
      <c r="AE77" s="22">
        <v>449</v>
      </c>
      <c r="AF77" s="22">
        <v>13763</v>
      </c>
      <c r="AG77" s="22">
        <v>358</v>
      </c>
      <c r="AH77" s="20">
        <v>0.6</v>
      </c>
      <c r="AI77" s="20">
        <v>8.4</v>
      </c>
      <c r="AJ77" s="20" t="s">
        <v>572</v>
      </c>
      <c r="AK77" s="22">
        <v>1322</v>
      </c>
      <c r="AL77" s="22">
        <v>0</v>
      </c>
      <c r="AM77" s="22">
        <v>2</v>
      </c>
      <c r="AN77" s="22">
        <v>4</v>
      </c>
      <c r="AO77" s="22">
        <v>27</v>
      </c>
      <c r="AP77" s="22">
        <v>0</v>
      </c>
      <c r="AQ77" s="22">
        <v>0</v>
      </c>
      <c r="AR77" s="22">
        <v>0</v>
      </c>
      <c r="AS77" s="22">
        <v>2</v>
      </c>
      <c r="AT77" s="22">
        <v>0</v>
      </c>
      <c r="AU77" s="22">
        <v>0</v>
      </c>
      <c r="AV77" s="22">
        <v>3</v>
      </c>
      <c r="AW77" s="22">
        <v>186</v>
      </c>
      <c r="AX77" s="20">
        <v>256</v>
      </c>
      <c r="AY77" s="20">
        <v>311</v>
      </c>
      <c r="AZ77" s="20">
        <v>206</v>
      </c>
      <c r="BA77" s="20">
        <v>77.599999999999994</v>
      </c>
      <c r="BB77" s="22">
        <v>16</v>
      </c>
      <c r="BC77" s="20">
        <v>0.83</v>
      </c>
      <c r="BD77" s="20">
        <v>2.14</v>
      </c>
      <c r="BE77" s="20">
        <v>2.97</v>
      </c>
      <c r="BF77" s="20">
        <v>23.4</v>
      </c>
      <c r="BG77" s="22">
        <v>127</v>
      </c>
      <c r="BH77" s="22">
        <v>50</v>
      </c>
      <c r="BI77" s="22">
        <v>43</v>
      </c>
      <c r="BJ77" s="22">
        <v>34</v>
      </c>
      <c r="BK77" s="22">
        <v>82</v>
      </c>
      <c r="BL77" s="22">
        <v>55</v>
      </c>
      <c r="BM77" s="22">
        <v>61</v>
      </c>
      <c r="BN77" s="22">
        <v>44</v>
      </c>
      <c r="BO77" s="22">
        <v>4</v>
      </c>
      <c r="BP77" s="20"/>
      <c r="BQ77" s="20"/>
      <c r="BR77" s="20"/>
      <c r="BS77" s="20"/>
      <c r="BT77" s="20"/>
      <c r="BU77" s="22">
        <v>0.06</v>
      </c>
      <c r="BV77" s="22">
        <v>0</v>
      </c>
      <c r="BW77" s="22">
        <v>0.15</v>
      </c>
      <c r="BX77" s="22">
        <v>0.21</v>
      </c>
      <c r="BY77" s="22">
        <v>1.59</v>
      </c>
      <c r="BZ77" s="22">
        <v>1.84</v>
      </c>
      <c r="CA77" s="22">
        <v>182</v>
      </c>
      <c r="CB77" s="22">
        <v>111</v>
      </c>
      <c r="CC77" s="22">
        <v>92</v>
      </c>
      <c r="CD77" s="22">
        <v>48</v>
      </c>
      <c r="CE77" s="22">
        <v>223</v>
      </c>
      <c r="CF77" s="22">
        <v>97</v>
      </c>
      <c r="CG77" s="22">
        <v>441</v>
      </c>
      <c r="CH77" s="22">
        <v>145</v>
      </c>
      <c r="CI77" s="22">
        <v>1.0900000000000001</v>
      </c>
      <c r="CJ77" s="22">
        <v>0.27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75</v>
      </c>
      <c r="B78" s="22">
        <v>100</v>
      </c>
      <c r="C78" s="22">
        <v>155408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3</v>
      </c>
      <c r="J78" s="20">
        <v>2.4</v>
      </c>
      <c r="K78" s="20">
        <v>3.2</v>
      </c>
      <c r="L78" s="22">
        <v>1</v>
      </c>
      <c r="M78" s="20" t="s">
        <v>505</v>
      </c>
      <c r="N78" s="20">
        <v>3.2</v>
      </c>
      <c r="O78" s="22">
        <v>66</v>
      </c>
      <c r="P78" s="23" t="b">
        <v>0</v>
      </c>
      <c r="Q78" s="20" t="s">
        <v>3779</v>
      </c>
      <c r="R78" s="20" t="s">
        <v>3780</v>
      </c>
      <c r="S78" s="22">
        <v>50</v>
      </c>
      <c r="T78" s="20" t="s">
        <v>998</v>
      </c>
      <c r="U78" s="20">
        <v>2.2000000000000002</v>
      </c>
      <c r="V78" s="20" t="s">
        <v>600</v>
      </c>
      <c r="W78" s="20">
        <v>0</v>
      </c>
      <c r="X78" s="23" t="b">
        <v>0</v>
      </c>
      <c r="Y78" s="20"/>
      <c r="Z78" s="20" t="s">
        <v>937</v>
      </c>
      <c r="AA78" s="22">
        <v>3</v>
      </c>
      <c r="AB78" s="22">
        <v>91</v>
      </c>
      <c r="AC78" s="22">
        <v>28</v>
      </c>
      <c r="AD78" s="22">
        <v>2519</v>
      </c>
      <c r="AE78" s="22">
        <v>54</v>
      </c>
      <c r="AF78" s="22">
        <v>3308</v>
      </c>
      <c r="AG78" s="22">
        <v>181</v>
      </c>
      <c r="AH78" s="20">
        <v>0.6</v>
      </c>
      <c r="AI78" s="20">
        <v>5.6</v>
      </c>
      <c r="AJ78" s="20" t="s">
        <v>1909</v>
      </c>
      <c r="AK78" s="22">
        <v>999</v>
      </c>
      <c r="AL78" s="22">
        <v>0</v>
      </c>
      <c r="AM78" s="22">
        <v>1</v>
      </c>
      <c r="AN78" s="22">
        <v>4</v>
      </c>
      <c r="AO78" s="22">
        <v>18</v>
      </c>
      <c r="AP78" s="22">
        <v>0</v>
      </c>
      <c r="AQ78" s="22">
        <v>0</v>
      </c>
      <c r="AR78" s="22">
        <v>0</v>
      </c>
      <c r="AS78" s="22">
        <v>1</v>
      </c>
      <c r="AT78" s="22">
        <v>1</v>
      </c>
      <c r="AU78" s="22">
        <v>0</v>
      </c>
      <c r="AV78" s="22">
        <v>2</v>
      </c>
      <c r="AW78" s="22">
        <v>166</v>
      </c>
      <c r="AX78" s="20">
        <v>189.6</v>
      </c>
      <c r="AY78" s="20">
        <v>220.3</v>
      </c>
      <c r="AZ78" s="20">
        <v>18</v>
      </c>
      <c r="BA78" s="20">
        <v>42.9</v>
      </c>
      <c r="BB78" s="22">
        <v>12</v>
      </c>
      <c r="BC78" s="20">
        <v>7.0000000000000007E-2</v>
      </c>
      <c r="BD78" s="20">
        <v>0.98</v>
      </c>
      <c r="BE78" s="20">
        <v>1.05</v>
      </c>
      <c r="BF78" s="20">
        <v>20.93</v>
      </c>
      <c r="BG78" s="22">
        <v>186</v>
      </c>
      <c r="BH78" s="22">
        <v>75</v>
      </c>
      <c r="BI78" s="22">
        <v>76</v>
      </c>
      <c r="BJ78" s="22">
        <v>60</v>
      </c>
      <c r="BK78" s="22">
        <v>350</v>
      </c>
      <c r="BL78" s="22">
        <v>175</v>
      </c>
      <c r="BM78" s="22">
        <v>176</v>
      </c>
      <c r="BN78" s="22">
        <v>89</v>
      </c>
      <c r="BO78" s="22">
        <v>3</v>
      </c>
      <c r="BP78" s="20"/>
      <c r="BQ78" s="20"/>
      <c r="BR78" s="20"/>
      <c r="BS78" s="20"/>
      <c r="BT78" s="20"/>
      <c r="BU78" s="22">
        <v>0.01</v>
      </c>
      <c r="BV78" s="22">
        <v>0</v>
      </c>
      <c r="BW78" s="22">
        <v>0.09</v>
      </c>
      <c r="BX78" s="22">
        <v>0.1</v>
      </c>
      <c r="BY78" s="22">
        <v>1.89</v>
      </c>
      <c r="BZ78" s="22">
        <v>1.62</v>
      </c>
      <c r="CA78" s="22">
        <v>181</v>
      </c>
      <c r="CB78" s="22">
        <v>110</v>
      </c>
      <c r="CC78" s="22">
        <v>91</v>
      </c>
      <c r="CD78" s="22">
        <v>47</v>
      </c>
      <c r="CE78" s="22">
        <v>256</v>
      </c>
      <c r="CF78" s="22">
        <v>113</v>
      </c>
      <c r="CG78" s="22">
        <v>571</v>
      </c>
      <c r="CH78" s="22">
        <v>211</v>
      </c>
      <c r="CI78" s="22">
        <v>1.08</v>
      </c>
      <c r="CJ78" s="22">
        <v>0.36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244085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1010</v>
      </c>
      <c r="N79" s="20">
        <v>0</v>
      </c>
      <c r="O79" s="22">
        <v>67</v>
      </c>
      <c r="P79" s="23" t="b">
        <v>0</v>
      </c>
      <c r="Q79" s="20" t="s">
        <v>1910</v>
      </c>
      <c r="R79" s="20" t="s">
        <v>1911</v>
      </c>
      <c r="S79" s="22">
        <v>45</v>
      </c>
      <c r="T79" s="20" t="s">
        <v>1011</v>
      </c>
      <c r="U79" s="20">
        <v>0</v>
      </c>
      <c r="V79" s="20" t="s">
        <v>657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0</v>
      </c>
      <c r="AE79" s="22">
        <v>0</v>
      </c>
      <c r="AF79" s="22">
        <v>381</v>
      </c>
      <c r="AG79" s="22">
        <v>2</v>
      </c>
      <c r="AH79" s="20">
        <v>0</v>
      </c>
      <c r="AI79" s="20">
        <v>0</v>
      </c>
      <c r="AJ79" s="20" t="s">
        <v>1010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653</v>
      </c>
      <c r="BH79" s="22">
        <v>253</v>
      </c>
      <c r="BI79" s="22">
        <v>648</v>
      </c>
      <c r="BJ79" s="22">
        <v>254</v>
      </c>
      <c r="BK79" s="22">
        <v>636</v>
      </c>
      <c r="BL79" s="22">
        <v>251</v>
      </c>
      <c r="BM79" s="22">
        <v>658</v>
      </c>
      <c r="BN79" s="22">
        <v>256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396</v>
      </c>
      <c r="CB79" s="22">
        <v>228</v>
      </c>
      <c r="CC79" s="22">
        <v>608</v>
      </c>
      <c r="CD79" s="22">
        <v>225</v>
      </c>
      <c r="CE79" s="22">
        <v>665</v>
      </c>
      <c r="CF79" s="22">
        <v>261</v>
      </c>
      <c r="CG79" s="22">
        <v>742</v>
      </c>
      <c r="CH79" s="22">
        <v>312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81012</v>
      </c>
      <c r="D80" s="22">
        <v>0</v>
      </c>
      <c r="E80" s="22">
        <v>0</v>
      </c>
      <c r="F80" s="22">
        <v>-2</v>
      </c>
      <c r="G80" s="22">
        <v>2</v>
      </c>
      <c r="H80" s="22">
        <v>0</v>
      </c>
      <c r="I80" s="22">
        <v>2</v>
      </c>
      <c r="J80" s="20">
        <v>0</v>
      </c>
      <c r="K80" s="20">
        <v>0</v>
      </c>
      <c r="L80" s="22">
        <v>0</v>
      </c>
      <c r="M80" s="20" t="s">
        <v>983</v>
      </c>
      <c r="N80" s="20">
        <v>0</v>
      </c>
      <c r="O80" s="22">
        <v>68</v>
      </c>
      <c r="P80" s="23" t="b">
        <v>0</v>
      </c>
      <c r="Q80" s="20" t="s">
        <v>2470</v>
      </c>
      <c r="R80" s="20" t="s">
        <v>2380</v>
      </c>
      <c r="S80" s="22">
        <v>43</v>
      </c>
      <c r="T80" s="20" t="s">
        <v>984</v>
      </c>
      <c r="U80" s="20">
        <v>0</v>
      </c>
      <c r="V80" s="20" t="s">
        <v>626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718</v>
      </c>
      <c r="AE80" s="22">
        <v>5</v>
      </c>
      <c r="AF80" s="22">
        <v>2303</v>
      </c>
      <c r="AG80" s="22">
        <v>5</v>
      </c>
      <c r="AH80" s="20">
        <v>0</v>
      </c>
      <c r="AI80" s="20">
        <v>0</v>
      </c>
      <c r="AJ80" s="20" t="s">
        <v>626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595</v>
      </c>
      <c r="BH80" s="22">
        <v>235</v>
      </c>
      <c r="BI80" s="22">
        <v>583</v>
      </c>
      <c r="BJ80" s="22">
        <v>234</v>
      </c>
      <c r="BK80" s="22">
        <v>563</v>
      </c>
      <c r="BL80" s="22">
        <v>229</v>
      </c>
      <c r="BM80" s="22">
        <v>602</v>
      </c>
      <c r="BN80" s="22">
        <v>235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574</v>
      </c>
      <c r="CB80" s="22">
        <v>128</v>
      </c>
      <c r="CC80" s="22">
        <v>533</v>
      </c>
      <c r="CD80" s="22">
        <v>211</v>
      </c>
      <c r="CE80" s="22">
        <v>608</v>
      </c>
      <c r="CF80" s="22">
        <v>233</v>
      </c>
      <c r="CG80" s="22">
        <v>668</v>
      </c>
      <c r="CH80" s="22">
        <v>231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463981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2</v>
      </c>
      <c r="J81" s="20">
        <v>0</v>
      </c>
      <c r="K81" s="20">
        <v>0</v>
      </c>
      <c r="L81" s="22">
        <v>0</v>
      </c>
      <c r="M81" s="20" t="s">
        <v>479</v>
      </c>
      <c r="N81" s="20">
        <v>0</v>
      </c>
      <c r="O81" s="22">
        <v>69</v>
      </c>
      <c r="P81" s="23" t="b">
        <v>0</v>
      </c>
      <c r="Q81" s="20" t="s">
        <v>2944</v>
      </c>
      <c r="R81" s="20" t="s">
        <v>2945</v>
      </c>
      <c r="S81" s="22">
        <v>40</v>
      </c>
      <c r="T81" s="20" t="s">
        <v>1019</v>
      </c>
      <c r="U81" s="20">
        <v>1</v>
      </c>
      <c r="V81" s="20" t="s">
        <v>660</v>
      </c>
      <c r="W81" s="20">
        <v>0.1</v>
      </c>
      <c r="X81" s="23" t="b">
        <v>0</v>
      </c>
      <c r="Y81" s="20"/>
      <c r="Z81" s="20" t="s">
        <v>872</v>
      </c>
      <c r="AA81" s="22">
        <v>3</v>
      </c>
      <c r="AB81" s="22">
        <v>91</v>
      </c>
      <c r="AC81" s="22">
        <v>1</v>
      </c>
      <c r="AD81" s="22">
        <v>6669</v>
      </c>
      <c r="AE81" s="22">
        <v>0</v>
      </c>
      <c r="AF81" s="22">
        <v>21023</v>
      </c>
      <c r="AG81" s="22">
        <v>73</v>
      </c>
      <c r="AH81" s="20">
        <v>0</v>
      </c>
      <c r="AI81" s="20">
        <v>0.2</v>
      </c>
      <c r="AJ81" s="20" t="s">
        <v>660</v>
      </c>
      <c r="AK81" s="22">
        <v>15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1</v>
      </c>
      <c r="AX81" s="20">
        <v>0</v>
      </c>
      <c r="AY81" s="20">
        <v>1.8</v>
      </c>
      <c r="AZ81" s="20">
        <v>0</v>
      </c>
      <c r="BA81" s="20">
        <v>0.2</v>
      </c>
      <c r="BB81" s="22">
        <v>0</v>
      </c>
      <c r="BC81" s="20">
        <v>0</v>
      </c>
      <c r="BD81" s="20">
        <v>0.01</v>
      </c>
      <c r="BE81" s="20">
        <v>0.01</v>
      </c>
      <c r="BF81" s="20">
        <v>0.19</v>
      </c>
      <c r="BG81" s="22">
        <v>559</v>
      </c>
      <c r="BH81" s="22">
        <v>209</v>
      </c>
      <c r="BI81" s="22">
        <v>425</v>
      </c>
      <c r="BJ81" s="22">
        <v>158</v>
      </c>
      <c r="BK81" s="22">
        <v>518</v>
      </c>
      <c r="BL81" s="22">
        <v>198</v>
      </c>
      <c r="BM81" s="22">
        <v>479</v>
      </c>
      <c r="BN81" s="22">
        <v>171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0.06</v>
      </c>
      <c r="BX81" s="22">
        <v>0.06</v>
      </c>
      <c r="BY81" s="22">
        <v>1.1399999999999999</v>
      </c>
      <c r="BZ81" s="22">
        <v>0</v>
      </c>
      <c r="CA81" s="22">
        <v>688</v>
      </c>
      <c r="CB81" s="22">
        <v>201</v>
      </c>
      <c r="CC81" s="22">
        <v>492</v>
      </c>
      <c r="CD81" s="22">
        <v>182</v>
      </c>
      <c r="CE81" s="22">
        <v>406</v>
      </c>
      <c r="CF81" s="22">
        <v>143</v>
      </c>
      <c r="CG81" s="22">
        <v>393</v>
      </c>
      <c r="CH81" s="22">
        <v>149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235530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2</v>
      </c>
      <c r="J82" s="20">
        <v>0</v>
      </c>
      <c r="K82" s="20">
        <v>0</v>
      </c>
      <c r="L82" s="22">
        <v>0</v>
      </c>
      <c r="M82" s="20" t="s">
        <v>1008</v>
      </c>
      <c r="N82" s="20">
        <v>0.2</v>
      </c>
      <c r="O82" s="22">
        <v>70</v>
      </c>
      <c r="P82" s="23" t="b">
        <v>0</v>
      </c>
      <c r="Q82" s="20" t="s">
        <v>2390</v>
      </c>
      <c r="R82" s="20" t="s">
        <v>3527</v>
      </c>
      <c r="S82" s="22">
        <v>45</v>
      </c>
      <c r="T82" s="20" t="s">
        <v>1009</v>
      </c>
      <c r="U82" s="20">
        <v>2.2000000000000002</v>
      </c>
      <c r="V82" s="20" t="s">
        <v>562</v>
      </c>
      <c r="W82" s="20">
        <v>0</v>
      </c>
      <c r="X82" s="23" t="b">
        <v>0</v>
      </c>
      <c r="Y82" s="20"/>
      <c r="Z82" s="20" t="s">
        <v>899</v>
      </c>
      <c r="AA82" s="22">
        <v>3</v>
      </c>
      <c r="AB82" s="22">
        <v>91</v>
      </c>
      <c r="AC82" s="22">
        <v>20</v>
      </c>
      <c r="AD82" s="22">
        <v>10889</v>
      </c>
      <c r="AE82" s="22">
        <v>7</v>
      </c>
      <c r="AF82" s="22">
        <v>10945</v>
      </c>
      <c r="AG82" s="22">
        <v>113</v>
      </c>
      <c r="AH82" s="20">
        <v>0</v>
      </c>
      <c r="AI82" s="20">
        <v>4.4000000000000004</v>
      </c>
      <c r="AJ82" s="20" t="s">
        <v>562</v>
      </c>
      <c r="AK82" s="22">
        <v>681</v>
      </c>
      <c r="AL82" s="22">
        <v>0</v>
      </c>
      <c r="AM82" s="22">
        <v>0</v>
      </c>
      <c r="AN82" s="22">
        <v>2</v>
      </c>
      <c r="AO82" s="22">
        <v>14</v>
      </c>
      <c r="AP82" s="22">
        <v>0</v>
      </c>
      <c r="AQ82" s="22">
        <v>0</v>
      </c>
      <c r="AR82" s="22">
        <v>0</v>
      </c>
      <c r="AS82" s="22">
        <v>1</v>
      </c>
      <c r="AT82" s="22">
        <v>0</v>
      </c>
      <c r="AU82" s="22">
        <v>0</v>
      </c>
      <c r="AV82" s="22">
        <v>3</v>
      </c>
      <c r="AW82" s="22">
        <v>137</v>
      </c>
      <c r="AX82" s="20">
        <v>119.6</v>
      </c>
      <c r="AY82" s="20">
        <v>68.5</v>
      </c>
      <c r="AZ82" s="20">
        <v>8</v>
      </c>
      <c r="BA82" s="20">
        <v>19.5</v>
      </c>
      <c r="BB82" s="22">
        <v>8</v>
      </c>
      <c r="BC82" s="20">
        <v>0.12</v>
      </c>
      <c r="BD82" s="20">
        <v>0.15</v>
      </c>
      <c r="BE82" s="20">
        <v>0.27</v>
      </c>
      <c r="BF82" s="20">
        <v>10.98</v>
      </c>
      <c r="BG82" s="22">
        <v>271</v>
      </c>
      <c r="BH82" s="22">
        <v>108</v>
      </c>
      <c r="BI82" s="22">
        <v>244</v>
      </c>
      <c r="BJ82" s="22">
        <v>71</v>
      </c>
      <c r="BK82" s="22">
        <v>395</v>
      </c>
      <c r="BL82" s="22">
        <v>142</v>
      </c>
      <c r="BM82" s="22">
        <v>313</v>
      </c>
      <c r="BN82" s="22">
        <v>113</v>
      </c>
      <c r="BO82" s="20"/>
      <c r="BP82" s="20"/>
      <c r="BQ82" s="20"/>
      <c r="BR82" s="20"/>
      <c r="BS82" s="20"/>
      <c r="BT82" s="20"/>
      <c r="BU82" s="22">
        <v>0.02</v>
      </c>
      <c r="BV82" s="22">
        <v>0</v>
      </c>
      <c r="BW82" s="22">
        <v>0.02</v>
      </c>
      <c r="BX82" s="22">
        <v>0.04</v>
      </c>
      <c r="BY82" s="22">
        <v>1.45</v>
      </c>
      <c r="BZ82" s="22">
        <v>1.85</v>
      </c>
      <c r="CA82" s="22">
        <v>394</v>
      </c>
      <c r="CB82" s="22">
        <v>79</v>
      </c>
      <c r="CC82" s="22">
        <v>394</v>
      </c>
      <c r="CD82" s="22">
        <v>140</v>
      </c>
      <c r="CE82" s="22">
        <v>251</v>
      </c>
      <c r="CF82" s="22">
        <v>82</v>
      </c>
      <c r="CG82" s="22">
        <v>539</v>
      </c>
      <c r="CH82" s="22">
        <v>201</v>
      </c>
      <c r="CI82" s="22">
        <v>1.06</v>
      </c>
      <c r="CJ82" s="22">
        <v>0.26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444183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1587</v>
      </c>
      <c r="N83" s="20">
        <v>0</v>
      </c>
      <c r="O83" s="22">
        <v>71</v>
      </c>
      <c r="P83" s="23" t="b">
        <v>0</v>
      </c>
      <c r="Q83" s="20"/>
      <c r="R83" s="20"/>
      <c r="S83" s="22">
        <v>43</v>
      </c>
      <c r="T83" s="20" t="s">
        <v>1912</v>
      </c>
      <c r="U83" s="20">
        <v>0</v>
      </c>
      <c r="V83" s="20" t="s">
        <v>1913</v>
      </c>
      <c r="W83" s="20">
        <v>0.1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0</v>
      </c>
      <c r="AD83" s="22">
        <v>6928</v>
      </c>
      <c r="AE83" s="22">
        <v>339</v>
      </c>
      <c r="AF83" s="22">
        <v>8210</v>
      </c>
      <c r="AG83" s="22">
        <v>172</v>
      </c>
      <c r="AH83" s="20">
        <v>0</v>
      </c>
      <c r="AI83" s="20">
        <v>0</v>
      </c>
      <c r="AJ83" s="20" t="s">
        <v>1913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604</v>
      </c>
      <c r="BH83" s="22">
        <v>224</v>
      </c>
      <c r="BI83" s="22">
        <v>593</v>
      </c>
      <c r="BJ83" s="22">
        <v>225</v>
      </c>
      <c r="BK83" s="22">
        <v>575</v>
      </c>
      <c r="BL83" s="22">
        <v>220</v>
      </c>
      <c r="BM83" s="22">
        <v>611</v>
      </c>
      <c r="BN83" s="22">
        <v>228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604</v>
      </c>
      <c r="CB83" s="22">
        <v>327</v>
      </c>
      <c r="CC83" s="22">
        <v>547</v>
      </c>
      <c r="CD83" s="22">
        <v>193</v>
      </c>
      <c r="CE83" s="22">
        <v>617</v>
      </c>
      <c r="CF83" s="22">
        <v>233</v>
      </c>
      <c r="CG83" s="22">
        <v>445</v>
      </c>
      <c r="CH83" s="22">
        <v>148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0"/>
      <c r="B84" s="20"/>
      <c r="C84" s="22">
        <v>222683</v>
      </c>
      <c r="D84" s="22">
        <v>0</v>
      </c>
      <c r="E84" s="22">
        <v>0</v>
      </c>
      <c r="F84" s="22">
        <v>-4</v>
      </c>
      <c r="G84" s="22">
        <v>4</v>
      </c>
      <c r="H84" s="22">
        <v>1</v>
      </c>
      <c r="I84" s="22">
        <v>3</v>
      </c>
      <c r="J84" s="20">
        <v>3.4</v>
      </c>
      <c r="K84" s="20">
        <v>3.4</v>
      </c>
      <c r="L84" s="22">
        <v>0</v>
      </c>
      <c r="M84" s="20" t="s">
        <v>556</v>
      </c>
      <c r="N84" s="20">
        <v>3.4</v>
      </c>
      <c r="O84" s="22">
        <v>72</v>
      </c>
      <c r="P84" s="23" t="b">
        <v>0</v>
      </c>
      <c r="Q84" s="20"/>
      <c r="R84" s="20"/>
      <c r="S84" s="22">
        <v>46</v>
      </c>
      <c r="T84" s="20" t="s">
        <v>1914</v>
      </c>
      <c r="U84" s="20">
        <v>2.2999999999999998</v>
      </c>
      <c r="V84" s="20" t="s">
        <v>1915</v>
      </c>
      <c r="W84" s="20">
        <v>0.4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30</v>
      </c>
      <c r="AD84" s="22">
        <v>51186</v>
      </c>
      <c r="AE84" s="22">
        <v>1296</v>
      </c>
      <c r="AF84" s="22">
        <v>56556</v>
      </c>
      <c r="AG84" s="22">
        <v>2058</v>
      </c>
      <c r="AH84" s="20">
        <v>0.7</v>
      </c>
      <c r="AI84" s="20">
        <v>6.5</v>
      </c>
      <c r="AJ84" s="20" t="s">
        <v>1915</v>
      </c>
      <c r="AK84" s="22">
        <v>672</v>
      </c>
      <c r="AL84" s="22">
        <v>1</v>
      </c>
      <c r="AM84" s="22">
        <v>0</v>
      </c>
      <c r="AN84" s="22">
        <v>4</v>
      </c>
      <c r="AO84" s="22">
        <v>9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2</v>
      </c>
      <c r="AW84" s="22">
        <v>59</v>
      </c>
      <c r="AX84" s="20">
        <v>85</v>
      </c>
      <c r="AY84" s="20">
        <v>103.3</v>
      </c>
      <c r="AZ84" s="20">
        <v>152</v>
      </c>
      <c r="BA84" s="20">
        <v>34.1</v>
      </c>
      <c r="BB84" s="22">
        <v>9</v>
      </c>
      <c r="BC84" s="20">
        <v>0.74</v>
      </c>
      <c r="BD84" s="20">
        <v>0.74</v>
      </c>
      <c r="BE84" s="20">
        <v>1.48</v>
      </c>
      <c r="BF84" s="20">
        <v>11.61</v>
      </c>
      <c r="BG84" s="22">
        <v>309</v>
      </c>
      <c r="BH84" s="22">
        <v>128</v>
      </c>
      <c r="BI84" s="22">
        <v>179</v>
      </c>
      <c r="BJ84" s="22">
        <v>110</v>
      </c>
      <c r="BK84" s="22">
        <v>118</v>
      </c>
      <c r="BL84" s="22">
        <v>73</v>
      </c>
      <c r="BM84" s="22">
        <v>215</v>
      </c>
      <c r="BN84" s="22">
        <v>105</v>
      </c>
      <c r="BO84" s="20"/>
      <c r="BP84" s="20"/>
      <c r="BQ84" s="20"/>
      <c r="BR84" s="20"/>
      <c r="BS84" s="20"/>
      <c r="BT84" s="20"/>
      <c r="BU84" s="22">
        <v>0.1</v>
      </c>
      <c r="BV84" s="22">
        <v>0</v>
      </c>
      <c r="BW84" s="22">
        <v>0.1</v>
      </c>
      <c r="BX84" s="22">
        <v>0.2</v>
      </c>
      <c r="BY84" s="22">
        <v>1.55</v>
      </c>
      <c r="BZ84" s="22">
        <v>1.21</v>
      </c>
      <c r="CA84" s="22">
        <v>340</v>
      </c>
      <c r="CB84" s="22">
        <v>220</v>
      </c>
      <c r="CC84" s="22">
        <v>73</v>
      </c>
      <c r="CD84" s="22">
        <v>40</v>
      </c>
      <c r="CE84" s="22">
        <v>238</v>
      </c>
      <c r="CF84" s="22">
        <v>103</v>
      </c>
      <c r="CG84" s="22">
        <v>255</v>
      </c>
      <c r="CH84" s="22">
        <v>81</v>
      </c>
      <c r="CI84" s="22">
        <v>1.21</v>
      </c>
      <c r="CJ84" s="22">
        <v>0.54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128309</v>
      </c>
      <c r="D85" s="22">
        <v>0</v>
      </c>
      <c r="E85" s="22">
        <v>0</v>
      </c>
      <c r="F85" s="22">
        <v>-1</v>
      </c>
      <c r="G85" s="22">
        <v>1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987</v>
      </c>
      <c r="N85" s="20">
        <v>0</v>
      </c>
      <c r="O85" s="22">
        <v>73</v>
      </c>
      <c r="P85" s="23" t="b">
        <v>0</v>
      </c>
      <c r="Q85" s="20" t="s">
        <v>2946</v>
      </c>
      <c r="R85" s="20" t="s">
        <v>2947</v>
      </c>
      <c r="S85" s="22">
        <v>49</v>
      </c>
      <c r="T85" s="20" t="s">
        <v>988</v>
      </c>
      <c r="U85" s="20">
        <v>0</v>
      </c>
      <c r="V85" s="20" t="s">
        <v>656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81</v>
      </c>
      <c r="AE85" s="22">
        <v>0</v>
      </c>
      <c r="AF85" s="22">
        <v>1250</v>
      </c>
      <c r="AG85" s="22">
        <v>2</v>
      </c>
      <c r="AH85" s="20">
        <v>0</v>
      </c>
      <c r="AI85" s="20">
        <v>0</v>
      </c>
      <c r="AJ85" s="20" t="s">
        <v>656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729</v>
      </c>
      <c r="BH85" s="22">
        <v>308</v>
      </c>
      <c r="BI85" s="22">
        <v>724</v>
      </c>
      <c r="BJ85" s="22">
        <v>306</v>
      </c>
      <c r="BK85" s="22">
        <v>721</v>
      </c>
      <c r="BL85" s="22">
        <v>306</v>
      </c>
      <c r="BM85" s="22">
        <v>730</v>
      </c>
      <c r="BN85" s="22">
        <v>308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222</v>
      </c>
      <c r="CB85" s="22">
        <v>143</v>
      </c>
      <c r="CC85" s="22">
        <v>695</v>
      </c>
      <c r="CD85" s="22">
        <v>286</v>
      </c>
      <c r="CE85" s="22">
        <v>730</v>
      </c>
      <c r="CF85" s="22">
        <v>308</v>
      </c>
      <c r="CG85" s="22">
        <v>685</v>
      </c>
      <c r="CH85" s="22">
        <v>274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27.75" thickBot="1">
      <c r="A86" s="22">
        <v>75</v>
      </c>
      <c r="B86" s="22">
        <v>75</v>
      </c>
      <c r="C86" s="22">
        <v>133845</v>
      </c>
      <c r="D86" s="22">
        <v>0</v>
      </c>
      <c r="E86" s="22">
        <v>0</v>
      </c>
      <c r="F86" s="22">
        <v>-2</v>
      </c>
      <c r="G86" s="22">
        <v>2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924</v>
      </c>
      <c r="N86" s="20">
        <v>0</v>
      </c>
      <c r="O86" s="22">
        <v>74</v>
      </c>
      <c r="P86" s="23" t="b">
        <v>0</v>
      </c>
      <c r="Q86" s="20" t="s">
        <v>3404</v>
      </c>
      <c r="R86" s="20" t="s">
        <v>2755</v>
      </c>
      <c r="S86" s="22">
        <v>43</v>
      </c>
      <c r="T86" s="20" t="s">
        <v>991</v>
      </c>
      <c r="U86" s="20">
        <v>0</v>
      </c>
      <c r="V86" s="20" t="s">
        <v>659</v>
      </c>
      <c r="W86" s="20">
        <v>0.1</v>
      </c>
      <c r="X86" s="23" t="b">
        <v>0</v>
      </c>
      <c r="Y86" s="20"/>
      <c r="Z86" s="20" t="s">
        <v>937</v>
      </c>
      <c r="AA86" s="22">
        <v>3</v>
      </c>
      <c r="AB86" s="22">
        <v>91</v>
      </c>
      <c r="AC86" s="22">
        <v>0</v>
      </c>
      <c r="AD86" s="22">
        <v>9277</v>
      </c>
      <c r="AE86" s="22">
        <v>41</v>
      </c>
      <c r="AF86" s="22">
        <v>7986</v>
      </c>
      <c r="AG86" s="22">
        <v>221</v>
      </c>
      <c r="AH86" s="20">
        <v>0</v>
      </c>
      <c r="AI86" s="20">
        <v>0</v>
      </c>
      <c r="AJ86" s="20" t="s">
        <v>659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596</v>
      </c>
      <c r="BH86" s="22">
        <v>222</v>
      </c>
      <c r="BI86" s="22">
        <v>585</v>
      </c>
      <c r="BJ86" s="22">
        <v>223</v>
      </c>
      <c r="BK86" s="22">
        <v>565</v>
      </c>
      <c r="BL86" s="22">
        <v>218</v>
      </c>
      <c r="BM86" s="22">
        <v>603</v>
      </c>
      <c r="BN86" s="22">
        <v>226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582</v>
      </c>
      <c r="CB86" s="22">
        <v>323</v>
      </c>
      <c r="CC86" s="22">
        <v>536</v>
      </c>
      <c r="CD86" s="22">
        <v>191</v>
      </c>
      <c r="CE86" s="22">
        <v>609</v>
      </c>
      <c r="CF86" s="22">
        <v>231</v>
      </c>
      <c r="CG86" s="22">
        <v>499</v>
      </c>
      <c r="CH86" s="22">
        <v>171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223911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2</v>
      </c>
      <c r="J87" s="20">
        <v>0.2</v>
      </c>
      <c r="K87" s="20">
        <v>0.2</v>
      </c>
      <c r="L87" s="22">
        <v>0</v>
      </c>
      <c r="M87" s="20" t="s">
        <v>1004</v>
      </c>
      <c r="N87" s="20">
        <v>0.2</v>
      </c>
      <c r="O87" s="22">
        <v>75</v>
      </c>
      <c r="P87" s="23" t="b">
        <v>0</v>
      </c>
      <c r="Q87" s="20"/>
      <c r="R87" s="20" t="s">
        <v>3239</v>
      </c>
      <c r="S87" s="22">
        <v>43</v>
      </c>
      <c r="T87" s="20" t="s">
        <v>1005</v>
      </c>
      <c r="U87" s="20">
        <v>0.8</v>
      </c>
      <c r="V87" s="20" t="s">
        <v>609</v>
      </c>
      <c r="W87" s="20">
        <v>0.1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4</v>
      </c>
      <c r="AD87" s="22">
        <v>1952</v>
      </c>
      <c r="AE87" s="22">
        <v>40</v>
      </c>
      <c r="AF87" s="22">
        <v>6387</v>
      </c>
      <c r="AG87" s="22">
        <v>53</v>
      </c>
      <c r="AH87" s="20">
        <v>0</v>
      </c>
      <c r="AI87" s="20">
        <v>0.9</v>
      </c>
      <c r="AJ87" s="20" t="s">
        <v>609</v>
      </c>
      <c r="AK87" s="22">
        <v>175</v>
      </c>
      <c r="AL87" s="22">
        <v>0</v>
      </c>
      <c r="AM87" s="22">
        <v>0</v>
      </c>
      <c r="AN87" s="22">
        <v>0</v>
      </c>
      <c r="AO87" s="22">
        <v>6</v>
      </c>
      <c r="AP87" s="22">
        <v>0</v>
      </c>
      <c r="AQ87" s="22">
        <v>0</v>
      </c>
      <c r="AR87" s="22">
        <v>0</v>
      </c>
      <c r="AS87" s="22">
        <v>1</v>
      </c>
      <c r="AT87" s="22">
        <v>0</v>
      </c>
      <c r="AU87" s="22">
        <v>0</v>
      </c>
      <c r="AV87" s="22">
        <v>0</v>
      </c>
      <c r="AW87" s="22">
        <v>25</v>
      </c>
      <c r="AX87" s="20">
        <v>34.799999999999997</v>
      </c>
      <c r="AY87" s="20">
        <v>12.5</v>
      </c>
      <c r="AZ87" s="20">
        <v>21</v>
      </c>
      <c r="BA87" s="20">
        <v>6.9</v>
      </c>
      <c r="BB87" s="22">
        <v>2</v>
      </c>
      <c r="BC87" s="20">
        <v>0.09</v>
      </c>
      <c r="BD87" s="20">
        <v>0.03</v>
      </c>
      <c r="BE87" s="20">
        <v>0.12</v>
      </c>
      <c r="BF87" s="20">
        <v>3.05</v>
      </c>
      <c r="BG87" s="22">
        <v>389</v>
      </c>
      <c r="BH87" s="22">
        <v>145</v>
      </c>
      <c r="BI87" s="22">
        <v>386</v>
      </c>
      <c r="BJ87" s="22">
        <v>138</v>
      </c>
      <c r="BK87" s="22">
        <v>338</v>
      </c>
      <c r="BL87" s="22">
        <v>117</v>
      </c>
      <c r="BM87" s="22">
        <v>401</v>
      </c>
      <c r="BN87" s="22">
        <v>143</v>
      </c>
      <c r="BO87" s="20"/>
      <c r="BP87" s="20"/>
      <c r="BQ87" s="20"/>
      <c r="BR87" s="20"/>
      <c r="BS87" s="20"/>
      <c r="BT87" s="20"/>
      <c r="BU87" s="22">
        <v>0.05</v>
      </c>
      <c r="BV87" s="22">
        <v>0</v>
      </c>
      <c r="BW87" s="22">
        <v>0.02</v>
      </c>
      <c r="BX87" s="22">
        <v>7.0000000000000007E-2</v>
      </c>
      <c r="BY87" s="22">
        <v>1.57</v>
      </c>
      <c r="BZ87" s="22">
        <v>3.09</v>
      </c>
      <c r="CA87" s="22">
        <v>596</v>
      </c>
      <c r="CB87" s="22">
        <v>147</v>
      </c>
      <c r="CC87" s="22">
        <v>386</v>
      </c>
      <c r="CD87" s="22">
        <v>134</v>
      </c>
      <c r="CE87" s="22">
        <v>475</v>
      </c>
      <c r="CF87" s="22">
        <v>157</v>
      </c>
      <c r="CG87" s="22">
        <v>503</v>
      </c>
      <c r="CH87" s="22">
        <v>191</v>
      </c>
      <c r="CI87" s="22">
        <v>1.03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0"/>
      <c r="B88" s="20"/>
      <c r="C88" s="22">
        <v>128340</v>
      </c>
      <c r="D88" s="22">
        <v>0</v>
      </c>
      <c r="E88" s="22">
        <v>0</v>
      </c>
      <c r="F88" s="22">
        <v>-3</v>
      </c>
      <c r="G88" s="22">
        <v>3</v>
      </c>
      <c r="H88" s="22">
        <v>0</v>
      </c>
      <c r="I88" s="22">
        <v>4</v>
      </c>
      <c r="J88" s="20">
        <v>1.6</v>
      </c>
      <c r="K88" s="20">
        <v>1.6</v>
      </c>
      <c r="L88" s="22">
        <v>1</v>
      </c>
      <c r="M88" s="20" t="s">
        <v>989</v>
      </c>
      <c r="N88" s="20">
        <v>1.6</v>
      </c>
      <c r="O88" s="22">
        <v>76</v>
      </c>
      <c r="P88" s="23" t="b">
        <v>0</v>
      </c>
      <c r="Q88" s="20"/>
      <c r="R88" s="20"/>
      <c r="S88" s="22">
        <v>47</v>
      </c>
      <c r="T88" s="20" t="s">
        <v>990</v>
      </c>
      <c r="U88" s="20">
        <v>1.9</v>
      </c>
      <c r="V88" s="20" t="s">
        <v>524</v>
      </c>
      <c r="W88" s="20">
        <v>0.2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13</v>
      </c>
      <c r="AD88" s="22">
        <v>18497</v>
      </c>
      <c r="AE88" s="22">
        <v>224</v>
      </c>
      <c r="AF88" s="22">
        <v>44458</v>
      </c>
      <c r="AG88" s="22">
        <v>463</v>
      </c>
      <c r="AH88" s="20">
        <v>0.3</v>
      </c>
      <c r="AI88" s="20">
        <v>2.8</v>
      </c>
      <c r="AJ88" s="20" t="s">
        <v>524</v>
      </c>
      <c r="AK88" s="22">
        <v>93</v>
      </c>
      <c r="AL88" s="22">
        <v>1</v>
      </c>
      <c r="AM88" s="22">
        <v>0</v>
      </c>
      <c r="AN88" s="22">
        <v>0</v>
      </c>
      <c r="AO88" s="22">
        <v>1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2</v>
      </c>
      <c r="AW88" s="22">
        <v>39</v>
      </c>
      <c r="AX88" s="20">
        <v>37.4</v>
      </c>
      <c r="AY88" s="20">
        <v>17.600000000000001</v>
      </c>
      <c r="AZ88" s="20">
        <v>80</v>
      </c>
      <c r="BA88" s="20">
        <v>13.1</v>
      </c>
      <c r="BB88" s="22">
        <v>0</v>
      </c>
      <c r="BC88" s="20">
        <v>1.03</v>
      </c>
      <c r="BD88" s="20">
        <v>0.32</v>
      </c>
      <c r="BE88" s="20">
        <v>1.35</v>
      </c>
      <c r="BF88" s="20">
        <v>1.86</v>
      </c>
      <c r="BG88" s="22">
        <v>382</v>
      </c>
      <c r="BH88" s="22">
        <v>43</v>
      </c>
      <c r="BI88" s="22">
        <v>366</v>
      </c>
      <c r="BJ88" s="22">
        <v>48</v>
      </c>
      <c r="BK88" s="22">
        <v>189</v>
      </c>
      <c r="BL88" s="22">
        <v>42</v>
      </c>
      <c r="BM88" s="22">
        <v>353</v>
      </c>
      <c r="BN88" s="22">
        <v>44</v>
      </c>
      <c r="BO88" s="20"/>
      <c r="BP88" s="20"/>
      <c r="BQ88" s="20"/>
      <c r="BR88" s="20"/>
      <c r="BS88" s="20"/>
      <c r="BT88" s="20"/>
      <c r="BU88" s="22">
        <v>1</v>
      </c>
      <c r="BV88" s="22">
        <v>0</v>
      </c>
      <c r="BW88" s="22">
        <v>0.31</v>
      </c>
      <c r="BX88" s="22">
        <v>1.31</v>
      </c>
      <c r="BY88" s="22">
        <v>1.8</v>
      </c>
      <c r="BZ88" s="22">
        <v>0.97</v>
      </c>
      <c r="CA88" s="22">
        <v>311</v>
      </c>
      <c r="CB88" s="22">
        <v>62</v>
      </c>
      <c r="CC88" s="22">
        <v>207</v>
      </c>
      <c r="CD88" s="22">
        <v>26</v>
      </c>
      <c r="CE88" s="22">
        <v>299</v>
      </c>
      <c r="CF88" s="22">
        <v>37</v>
      </c>
      <c r="CG88" s="22">
        <v>307</v>
      </c>
      <c r="CH88" s="22">
        <v>48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69752</v>
      </c>
      <c r="D89" s="22">
        <v>0</v>
      </c>
      <c r="E89" s="22">
        <v>0</v>
      </c>
      <c r="F89" s="22">
        <v>1</v>
      </c>
      <c r="G89" s="22">
        <v>-1</v>
      </c>
      <c r="H89" s="22">
        <v>2</v>
      </c>
      <c r="I89" s="22">
        <v>1</v>
      </c>
      <c r="J89" s="20">
        <v>3.8</v>
      </c>
      <c r="K89" s="20">
        <v>3.8</v>
      </c>
      <c r="L89" s="22">
        <v>1</v>
      </c>
      <c r="M89" s="20" t="s">
        <v>1020</v>
      </c>
      <c r="N89" s="20">
        <v>3.8</v>
      </c>
      <c r="O89" s="22">
        <v>77</v>
      </c>
      <c r="P89" s="23" t="b">
        <v>0</v>
      </c>
      <c r="Q89" s="20"/>
      <c r="R89" s="20" t="s">
        <v>3365</v>
      </c>
      <c r="S89" s="22">
        <v>46</v>
      </c>
      <c r="T89" s="20" t="s">
        <v>1021</v>
      </c>
      <c r="U89" s="20">
        <v>3.9</v>
      </c>
      <c r="V89" s="20" t="s">
        <v>1022</v>
      </c>
      <c r="W89" s="20">
        <v>3.3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58</v>
      </c>
      <c r="AD89" s="22">
        <v>407250</v>
      </c>
      <c r="AE89" s="22">
        <v>7521</v>
      </c>
      <c r="AF89" s="22">
        <v>179552</v>
      </c>
      <c r="AG89" s="22">
        <v>4972</v>
      </c>
      <c r="AH89" s="20">
        <v>0.8</v>
      </c>
      <c r="AI89" s="20">
        <v>12.6</v>
      </c>
      <c r="AJ89" s="20" t="s">
        <v>274</v>
      </c>
      <c r="AK89" s="22">
        <v>1350</v>
      </c>
      <c r="AL89" s="22">
        <v>0</v>
      </c>
      <c r="AM89" s="22">
        <v>0</v>
      </c>
      <c r="AN89" s="22">
        <v>4</v>
      </c>
      <c r="AO89" s="22">
        <v>25</v>
      </c>
      <c r="AP89" s="22">
        <v>0</v>
      </c>
      <c r="AQ89" s="22">
        <v>1</v>
      </c>
      <c r="AR89" s="22">
        <v>0</v>
      </c>
      <c r="AS89" s="22">
        <v>3</v>
      </c>
      <c r="AT89" s="22">
        <v>0</v>
      </c>
      <c r="AU89" s="22">
        <v>55</v>
      </c>
      <c r="AV89" s="22">
        <v>8</v>
      </c>
      <c r="AW89" s="22">
        <v>296</v>
      </c>
      <c r="AX89" s="20">
        <v>437</v>
      </c>
      <c r="AY89" s="20">
        <v>0</v>
      </c>
      <c r="AZ89" s="20">
        <v>0</v>
      </c>
      <c r="BA89" s="20">
        <v>43.8</v>
      </c>
      <c r="BB89" s="22">
        <v>15</v>
      </c>
      <c r="BC89" s="20">
        <v>0</v>
      </c>
      <c r="BD89" s="20">
        <v>0.01</v>
      </c>
      <c r="BE89" s="20">
        <v>0.01</v>
      </c>
      <c r="BF89" s="20">
        <v>26.07</v>
      </c>
      <c r="BG89" s="22">
        <v>19</v>
      </c>
      <c r="BH89" s="22">
        <v>8</v>
      </c>
      <c r="BI89" s="22">
        <v>710</v>
      </c>
      <c r="BJ89" s="22">
        <v>81</v>
      </c>
      <c r="BK89" s="22">
        <v>705</v>
      </c>
      <c r="BL89" s="22">
        <v>76</v>
      </c>
      <c r="BM89" s="22">
        <v>171</v>
      </c>
      <c r="BN89" s="22">
        <v>8</v>
      </c>
      <c r="BO89" s="20"/>
      <c r="BP89" s="20"/>
      <c r="BQ89" s="20"/>
      <c r="BR89" s="20"/>
      <c r="BS89" s="20"/>
      <c r="BT89" s="20"/>
      <c r="BU89" s="22">
        <v>0</v>
      </c>
      <c r="BV89" s="22">
        <v>3.67</v>
      </c>
      <c r="BW89" s="22">
        <v>0</v>
      </c>
      <c r="BX89" s="22">
        <v>0</v>
      </c>
      <c r="BY89" s="22">
        <v>1.74</v>
      </c>
      <c r="BZ89" s="22">
        <v>1.67</v>
      </c>
      <c r="CA89" s="22">
        <v>333</v>
      </c>
      <c r="CB89" s="22">
        <v>12</v>
      </c>
      <c r="CC89" s="22">
        <v>52</v>
      </c>
      <c r="CD89" s="22">
        <v>5</v>
      </c>
      <c r="CE89" s="22">
        <v>61</v>
      </c>
      <c r="CF89" s="22">
        <v>5</v>
      </c>
      <c r="CG89" s="22">
        <v>105</v>
      </c>
      <c r="CH89" s="22">
        <v>16</v>
      </c>
      <c r="CI89" s="22">
        <v>1</v>
      </c>
      <c r="CJ89" s="22">
        <v>0.27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533463</v>
      </c>
      <c r="D90" s="22">
        <v>0</v>
      </c>
      <c r="E90" s="22">
        <v>0</v>
      </c>
      <c r="F90" s="22">
        <v>-3</v>
      </c>
      <c r="G90" s="22">
        <v>3</v>
      </c>
      <c r="H90" s="22">
        <v>0</v>
      </c>
      <c r="I90" s="22">
        <v>3</v>
      </c>
      <c r="J90" s="20">
        <v>0.8</v>
      </c>
      <c r="K90" s="20">
        <v>0.8</v>
      </c>
      <c r="L90" s="22">
        <v>2</v>
      </c>
      <c r="M90" s="20" t="s">
        <v>1028</v>
      </c>
      <c r="N90" s="20">
        <v>0.8</v>
      </c>
      <c r="O90" s="22">
        <v>78</v>
      </c>
      <c r="P90" s="23" t="b">
        <v>0</v>
      </c>
      <c r="Q90" s="20"/>
      <c r="R90" s="20" t="s">
        <v>2471</v>
      </c>
      <c r="S90" s="22">
        <v>47</v>
      </c>
      <c r="T90" s="20" t="s">
        <v>1029</v>
      </c>
      <c r="U90" s="20">
        <v>1.1000000000000001</v>
      </c>
      <c r="V90" s="20" t="s">
        <v>1030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12</v>
      </c>
      <c r="AD90" s="22">
        <v>1025</v>
      </c>
      <c r="AE90" s="22">
        <v>23</v>
      </c>
      <c r="AF90" s="22">
        <v>4931</v>
      </c>
      <c r="AG90" s="22">
        <v>10</v>
      </c>
      <c r="AH90" s="20">
        <v>0.2</v>
      </c>
      <c r="AI90" s="20">
        <v>2.6</v>
      </c>
      <c r="AJ90" s="20" t="s">
        <v>1916</v>
      </c>
      <c r="AK90" s="22">
        <v>316</v>
      </c>
      <c r="AL90" s="22">
        <v>0</v>
      </c>
      <c r="AM90" s="22">
        <v>0</v>
      </c>
      <c r="AN90" s="22">
        <v>1</v>
      </c>
      <c r="AO90" s="22">
        <v>7</v>
      </c>
      <c r="AP90" s="22">
        <v>0</v>
      </c>
      <c r="AQ90" s="22">
        <v>0</v>
      </c>
      <c r="AR90" s="22">
        <v>0</v>
      </c>
      <c r="AS90" s="22">
        <v>2</v>
      </c>
      <c r="AT90" s="22">
        <v>0</v>
      </c>
      <c r="AU90" s="22">
        <v>0</v>
      </c>
      <c r="AV90" s="22">
        <v>0</v>
      </c>
      <c r="AW90" s="22">
        <v>38</v>
      </c>
      <c r="AX90" s="20">
        <v>66</v>
      </c>
      <c r="AY90" s="20">
        <v>73</v>
      </c>
      <c r="AZ90" s="20">
        <v>112</v>
      </c>
      <c r="BA90" s="20">
        <v>25.3</v>
      </c>
      <c r="BB90" s="22">
        <v>3</v>
      </c>
      <c r="BC90" s="20">
        <v>0.94</v>
      </c>
      <c r="BD90" s="20">
        <v>0.37</v>
      </c>
      <c r="BE90" s="20">
        <v>1.31</v>
      </c>
      <c r="BF90" s="20">
        <v>5.5</v>
      </c>
      <c r="BG90" s="22">
        <v>335</v>
      </c>
      <c r="BH90" s="22">
        <v>143</v>
      </c>
      <c r="BI90" s="22">
        <v>233</v>
      </c>
      <c r="BJ90" s="22">
        <v>132</v>
      </c>
      <c r="BK90" s="22">
        <v>150</v>
      </c>
      <c r="BL90" s="22">
        <v>93</v>
      </c>
      <c r="BM90" s="22">
        <v>276</v>
      </c>
      <c r="BN90" s="22">
        <v>129</v>
      </c>
      <c r="BO90" s="20"/>
      <c r="BP90" s="20"/>
      <c r="BQ90" s="20"/>
      <c r="BR90" s="20"/>
      <c r="BS90" s="20"/>
      <c r="BT90" s="20"/>
      <c r="BU90" s="22">
        <v>0.27</v>
      </c>
      <c r="BV90" s="22">
        <v>0</v>
      </c>
      <c r="BW90" s="22">
        <v>0.11</v>
      </c>
      <c r="BX90" s="22">
        <v>0.38</v>
      </c>
      <c r="BY90" s="22">
        <v>1.57</v>
      </c>
      <c r="BZ90" s="22">
        <v>1.99</v>
      </c>
      <c r="CA90" s="22">
        <v>330</v>
      </c>
      <c r="CB90" s="22">
        <v>214</v>
      </c>
      <c r="CC90" s="22">
        <v>301</v>
      </c>
      <c r="CD90" s="22">
        <v>135</v>
      </c>
      <c r="CE90" s="22">
        <v>395</v>
      </c>
      <c r="CF90" s="22">
        <v>183</v>
      </c>
      <c r="CG90" s="22">
        <v>647</v>
      </c>
      <c r="CH90" s="22">
        <v>254</v>
      </c>
      <c r="CI90" s="22">
        <v>0.85</v>
      </c>
      <c r="CJ90" s="22">
        <v>0.28000000000000003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0</v>
      </c>
      <c r="B91" s="22">
        <v>0</v>
      </c>
      <c r="C91" s="22">
        <v>156687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3</v>
      </c>
      <c r="J91" s="20">
        <v>0</v>
      </c>
      <c r="K91" s="20">
        <v>0</v>
      </c>
      <c r="L91" s="22">
        <v>0</v>
      </c>
      <c r="M91" s="20" t="s">
        <v>999</v>
      </c>
      <c r="N91" s="20">
        <v>0</v>
      </c>
      <c r="O91" s="22">
        <v>79</v>
      </c>
      <c r="P91" s="23" t="b">
        <v>0</v>
      </c>
      <c r="Q91" s="20" t="s">
        <v>1917</v>
      </c>
      <c r="R91" s="20" t="s">
        <v>1918</v>
      </c>
      <c r="S91" s="22">
        <v>45</v>
      </c>
      <c r="T91" s="20" t="s">
        <v>1000</v>
      </c>
      <c r="U91" s="20">
        <v>0</v>
      </c>
      <c r="V91" s="20" t="s">
        <v>633</v>
      </c>
      <c r="W91" s="20">
        <v>0</v>
      </c>
      <c r="X91" s="23" t="b">
        <v>0</v>
      </c>
      <c r="Y91" s="20"/>
      <c r="Z91" s="20" t="s">
        <v>872</v>
      </c>
      <c r="AA91" s="22">
        <v>3</v>
      </c>
      <c r="AB91" s="22">
        <v>91</v>
      </c>
      <c r="AC91" s="22">
        <v>0</v>
      </c>
      <c r="AD91" s="22">
        <v>0</v>
      </c>
      <c r="AE91" s="22">
        <v>0</v>
      </c>
      <c r="AF91" s="22">
        <v>106</v>
      </c>
      <c r="AG91" s="22">
        <v>0</v>
      </c>
      <c r="AH91" s="20">
        <v>0</v>
      </c>
      <c r="AI91" s="20">
        <v>0</v>
      </c>
      <c r="AJ91" s="20" t="s">
        <v>633</v>
      </c>
      <c r="AK91" s="22">
        <v>0</v>
      </c>
      <c r="AL91" s="22">
        <v>0</v>
      </c>
      <c r="AM91" s="22">
        <v>0</v>
      </c>
      <c r="AN91" s="22">
        <v>0</v>
      </c>
      <c r="AO91" s="22">
        <v>0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0</v>
      </c>
      <c r="AW91" s="22">
        <v>0</v>
      </c>
      <c r="AX91" s="20">
        <v>0</v>
      </c>
      <c r="AY91" s="20">
        <v>0</v>
      </c>
      <c r="AZ91" s="20">
        <v>0</v>
      </c>
      <c r="BA91" s="20">
        <v>0</v>
      </c>
      <c r="BB91" s="22">
        <v>0</v>
      </c>
      <c r="BC91" s="20">
        <v>0</v>
      </c>
      <c r="BD91" s="20">
        <v>0</v>
      </c>
      <c r="BE91" s="20">
        <v>0</v>
      </c>
      <c r="BF91" s="20">
        <v>0</v>
      </c>
      <c r="BG91" s="22">
        <v>643</v>
      </c>
      <c r="BH91" s="22">
        <v>249</v>
      </c>
      <c r="BI91" s="22">
        <v>638</v>
      </c>
      <c r="BJ91" s="22">
        <v>250</v>
      </c>
      <c r="BK91" s="22">
        <v>625</v>
      </c>
      <c r="BL91" s="22">
        <v>247</v>
      </c>
      <c r="BM91" s="22">
        <v>648</v>
      </c>
      <c r="BN91" s="22">
        <v>252</v>
      </c>
      <c r="BO91" s="20"/>
      <c r="BP91" s="20"/>
      <c r="BQ91" s="20"/>
      <c r="BR91" s="20"/>
      <c r="BS91" s="20"/>
      <c r="BT91" s="20"/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366</v>
      </c>
      <c r="CB91" s="22">
        <v>223</v>
      </c>
      <c r="CC91" s="22">
        <v>598</v>
      </c>
      <c r="CD91" s="22">
        <v>221</v>
      </c>
      <c r="CE91" s="22">
        <v>655</v>
      </c>
      <c r="CF91" s="22">
        <v>257</v>
      </c>
      <c r="CG91" s="22">
        <v>759</v>
      </c>
      <c r="CH91" s="22">
        <v>326</v>
      </c>
      <c r="CI91" s="22">
        <v>0</v>
      </c>
      <c r="CJ91" s="22">
        <v>0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32259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1</v>
      </c>
      <c r="J92" s="20">
        <v>0</v>
      </c>
      <c r="K92" s="20">
        <v>0</v>
      </c>
      <c r="L92" s="22">
        <v>0</v>
      </c>
      <c r="M92" s="20" t="s">
        <v>1663</v>
      </c>
      <c r="N92" s="20">
        <v>0</v>
      </c>
      <c r="O92" s="22">
        <v>80</v>
      </c>
      <c r="P92" s="23" t="b">
        <v>0</v>
      </c>
      <c r="Q92" s="20"/>
      <c r="R92" s="20" t="s">
        <v>3366</v>
      </c>
      <c r="S92" s="22">
        <v>40</v>
      </c>
      <c r="T92" s="20" t="s">
        <v>1664</v>
      </c>
      <c r="U92" s="20">
        <v>0</v>
      </c>
      <c r="V92" s="20" t="s">
        <v>679</v>
      </c>
      <c r="W92" s="20">
        <v>0.4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0</v>
      </c>
      <c r="AD92" s="22">
        <v>8185</v>
      </c>
      <c r="AE92" s="22">
        <v>67</v>
      </c>
      <c r="AF92" s="22">
        <v>25390</v>
      </c>
      <c r="AG92" s="22">
        <v>201</v>
      </c>
      <c r="AH92" s="20">
        <v>0</v>
      </c>
      <c r="AI92" s="20">
        <v>0</v>
      </c>
      <c r="AJ92" s="20" t="s">
        <v>679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512</v>
      </c>
      <c r="BH92" s="22">
        <v>55</v>
      </c>
      <c r="BI92" s="22">
        <v>497</v>
      </c>
      <c r="BJ92" s="22">
        <v>38</v>
      </c>
      <c r="BK92" s="22">
        <v>469</v>
      </c>
      <c r="BL92" s="22">
        <v>29</v>
      </c>
      <c r="BM92" s="22">
        <v>519</v>
      </c>
      <c r="BN92" s="22">
        <v>55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631</v>
      </c>
      <c r="CB92" s="22">
        <v>37</v>
      </c>
      <c r="CC92" s="22">
        <v>443</v>
      </c>
      <c r="CD92" s="22">
        <v>54</v>
      </c>
      <c r="CE92" s="22">
        <v>524</v>
      </c>
      <c r="CF92" s="22">
        <v>55</v>
      </c>
      <c r="CG92" s="22">
        <v>249</v>
      </c>
      <c r="CH92" s="22">
        <v>33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156685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0.4</v>
      </c>
      <c r="K93" s="20">
        <v>0.4</v>
      </c>
      <c r="L93" s="22">
        <v>1</v>
      </c>
      <c r="M93" s="20" t="s">
        <v>1016</v>
      </c>
      <c r="N93" s="20">
        <v>0.4</v>
      </c>
      <c r="O93" s="22">
        <v>81</v>
      </c>
      <c r="P93" s="23" t="b">
        <v>0</v>
      </c>
      <c r="Q93" s="20"/>
      <c r="R93" s="20"/>
      <c r="S93" s="22">
        <v>48</v>
      </c>
      <c r="T93" s="20" t="s">
        <v>1017</v>
      </c>
      <c r="U93" s="20">
        <v>1.2</v>
      </c>
      <c r="V93" s="20" t="s">
        <v>658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13</v>
      </c>
      <c r="AD93" s="22">
        <v>790</v>
      </c>
      <c r="AE93" s="22">
        <v>6</v>
      </c>
      <c r="AF93" s="22">
        <v>1698</v>
      </c>
      <c r="AG93" s="22">
        <v>6</v>
      </c>
      <c r="AH93" s="20">
        <v>0.1</v>
      </c>
      <c r="AI93" s="20">
        <v>2.7</v>
      </c>
      <c r="AJ93" s="20" t="s">
        <v>658</v>
      </c>
      <c r="AK93" s="22">
        <v>380</v>
      </c>
      <c r="AL93" s="22">
        <v>0</v>
      </c>
      <c r="AM93" s="22">
        <v>0</v>
      </c>
      <c r="AN93" s="22">
        <v>0</v>
      </c>
      <c r="AO93" s="22">
        <v>12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54</v>
      </c>
      <c r="AX93" s="20">
        <v>45.8</v>
      </c>
      <c r="AY93" s="20">
        <v>63.9</v>
      </c>
      <c r="AZ93" s="20">
        <v>5</v>
      </c>
      <c r="BA93" s="20">
        <v>11.6</v>
      </c>
      <c r="BB93" s="22">
        <v>3</v>
      </c>
      <c r="BC93" s="20">
        <v>0.06</v>
      </c>
      <c r="BD93" s="20">
        <v>0.22</v>
      </c>
      <c r="BE93" s="20">
        <v>0.28000000000000003</v>
      </c>
      <c r="BF93" s="20">
        <v>11.24</v>
      </c>
      <c r="BG93" s="22">
        <v>369</v>
      </c>
      <c r="BH93" s="22">
        <v>163</v>
      </c>
      <c r="BI93" s="22">
        <v>251</v>
      </c>
      <c r="BJ93" s="22">
        <v>140</v>
      </c>
      <c r="BK93" s="22">
        <v>406</v>
      </c>
      <c r="BL93" s="22">
        <v>204</v>
      </c>
      <c r="BM93" s="22">
        <v>364</v>
      </c>
      <c r="BN93" s="22">
        <v>163</v>
      </c>
      <c r="BO93" s="20"/>
      <c r="BP93" s="20"/>
      <c r="BQ93" s="20"/>
      <c r="BR93" s="20"/>
      <c r="BS93" s="20"/>
      <c r="BT93" s="20"/>
      <c r="BU93" s="22">
        <v>0.01</v>
      </c>
      <c r="BV93" s="22">
        <v>0</v>
      </c>
      <c r="BW93" s="22">
        <v>0.05</v>
      </c>
      <c r="BX93" s="22">
        <v>0.06</v>
      </c>
      <c r="BY93" s="22">
        <v>2.66</v>
      </c>
      <c r="BZ93" s="22">
        <v>2.84</v>
      </c>
      <c r="CA93" s="22">
        <v>283</v>
      </c>
      <c r="CB93" s="22">
        <v>185</v>
      </c>
      <c r="CC93" s="22">
        <v>346</v>
      </c>
      <c r="CD93" s="22">
        <v>158</v>
      </c>
      <c r="CE93" s="22">
        <v>384</v>
      </c>
      <c r="CF93" s="22">
        <v>175</v>
      </c>
      <c r="CG93" s="22">
        <v>625</v>
      </c>
      <c r="CH93" s="22">
        <v>241</v>
      </c>
      <c r="CI93" s="22">
        <v>0.71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437730</v>
      </c>
      <c r="D94" s="22">
        <v>0</v>
      </c>
      <c r="E94" s="22">
        <v>0</v>
      </c>
      <c r="F94" s="22">
        <v>1</v>
      </c>
      <c r="G94" s="22">
        <v>-1</v>
      </c>
      <c r="H94" s="22">
        <v>0</v>
      </c>
      <c r="I94" s="22">
        <v>4</v>
      </c>
      <c r="J94" s="20">
        <v>2.8</v>
      </c>
      <c r="K94" s="20">
        <v>2.8</v>
      </c>
      <c r="L94" s="22">
        <v>1</v>
      </c>
      <c r="M94" s="20" t="s">
        <v>1736</v>
      </c>
      <c r="N94" s="20">
        <v>2.8</v>
      </c>
      <c r="O94" s="22">
        <v>82</v>
      </c>
      <c r="P94" s="23" t="b">
        <v>0</v>
      </c>
      <c r="Q94" s="20"/>
      <c r="R94" s="20" t="s">
        <v>2381</v>
      </c>
      <c r="S94" s="22">
        <v>46</v>
      </c>
      <c r="T94" s="20" t="s">
        <v>1737</v>
      </c>
      <c r="U94" s="20">
        <v>2.9</v>
      </c>
      <c r="V94" s="20" t="s">
        <v>1738</v>
      </c>
      <c r="W94" s="20">
        <v>3.8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41</v>
      </c>
      <c r="AD94" s="22">
        <v>688807</v>
      </c>
      <c r="AE94" s="22">
        <v>3881</v>
      </c>
      <c r="AF94" s="22">
        <v>430458</v>
      </c>
      <c r="AG94" s="22">
        <v>20498</v>
      </c>
      <c r="AH94" s="20">
        <v>0.6</v>
      </c>
      <c r="AI94" s="20">
        <v>8.9</v>
      </c>
      <c r="AJ94" s="20" t="s">
        <v>1738</v>
      </c>
      <c r="AK94" s="22">
        <v>743</v>
      </c>
      <c r="AL94" s="22">
        <v>3</v>
      </c>
      <c r="AM94" s="22">
        <v>2</v>
      </c>
      <c r="AN94" s="22">
        <v>3</v>
      </c>
      <c r="AO94" s="22">
        <v>13</v>
      </c>
      <c r="AP94" s="22">
        <v>0</v>
      </c>
      <c r="AQ94" s="22">
        <v>0</v>
      </c>
      <c r="AR94" s="22">
        <v>0</v>
      </c>
      <c r="AS94" s="22">
        <v>3</v>
      </c>
      <c r="AT94" s="22">
        <v>0</v>
      </c>
      <c r="AU94" s="22">
        <v>0</v>
      </c>
      <c r="AV94" s="22">
        <v>4</v>
      </c>
      <c r="AW94" s="22">
        <v>132</v>
      </c>
      <c r="AX94" s="20">
        <v>184</v>
      </c>
      <c r="AY94" s="20">
        <v>139</v>
      </c>
      <c r="AZ94" s="20">
        <v>297</v>
      </c>
      <c r="BA94" s="20">
        <v>61.9</v>
      </c>
      <c r="BB94" s="22">
        <v>10</v>
      </c>
      <c r="BC94" s="20">
        <v>1.8</v>
      </c>
      <c r="BD94" s="20">
        <v>0.7</v>
      </c>
      <c r="BE94" s="20">
        <v>2.5</v>
      </c>
      <c r="BF94" s="20">
        <v>12.07</v>
      </c>
      <c r="BG94" s="22">
        <v>194</v>
      </c>
      <c r="BH94" s="22">
        <v>22</v>
      </c>
      <c r="BI94" s="22">
        <v>137</v>
      </c>
      <c r="BJ94" s="22">
        <v>16</v>
      </c>
      <c r="BK94" s="22">
        <v>47</v>
      </c>
      <c r="BL94" s="22">
        <v>18</v>
      </c>
      <c r="BM94" s="22">
        <v>100</v>
      </c>
      <c r="BN94" s="22">
        <v>18</v>
      </c>
      <c r="BO94" s="20"/>
      <c r="BP94" s="20"/>
      <c r="BQ94" s="20"/>
      <c r="BR94" s="20"/>
      <c r="BS94" s="20"/>
      <c r="BT94" s="20"/>
      <c r="BU94" s="22">
        <v>0.22</v>
      </c>
      <c r="BV94" s="22">
        <v>0</v>
      </c>
      <c r="BW94" s="22">
        <v>0.08</v>
      </c>
      <c r="BX94" s="22">
        <v>0.3</v>
      </c>
      <c r="BY94" s="22">
        <v>1.46</v>
      </c>
      <c r="BZ94" s="22">
        <v>1.57</v>
      </c>
      <c r="CA94" s="22">
        <v>345</v>
      </c>
      <c r="CB94" s="22">
        <v>65</v>
      </c>
      <c r="CC94" s="22">
        <v>117</v>
      </c>
      <c r="CD94" s="22">
        <v>16</v>
      </c>
      <c r="CE94" s="22">
        <v>157</v>
      </c>
      <c r="CF94" s="22">
        <v>22</v>
      </c>
      <c r="CG94" s="22">
        <v>97</v>
      </c>
      <c r="CH94" s="22">
        <v>17</v>
      </c>
      <c r="CI94" s="22">
        <v>1.21</v>
      </c>
      <c r="CJ94" s="22">
        <v>0.36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221466</v>
      </c>
      <c r="D95" s="22">
        <v>1</v>
      </c>
      <c r="E95" s="22">
        <v>-1</v>
      </c>
      <c r="F95" s="22">
        <v>0</v>
      </c>
      <c r="G95" s="22">
        <v>0</v>
      </c>
      <c r="H95" s="22">
        <v>2</v>
      </c>
      <c r="I95" s="22">
        <v>2</v>
      </c>
      <c r="J95" s="20">
        <v>7.2</v>
      </c>
      <c r="K95" s="20">
        <v>7.2</v>
      </c>
      <c r="L95" s="22">
        <v>5</v>
      </c>
      <c r="M95" s="20" t="s">
        <v>1023</v>
      </c>
      <c r="N95" s="20">
        <v>7.2</v>
      </c>
      <c r="O95" s="22">
        <v>83</v>
      </c>
      <c r="P95" s="23" t="b">
        <v>0</v>
      </c>
      <c r="Q95" s="20"/>
      <c r="R95" s="20"/>
      <c r="S95" s="22">
        <v>45</v>
      </c>
      <c r="T95" s="20" t="s">
        <v>1024</v>
      </c>
      <c r="U95" s="20">
        <v>3.3</v>
      </c>
      <c r="V95" s="20" t="s">
        <v>598</v>
      </c>
      <c r="W95" s="20">
        <v>4.4000000000000004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50</v>
      </c>
      <c r="AD95" s="22">
        <v>484612</v>
      </c>
      <c r="AE95" s="22">
        <v>55871</v>
      </c>
      <c r="AF95" s="22">
        <v>46014</v>
      </c>
      <c r="AG95" s="22">
        <v>3676</v>
      </c>
      <c r="AH95" s="20">
        <v>1.6</v>
      </c>
      <c r="AI95" s="20">
        <v>11.1</v>
      </c>
      <c r="AJ95" s="20" t="s">
        <v>598</v>
      </c>
      <c r="AK95" s="22">
        <v>1025</v>
      </c>
      <c r="AL95" s="22">
        <v>2</v>
      </c>
      <c r="AM95" s="22">
        <v>2</v>
      </c>
      <c r="AN95" s="22">
        <v>3</v>
      </c>
      <c r="AO95" s="22">
        <v>22</v>
      </c>
      <c r="AP95" s="22">
        <v>0</v>
      </c>
      <c r="AQ95" s="22">
        <v>0</v>
      </c>
      <c r="AR95" s="22">
        <v>0</v>
      </c>
      <c r="AS95" s="22">
        <v>4</v>
      </c>
      <c r="AT95" s="22">
        <v>0</v>
      </c>
      <c r="AU95" s="22">
        <v>0</v>
      </c>
      <c r="AV95" s="22">
        <v>7</v>
      </c>
      <c r="AW95" s="22">
        <v>226</v>
      </c>
      <c r="AX95" s="20">
        <v>364.2</v>
      </c>
      <c r="AY95" s="20">
        <v>124.4</v>
      </c>
      <c r="AZ95" s="20">
        <v>53</v>
      </c>
      <c r="BA95" s="20">
        <v>54.4</v>
      </c>
      <c r="BB95" s="22">
        <v>11</v>
      </c>
      <c r="BC95" s="20">
        <v>0.72</v>
      </c>
      <c r="BD95" s="20">
        <v>0.83</v>
      </c>
      <c r="BE95" s="20">
        <v>1.55</v>
      </c>
      <c r="BF95" s="20">
        <v>20.29</v>
      </c>
      <c r="BG95" s="22">
        <v>44</v>
      </c>
      <c r="BH95" s="22">
        <v>13</v>
      </c>
      <c r="BI95" s="22">
        <v>153</v>
      </c>
      <c r="BJ95" s="22">
        <v>33</v>
      </c>
      <c r="BK95" s="22">
        <v>239</v>
      </c>
      <c r="BL95" s="22">
        <v>69</v>
      </c>
      <c r="BM95" s="22">
        <v>125</v>
      </c>
      <c r="BN95" s="22">
        <v>26</v>
      </c>
      <c r="BO95" s="20"/>
      <c r="BP95" s="20"/>
      <c r="BQ95" s="20"/>
      <c r="BR95" s="20"/>
      <c r="BS95" s="20"/>
      <c r="BT95" s="20"/>
      <c r="BU95" s="22">
        <v>0.06</v>
      </c>
      <c r="BV95" s="22">
        <v>0</v>
      </c>
      <c r="BW95" s="22">
        <v>7.0000000000000007E-2</v>
      </c>
      <c r="BX95" s="22">
        <v>0.13</v>
      </c>
      <c r="BY95" s="22">
        <v>1.78</v>
      </c>
      <c r="BZ95" s="22">
        <v>1.93</v>
      </c>
      <c r="CA95" s="22">
        <v>386</v>
      </c>
      <c r="CB95" s="22">
        <v>73</v>
      </c>
      <c r="CC95" s="22">
        <v>3</v>
      </c>
      <c r="CD95" s="22">
        <v>2</v>
      </c>
      <c r="CE95" s="22">
        <v>110</v>
      </c>
      <c r="CF95" s="22">
        <v>27</v>
      </c>
      <c r="CG95" s="22">
        <v>88</v>
      </c>
      <c r="CH95" s="22">
        <v>32</v>
      </c>
      <c r="CI95" s="22">
        <v>0.97</v>
      </c>
      <c r="CJ95" s="22">
        <v>0.26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54469</v>
      </c>
      <c r="D96" s="22">
        <v>0</v>
      </c>
      <c r="E96" s="22">
        <v>0</v>
      </c>
      <c r="F96" s="22">
        <v>-1</v>
      </c>
      <c r="G96" s="22">
        <v>1</v>
      </c>
      <c r="H96" s="22">
        <v>0</v>
      </c>
      <c r="I96" s="22">
        <v>2</v>
      </c>
      <c r="J96" s="20">
        <v>4.4000000000000004</v>
      </c>
      <c r="K96" s="20">
        <v>4.4000000000000004</v>
      </c>
      <c r="L96" s="22">
        <v>4</v>
      </c>
      <c r="M96" s="20" t="s">
        <v>981</v>
      </c>
      <c r="N96" s="20">
        <v>4.4000000000000004</v>
      </c>
      <c r="O96" s="22">
        <v>84</v>
      </c>
      <c r="P96" s="23" t="b">
        <v>0</v>
      </c>
      <c r="Q96" s="20"/>
      <c r="R96" s="20" t="s">
        <v>2382</v>
      </c>
      <c r="S96" s="22">
        <v>44</v>
      </c>
      <c r="T96" s="20" t="s">
        <v>982</v>
      </c>
      <c r="U96" s="20">
        <v>2.9</v>
      </c>
      <c r="V96" s="20" t="s">
        <v>579</v>
      </c>
      <c r="W96" s="20">
        <v>0.1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26</v>
      </c>
      <c r="AD96" s="22">
        <v>9939</v>
      </c>
      <c r="AE96" s="22">
        <v>2020</v>
      </c>
      <c r="AF96" s="22">
        <v>4941</v>
      </c>
      <c r="AG96" s="22">
        <v>221</v>
      </c>
      <c r="AH96" s="20">
        <v>1</v>
      </c>
      <c r="AI96" s="20">
        <v>5.9</v>
      </c>
      <c r="AJ96" s="20" t="s">
        <v>579</v>
      </c>
      <c r="AK96" s="22">
        <v>569</v>
      </c>
      <c r="AL96" s="22">
        <v>0</v>
      </c>
      <c r="AM96" s="22">
        <v>2</v>
      </c>
      <c r="AN96" s="22">
        <v>2</v>
      </c>
      <c r="AO96" s="22">
        <v>9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125</v>
      </c>
      <c r="AX96" s="20">
        <v>149</v>
      </c>
      <c r="AY96" s="20">
        <v>111</v>
      </c>
      <c r="AZ96" s="20">
        <v>2</v>
      </c>
      <c r="BA96" s="20">
        <v>26.3</v>
      </c>
      <c r="BB96" s="22">
        <v>6</v>
      </c>
      <c r="BC96" s="20">
        <v>0</v>
      </c>
      <c r="BD96" s="20">
        <v>0.81</v>
      </c>
      <c r="BE96" s="20">
        <v>0.81</v>
      </c>
      <c r="BF96" s="20">
        <v>8.17</v>
      </c>
      <c r="BG96" s="22">
        <v>235</v>
      </c>
      <c r="BH96" s="22">
        <v>92</v>
      </c>
      <c r="BI96" s="22">
        <v>164</v>
      </c>
      <c r="BJ96" s="22">
        <v>37</v>
      </c>
      <c r="BK96" s="22">
        <v>417</v>
      </c>
      <c r="BL96" s="22">
        <v>154</v>
      </c>
      <c r="BM96" s="22">
        <v>265</v>
      </c>
      <c r="BN96" s="22">
        <v>88</v>
      </c>
      <c r="BO96" s="20"/>
      <c r="BP96" s="20"/>
      <c r="BQ96" s="20"/>
      <c r="BR96" s="20"/>
      <c r="BS96" s="20"/>
      <c r="BT96" s="20"/>
      <c r="BU96" s="22">
        <v>0</v>
      </c>
      <c r="BV96" s="22">
        <v>0</v>
      </c>
      <c r="BW96" s="22">
        <v>0.13</v>
      </c>
      <c r="BX96" s="22">
        <v>0.13</v>
      </c>
      <c r="BY96" s="22">
        <v>1.29</v>
      </c>
      <c r="BZ96" s="22">
        <v>1.42</v>
      </c>
      <c r="CA96" s="22">
        <v>482</v>
      </c>
      <c r="CB96" s="22">
        <v>85</v>
      </c>
      <c r="CC96" s="22">
        <v>36</v>
      </c>
      <c r="CD96" s="22">
        <v>6</v>
      </c>
      <c r="CE96" s="22">
        <v>152</v>
      </c>
      <c r="CF96" s="22">
        <v>48</v>
      </c>
      <c r="CG96" s="22">
        <v>425</v>
      </c>
      <c r="CH96" s="22">
        <v>166</v>
      </c>
      <c r="CI96" s="22">
        <v>0.95</v>
      </c>
      <c r="CJ96" s="22">
        <v>0.32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154566</v>
      </c>
      <c r="D97" s="22">
        <v>1</v>
      </c>
      <c r="E97" s="22">
        <v>-1</v>
      </c>
      <c r="F97" s="22">
        <v>4</v>
      </c>
      <c r="G97" s="22">
        <v>-4</v>
      </c>
      <c r="H97" s="22">
        <v>2</v>
      </c>
      <c r="I97" s="22">
        <v>4</v>
      </c>
      <c r="J97" s="20">
        <v>6.8</v>
      </c>
      <c r="K97" s="20">
        <v>6.8</v>
      </c>
      <c r="L97" s="22">
        <v>17</v>
      </c>
      <c r="M97" s="20" t="s">
        <v>996</v>
      </c>
      <c r="N97" s="20">
        <v>6.8</v>
      </c>
      <c r="O97" s="22">
        <v>85</v>
      </c>
      <c r="P97" s="23" t="b">
        <v>0</v>
      </c>
      <c r="Q97" s="20"/>
      <c r="R97" s="20" t="s">
        <v>3240</v>
      </c>
      <c r="S97" s="22">
        <v>69</v>
      </c>
      <c r="T97" s="20" t="s">
        <v>997</v>
      </c>
      <c r="U97" s="20">
        <v>5.3</v>
      </c>
      <c r="V97" s="20" t="s">
        <v>538</v>
      </c>
      <c r="W97" s="20">
        <v>23.3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90</v>
      </c>
      <c r="AD97" s="22">
        <v>2675661</v>
      </c>
      <c r="AE97" s="22">
        <v>269885</v>
      </c>
      <c r="AF97" s="22">
        <v>572515</v>
      </c>
      <c r="AG97" s="22">
        <v>9820</v>
      </c>
      <c r="AH97" s="20">
        <v>1</v>
      </c>
      <c r="AI97" s="20">
        <v>13</v>
      </c>
      <c r="AJ97" s="20" t="s">
        <v>538</v>
      </c>
      <c r="AK97" s="22">
        <v>1515</v>
      </c>
      <c r="AL97" s="22">
        <v>11</v>
      </c>
      <c r="AM97" s="22">
        <v>1</v>
      </c>
      <c r="AN97" s="22">
        <v>4</v>
      </c>
      <c r="AO97" s="22">
        <v>30</v>
      </c>
      <c r="AP97" s="22">
        <v>0</v>
      </c>
      <c r="AQ97" s="22">
        <v>0</v>
      </c>
      <c r="AR97" s="22">
        <v>0</v>
      </c>
      <c r="AS97" s="22">
        <v>1</v>
      </c>
      <c r="AT97" s="22">
        <v>0</v>
      </c>
      <c r="AU97" s="22">
        <v>0</v>
      </c>
      <c r="AV97" s="22">
        <v>10</v>
      </c>
      <c r="AW97" s="22">
        <v>292</v>
      </c>
      <c r="AX97" s="20">
        <v>480.8</v>
      </c>
      <c r="AY97" s="20">
        <v>181.7</v>
      </c>
      <c r="AZ97" s="20">
        <v>684</v>
      </c>
      <c r="BA97" s="20">
        <v>134.69999999999999</v>
      </c>
      <c r="BB97" s="22">
        <v>17</v>
      </c>
      <c r="BC97" s="20">
        <v>8.92</v>
      </c>
      <c r="BD97" s="20">
        <v>0.89</v>
      </c>
      <c r="BE97" s="20">
        <v>9.81</v>
      </c>
      <c r="BF97" s="20">
        <v>27.69</v>
      </c>
      <c r="BG97" s="22">
        <v>16</v>
      </c>
      <c r="BH97" s="22">
        <v>3</v>
      </c>
      <c r="BI97" s="22">
        <v>100</v>
      </c>
      <c r="BJ97" s="22">
        <v>10</v>
      </c>
      <c r="BK97" s="22">
        <v>5</v>
      </c>
      <c r="BL97" s="22">
        <v>3</v>
      </c>
      <c r="BM97" s="22">
        <v>10</v>
      </c>
      <c r="BN97" s="22">
        <v>3</v>
      </c>
      <c r="BO97" s="20"/>
      <c r="BP97" s="20"/>
      <c r="BQ97" s="20"/>
      <c r="BR97" s="20"/>
      <c r="BS97" s="22">
        <v>1</v>
      </c>
      <c r="BT97" s="20"/>
      <c r="BU97" s="22">
        <v>0.53</v>
      </c>
      <c r="BV97" s="22">
        <v>0</v>
      </c>
      <c r="BW97" s="22">
        <v>0.05</v>
      </c>
      <c r="BX97" s="22">
        <v>0.57999999999999996</v>
      </c>
      <c r="BY97" s="22">
        <v>1.64</v>
      </c>
      <c r="BZ97" s="22">
        <v>1.78</v>
      </c>
      <c r="CA97" s="22">
        <v>33</v>
      </c>
      <c r="CB97" s="22">
        <v>12</v>
      </c>
      <c r="CC97" s="22">
        <v>4</v>
      </c>
      <c r="CD97" s="22">
        <v>1</v>
      </c>
      <c r="CE97" s="22">
        <v>16</v>
      </c>
      <c r="CF97" s="22">
        <v>4</v>
      </c>
      <c r="CG97" s="22">
        <v>13</v>
      </c>
      <c r="CH97" s="22">
        <v>4</v>
      </c>
      <c r="CI97" s="22">
        <v>1.01</v>
      </c>
      <c r="CJ97" s="22">
        <v>0.24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100</v>
      </c>
      <c r="B98" s="22">
        <v>100</v>
      </c>
      <c r="C98" s="22">
        <v>201658</v>
      </c>
      <c r="D98" s="22">
        <v>0</v>
      </c>
      <c r="E98" s="22">
        <v>0</v>
      </c>
      <c r="F98" s="22">
        <v>-1</v>
      </c>
      <c r="G98" s="22">
        <v>1</v>
      </c>
      <c r="H98" s="22">
        <v>1</v>
      </c>
      <c r="I98" s="22">
        <v>3</v>
      </c>
      <c r="J98" s="20">
        <v>6</v>
      </c>
      <c r="K98" s="20">
        <v>6</v>
      </c>
      <c r="L98" s="22">
        <v>2</v>
      </c>
      <c r="M98" s="20" t="s">
        <v>907</v>
      </c>
      <c r="N98" s="20">
        <v>6</v>
      </c>
      <c r="O98" s="22">
        <v>86</v>
      </c>
      <c r="P98" s="23" t="b">
        <v>0</v>
      </c>
      <c r="Q98" s="20"/>
      <c r="R98" s="20" t="s">
        <v>1919</v>
      </c>
      <c r="S98" s="22">
        <v>54</v>
      </c>
      <c r="T98" s="20" t="s">
        <v>1018</v>
      </c>
      <c r="U98" s="20">
        <v>3.6</v>
      </c>
      <c r="V98" s="20" t="s">
        <v>541</v>
      </c>
      <c r="W98" s="20">
        <v>1.2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51</v>
      </c>
      <c r="AD98" s="22">
        <v>165163</v>
      </c>
      <c r="AE98" s="22">
        <v>9546</v>
      </c>
      <c r="AF98" s="22">
        <v>47130</v>
      </c>
      <c r="AG98" s="22">
        <v>6819</v>
      </c>
      <c r="AH98" s="20">
        <v>1.1000000000000001</v>
      </c>
      <c r="AI98" s="20">
        <v>9.4</v>
      </c>
      <c r="AJ98" s="20" t="s">
        <v>541</v>
      </c>
      <c r="AK98" s="22">
        <v>993</v>
      </c>
      <c r="AL98" s="22">
        <v>2</v>
      </c>
      <c r="AM98" s="22">
        <v>3</v>
      </c>
      <c r="AN98" s="22">
        <v>4</v>
      </c>
      <c r="AO98" s="22">
        <v>19</v>
      </c>
      <c r="AP98" s="22">
        <v>0</v>
      </c>
      <c r="AQ98" s="22">
        <v>0</v>
      </c>
      <c r="AR98" s="22">
        <v>0</v>
      </c>
      <c r="AS98" s="22">
        <v>1</v>
      </c>
      <c r="AT98" s="22">
        <v>0</v>
      </c>
      <c r="AU98" s="22">
        <v>0</v>
      </c>
      <c r="AV98" s="22">
        <v>4</v>
      </c>
      <c r="AW98" s="22">
        <v>189</v>
      </c>
      <c r="AX98" s="20">
        <v>263.39999999999998</v>
      </c>
      <c r="AY98" s="20">
        <v>280.7</v>
      </c>
      <c r="AZ98" s="20">
        <v>244</v>
      </c>
      <c r="BA98" s="20">
        <v>79</v>
      </c>
      <c r="BB98" s="22">
        <v>12</v>
      </c>
      <c r="BC98" s="20">
        <v>2.29</v>
      </c>
      <c r="BD98" s="20">
        <v>1.93</v>
      </c>
      <c r="BE98" s="20">
        <v>4.22</v>
      </c>
      <c r="BF98" s="20">
        <v>16</v>
      </c>
      <c r="BG98" s="22">
        <v>115</v>
      </c>
      <c r="BH98" s="22">
        <v>44</v>
      </c>
      <c r="BI98" s="22">
        <v>55</v>
      </c>
      <c r="BJ98" s="22">
        <v>43</v>
      </c>
      <c r="BK98" s="22">
        <v>65</v>
      </c>
      <c r="BL98" s="22">
        <v>41</v>
      </c>
      <c r="BM98" s="22">
        <v>57</v>
      </c>
      <c r="BN98" s="22">
        <v>40</v>
      </c>
      <c r="BO98" s="22">
        <v>1</v>
      </c>
      <c r="BP98" s="20"/>
      <c r="BQ98" s="22">
        <v>2</v>
      </c>
      <c r="BR98" s="20"/>
      <c r="BS98" s="20"/>
      <c r="BT98" s="20"/>
      <c r="BU98" s="22">
        <v>0.21</v>
      </c>
      <c r="BV98" s="22">
        <v>0</v>
      </c>
      <c r="BW98" s="22">
        <v>0.17</v>
      </c>
      <c r="BX98" s="22">
        <v>0.38</v>
      </c>
      <c r="BY98" s="22">
        <v>1.45</v>
      </c>
      <c r="BZ98" s="22">
        <v>1.72</v>
      </c>
      <c r="CA98" s="22">
        <v>118</v>
      </c>
      <c r="CB98" s="22">
        <v>72</v>
      </c>
      <c r="CC98" s="22">
        <v>6</v>
      </c>
      <c r="CD98" s="22">
        <v>3</v>
      </c>
      <c r="CE98" s="22">
        <v>88</v>
      </c>
      <c r="CF98" s="22">
        <v>45</v>
      </c>
      <c r="CG98" s="22">
        <v>172</v>
      </c>
      <c r="CH98" s="22">
        <v>56</v>
      </c>
      <c r="CI98" s="22">
        <v>1.0900000000000001</v>
      </c>
      <c r="CJ98" s="22">
        <v>0.36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0</v>
      </c>
      <c r="B99" s="22">
        <v>0</v>
      </c>
      <c r="C99" s="22">
        <v>424044</v>
      </c>
      <c r="D99" s="22">
        <v>0</v>
      </c>
      <c r="E99" s="22">
        <v>0</v>
      </c>
      <c r="F99" s="22">
        <v>-3</v>
      </c>
      <c r="G99" s="22">
        <v>3</v>
      </c>
      <c r="H99" s="22">
        <v>0</v>
      </c>
      <c r="I99" s="22">
        <v>3</v>
      </c>
      <c r="J99" s="20">
        <v>0</v>
      </c>
      <c r="K99" s="20">
        <v>0</v>
      </c>
      <c r="L99" s="22">
        <v>0</v>
      </c>
      <c r="M99" s="20" t="s">
        <v>1742</v>
      </c>
      <c r="N99" s="20">
        <v>0</v>
      </c>
      <c r="O99" s="22">
        <v>87</v>
      </c>
      <c r="P99" s="23" t="b">
        <v>0</v>
      </c>
      <c r="Q99" s="20" t="s">
        <v>3781</v>
      </c>
      <c r="R99" s="20" t="s">
        <v>3623</v>
      </c>
      <c r="S99" s="22">
        <v>47</v>
      </c>
      <c r="T99" s="20" t="s">
        <v>1743</v>
      </c>
      <c r="U99" s="20">
        <v>1</v>
      </c>
      <c r="V99" s="20" t="s">
        <v>1744</v>
      </c>
      <c r="W99" s="20">
        <v>0</v>
      </c>
      <c r="X99" s="23" t="b">
        <v>0</v>
      </c>
      <c r="Y99" s="20"/>
      <c r="Z99" s="20" t="s">
        <v>899</v>
      </c>
      <c r="AA99" s="22">
        <v>3</v>
      </c>
      <c r="AB99" s="22">
        <v>91</v>
      </c>
      <c r="AC99" s="22">
        <v>3</v>
      </c>
      <c r="AD99" s="22">
        <v>590</v>
      </c>
      <c r="AE99" s="22">
        <v>7</v>
      </c>
      <c r="AF99" s="22">
        <v>1997</v>
      </c>
      <c r="AG99" s="22">
        <v>11</v>
      </c>
      <c r="AH99" s="20">
        <v>0</v>
      </c>
      <c r="AI99" s="20">
        <v>0.6</v>
      </c>
      <c r="AJ99" s="20" t="s">
        <v>1920</v>
      </c>
      <c r="AK99" s="22">
        <v>44</v>
      </c>
      <c r="AL99" s="22">
        <v>0</v>
      </c>
      <c r="AM99" s="22">
        <v>0</v>
      </c>
      <c r="AN99" s="22">
        <v>0</v>
      </c>
      <c r="AO99" s="22">
        <v>1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10</v>
      </c>
      <c r="AX99" s="20">
        <v>12.8</v>
      </c>
      <c r="AY99" s="20">
        <v>14.8</v>
      </c>
      <c r="AZ99" s="20">
        <v>30</v>
      </c>
      <c r="BA99" s="20">
        <v>5.7</v>
      </c>
      <c r="BB99" s="22">
        <v>0</v>
      </c>
      <c r="BC99" s="20">
        <v>0.17</v>
      </c>
      <c r="BD99" s="20">
        <v>0.01</v>
      </c>
      <c r="BE99" s="20">
        <v>0.18</v>
      </c>
      <c r="BF99" s="20">
        <v>0.84</v>
      </c>
      <c r="BG99" s="22">
        <v>432</v>
      </c>
      <c r="BH99" s="22">
        <v>195</v>
      </c>
      <c r="BI99" s="22">
        <v>375</v>
      </c>
      <c r="BJ99" s="22">
        <v>193</v>
      </c>
      <c r="BK99" s="22">
        <v>302</v>
      </c>
      <c r="BL99" s="22">
        <v>156</v>
      </c>
      <c r="BM99" s="22">
        <v>410</v>
      </c>
      <c r="BN99" s="22">
        <v>190</v>
      </c>
      <c r="BO99" s="20"/>
      <c r="BP99" s="20"/>
      <c r="BQ99" s="20"/>
      <c r="BR99" s="20"/>
      <c r="BS99" s="20"/>
      <c r="BT99" s="20"/>
      <c r="BU99" s="22">
        <v>0.35</v>
      </c>
      <c r="BV99" s="22">
        <v>0</v>
      </c>
      <c r="BW99" s="22">
        <v>0.02</v>
      </c>
      <c r="BX99" s="22">
        <v>0.37</v>
      </c>
      <c r="BY99" s="22">
        <v>1.72</v>
      </c>
      <c r="BZ99" s="22">
        <v>2.0499999999999998</v>
      </c>
      <c r="CA99" s="22">
        <v>325</v>
      </c>
      <c r="CB99" s="22">
        <v>209</v>
      </c>
      <c r="CC99" s="22">
        <v>681</v>
      </c>
      <c r="CD99" s="22">
        <v>275</v>
      </c>
      <c r="CE99" s="22">
        <v>444</v>
      </c>
      <c r="CF99" s="22">
        <v>203</v>
      </c>
      <c r="CG99" s="22">
        <v>645</v>
      </c>
      <c r="CH99" s="22">
        <v>253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229600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1</v>
      </c>
      <c r="J100" s="20">
        <v>0</v>
      </c>
      <c r="K100" s="20">
        <v>0</v>
      </c>
      <c r="L100" s="22">
        <v>0</v>
      </c>
      <c r="M100" s="20" t="s">
        <v>1006</v>
      </c>
      <c r="N100" s="20">
        <v>0</v>
      </c>
      <c r="O100" s="22">
        <v>88</v>
      </c>
      <c r="P100" s="23" t="b">
        <v>0</v>
      </c>
      <c r="Q100" s="20"/>
      <c r="R100" s="20" t="s">
        <v>1921</v>
      </c>
      <c r="S100" s="22">
        <v>40</v>
      </c>
      <c r="T100" s="20" t="s">
        <v>1007</v>
      </c>
      <c r="U100" s="20">
        <v>0</v>
      </c>
      <c r="V100" s="20" t="s">
        <v>564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0</v>
      </c>
      <c r="AD100" s="22">
        <v>218</v>
      </c>
      <c r="AE100" s="22">
        <v>48</v>
      </c>
      <c r="AF100" s="22">
        <v>8856</v>
      </c>
      <c r="AG100" s="22">
        <v>38</v>
      </c>
      <c r="AH100" s="20">
        <v>0</v>
      </c>
      <c r="AI100" s="20">
        <v>0</v>
      </c>
      <c r="AJ100" s="20" t="s">
        <v>564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535</v>
      </c>
      <c r="BH100" s="22">
        <v>64</v>
      </c>
      <c r="BI100" s="22">
        <v>521</v>
      </c>
      <c r="BJ100" s="22">
        <v>47</v>
      </c>
      <c r="BK100" s="22">
        <v>493</v>
      </c>
      <c r="BL100" s="22">
        <v>38</v>
      </c>
      <c r="BM100" s="22">
        <v>543</v>
      </c>
      <c r="BN100" s="22">
        <v>64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658</v>
      </c>
      <c r="CB100" s="22">
        <v>46</v>
      </c>
      <c r="CC100" s="22">
        <v>467</v>
      </c>
      <c r="CD100" s="22">
        <v>62</v>
      </c>
      <c r="CE100" s="22">
        <v>547</v>
      </c>
      <c r="CF100" s="22">
        <v>64</v>
      </c>
      <c r="CG100" s="22">
        <v>430</v>
      </c>
      <c r="CH100" s="22">
        <v>63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477580</v>
      </c>
      <c r="D101" s="22">
        <v>0</v>
      </c>
      <c r="E101" s="22">
        <v>0</v>
      </c>
      <c r="F101" s="22">
        <v>-1</v>
      </c>
      <c r="G101" s="22">
        <v>1</v>
      </c>
      <c r="H101" s="22">
        <v>0</v>
      </c>
      <c r="I101" s="22">
        <v>2</v>
      </c>
      <c r="J101" s="20">
        <v>3</v>
      </c>
      <c r="K101" s="20">
        <v>3</v>
      </c>
      <c r="L101" s="22">
        <v>1</v>
      </c>
      <c r="M101" s="20" t="s">
        <v>1739</v>
      </c>
      <c r="N101" s="20">
        <v>3</v>
      </c>
      <c r="O101" s="22">
        <v>89</v>
      </c>
      <c r="P101" s="23" t="b">
        <v>0</v>
      </c>
      <c r="Q101" s="20"/>
      <c r="R101" s="20"/>
      <c r="S101" s="22">
        <v>44</v>
      </c>
      <c r="T101" s="20" t="s">
        <v>1740</v>
      </c>
      <c r="U101" s="20">
        <v>2</v>
      </c>
      <c r="V101" s="20" t="s">
        <v>1741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34</v>
      </c>
      <c r="AD101" s="22">
        <v>26582</v>
      </c>
      <c r="AE101" s="22">
        <v>779</v>
      </c>
      <c r="AF101" s="22">
        <v>21567</v>
      </c>
      <c r="AG101" s="22">
        <v>410</v>
      </c>
      <c r="AH101" s="20">
        <v>0.7</v>
      </c>
      <c r="AI101" s="20">
        <v>7.7</v>
      </c>
      <c r="AJ101" s="20" t="s">
        <v>1741</v>
      </c>
      <c r="AK101" s="22">
        <v>1530</v>
      </c>
      <c r="AL101" s="22">
        <v>0</v>
      </c>
      <c r="AM101" s="22">
        <v>0</v>
      </c>
      <c r="AN101" s="22">
        <v>4</v>
      </c>
      <c r="AO101" s="22">
        <v>32</v>
      </c>
      <c r="AP101" s="22">
        <v>0</v>
      </c>
      <c r="AQ101" s="22">
        <v>0</v>
      </c>
      <c r="AR101" s="22">
        <v>0</v>
      </c>
      <c r="AS101" s="22">
        <v>3</v>
      </c>
      <c r="AT101" s="22">
        <v>0</v>
      </c>
      <c r="AU101" s="22">
        <v>0</v>
      </c>
      <c r="AV101" s="22">
        <v>0</v>
      </c>
      <c r="AW101" s="22">
        <v>267</v>
      </c>
      <c r="AX101" s="20">
        <v>307.39999999999998</v>
      </c>
      <c r="AY101" s="20">
        <v>24</v>
      </c>
      <c r="AZ101" s="20">
        <v>26</v>
      </c>
      <c r="BA101" s="20">
        <v>35.700000000000003</v>
      </c>
      <c r="BB101" s="22">
        <v>17</v>
      </c>
      <c r="BC101" s="20">
        <v>0.43</v>
      </c>
      <c r="BD101" s="20">
        <v>0.13</v>
      </c>
      <c r="BE101" s="20">
        <v>0.56000000000000005</v>
      </c>
      <c r="BF101" s="20">
        <v>28.83</v>
      </c>
      <c r="BG101" s="22">
        <v>75</v>
      </c>
      <c r="BH101" s="22">
        <v>26</v>
      </c>
      <c r="BI101" s="22">
        <v>353</v>
      </c>
      <c r="BJ101" s="22">
        <v>122</v>
      </c>
      <c r="BK101" s="22">
        <v>317</v>
      </c>
      <c r="BL101" s="22">
        <v>107</v>
      </c>
      <c r="BM101" s="22">
        <v>208</v>
      </c>
      <c r="BN101" s="22">
        <v>62</v>
      </c>
      <c r="BO101" s="20"/>
      <c r="BP101" s="20"/>
      <c r="BQ101" s="20"/>
      <c r="BR101" s="20"/>
      <c r="BS101" s="20"/>
      <c r="BT101" s="20"/>
      <c r="BU101" s="22">
        <v>0.03</v>
      </c>
      <c r="BV101" s="22">
        <v>0</v>
      </c>
      <c r="BW101" s="22">
        <v>0.01</v>
      </c>
      <c r="BX101" s="22">
        <v>0.04</v>
      </c>
      <c r="BY101" s="22">
        <v>1.7</v>
      </c>
      <c r="BZ101" s="22">
        <v>1.88</v>
      </c>
      <c r="CA101" s="22">
        <v>552</v>
      </c>
      <c r="CB101" s="22">
        <v>121</v>
      </c>
      <c r="CC101" s="22">
        <v>105</v>
      </c>
      <c r="CD101" s="22">
        <v>30</v>
      </c>
      <c r="CE101" s="22">
        <v>282</v>
      </c>
      <c r="CF101" s="22">
        <v>100</v>
      </c>
      <c r="CG101" s="22">
        <v>347</v>
      </c>
      <c r="CH101" s="22">
        <v>135</v>
      </c>
      <c r="CI101" s="22">
        <v>1</v>
      </c>
      <c r="CJ101" s="22">
        <v>0.24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75</v>
      </c>
      <c r="B102" s="22">
        <v>75</v>
      </c>
      <c r="C102" s="22">
        <v>544877</v>
      </c>
      <c r="D102" s="22">
        <v>0</v>
      </c>
      <c r="E102" s="22">
        <v>0</v>
      </c>
      <c r="F102" s="22">
        <v>-1</v>
      </c>
      <c r="G102" s="22">
        <v>1</v>
      </c>
      <c r="H102" s="22">
        <v>0</v>
      </c>
      <c r="I102" s="22">
        <v>2</v>
      </c>
      <c r="J102" s="20">
        <v>2.7</v>
      </c>
      <c r="K102" s="20">
        <v>2.7</v>
      </c>
      <c r="L102" s="22">
        <v>0</v>
      </c>
      <c r="M102" s="20" t="s">
        <v>1922</v>
      </c>
      <c r="N102" s="20">
        <v>3.6</v>
      </c>
      <c r="O102" s="22">
        <v>595</v>
      </c>
      <c r="P102" s="23" t="b">
        <v>0</v>
      </c>
      <c r="Q102" s="20" t="s">
        <v>2383</v>
      </c>
      <c r="R102" s="20" t="s">
        <v>3782</v>
      </c>
      <c r="S102" s="22">
        <v>44</v>
      </c>
      <c r="T102" s="20" t="s">
        <v>1923</v>
      </c>
      <c r="U102" s="20">
        <v>2.1</v>
      </c>
      <c r="V102" s="20" t="s">
        <v>1924</v>
      </c>
      <c r="W102" s="20">
        <v>0.3</v>
      </c>
      <c r="X102" s="23" t="b">
        <v>0</v>
      </c>
      <c r="Y102" s="20"/>
      <c r="Z102" s="20" t="s">
        <v>937</v>
      </c>
      <c r="AA102" s="22">
        <v>3</v>
      </c>
      <c r="AB102" s="22">
        <v>91</v>
      </c>
      <c r="AC102" s="22">
        <v>31</v>
      </c>
      <c r="AD102" s="22">
        <v>35985</v>
      </c>
      <c r="AE102" s="22">
        <v>72</v>
      </c>
      <c r="AF102" s="22">
        <v>30225</v>
      </c>
      <c r="AG102" s="22">
        <v>1784</v>
      </c>
      <c r="AH102" s="20">
        <v>0.8</v>
      </c>
      <c r="AI102" s="20">
        <v>7</v>
      </c>
      <c r="AJ102" s="20" t="s">
        <v>1924</v>
      </c>
      <c r="AK102" s="22">
        <v>1160</v>
      </c>
      <c r="AL102" s="22">
        <v>0</v>
      </c>
      <c r="AM102" s="22">
        <v>1</v>
      </c>
      <c r="AN102" s="22">
        <v>3</v>
      </c>
      <c r="AO102" s="22">
        <v>26</v>
      </c>
      <c r="AP102" s="22">
        <v>1</v>
      </c>
      <c r="AQ102" s="22">
        <v>0</v>
      </c>
      <c r="AR102" s="22">
        <v>0</v>
      </c>
      <c r="AS102" s="22">
        <v>2</v>
      </c>
      <c r="AT102" s="22">
        <v>0</v>
      </c>
      <c r="AU102" s="22">
        <v>0</v>
      </c>
      <c r="AV102" s="22">
        <v>1</v>
      </c>
      <c r="AW102" s="22">
        <v>159</v>
      </c>
      <c r="AX102" s="20">
        <v>187</v>
      </c>
      <c r="AY102" s="20">
        <v>104.1</v>
      </c>
      <c r="AZ102" s="20">
        <v>30</v>
      </c>
      <c r="BA102" s="20">
        <v>32.1</v>
      </c>
      <c r="BB102" s="22">
        <v>13</v>
      </c>
      <c r="BC102" s="20">
        <v>0.18</v>
      </c>
      <c r="BD102" s="20">
        <v>0.52</v>
      </c>
      <c r="BE102" s="20">
        <v>0.7</v>
      </c>
      <c r="BF102" s="20">
        <v>25.06</v>
      </c>
      <c r="BG102" s="22">
        <v>189</v>
      </c>
      <c r="BH102" s="22">
        <v>74</v>
      </c>
      <c r="BI102" s="22">
        <v>177</v>
      </c>
      <c r="BJ102" s="22">
        <v>41</v>
      </c>
      <c r="BK102" s="22">
        <v>301</v>
      </c>
      <c r="BL102" s="22">
        <v>98</v>
      </c>
      <c r="BM102" s="22">
        <v>227</v>
      </c>
      <c r="BN102" s="22">
        <v>71</v>
      </c>
      <c r="BO102" s="20"/>
      <c r="BP102" s="20"/>
      <c r="BQ102" s="20"/>
      <c r="BR102" s="20"/>
      <c r="BS102" s="20"/>
      <c r="BT102" s="20"/>
      <c r="BU102" s="22">
        <v>0.01</v>
      </c>
      <c r="BV102" s="22">
        <v>0</v>
      </c>
      <c r="BW102" s="22">
        <v>0.04</v>
      </c>
      <c r="BX102" s="22">
        <v>0.05</v>
      </c>
      <c r="BY102" s="22">
        <v>1.94</v>
      </c>
      <c r="BZ102" s="22">
        <v>2.02</v>
      </c>
      <c r="CA102" s="22">
        <v>569</v>
      </c>
      <c r="CB102" s="22">
        <v>125</v>
      </c>
      <c r="CC102" s="22">
        <v>63</v>
      </c>
      <c r="CD102" s="22">
        <v>14</v>
      </c>
      <c r="CE102" s="22">
        <v>266</v>
      </c>
      <c r="CF102" s="22">
        <v>89</v>
      </c>
      <c r="CG102" s="22">
        <v>286</v>
      </c>
      <c r="CH102" s="22">
        <v>112</v>
      </c>
      <c r="CI102" s="22">
        <v>1.01</v>
      </c>
      <c r="CJ102" s="22">
        <v>0.23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0"/>
      <c r="B103" s="20"/>
      <c r="C103" s="22">
        <v>215531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1</v>
      </c>
      <c r="J103" s="20">
        <v>0</v>
      </c>
      <c r="K103" s="20">
        <v>0</v>
      </c>
      <c r="L103" s="22">
        <v>0</v>
      </c>
      <c r="M103" s="20" t="s">
        <v>1925</v>
      </c>
      <c r="N103" s="20">
        <v>0</v>
      </c>
      <c r="O103" s="22">
        <v>607</v>
      </c>
      <c r="P103" s="23" t="b">
        <v>0</v>
      </c>
      <c r="Q103" s="20"/>
      <c r="R103" s="20"/>
      <c r="S103" s="22">
        <v>44</v>
      </c>
      <c r="T103" s="20" t="s">
        <v>1926</v>
      </c>
      <c r="U103" s="20">
        <v>1</v>
      </c>
      <c r="V103" s="20" t="s">
        <v>1927</v>
      </c>
      <c r="W103" s="20">
        <v>0.1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2</v>
      </c>
      <c r="AD103" s="22">
        <v>4861</v>
      </c>
      <c r="AE103" s="22">
        <v>55</v>
      </c>
      <c r="AF103" s="22">
        <v>8541</v>
      </c>
      <c r="AG103" s="22">
        <v>97</v>
      </c>
      <c r="AH103" s="20">
        <v>0</v>
      </c>
      <c r="AI103" s="20">
        <v>0.5</v>
      </c>
      <c r="AJ103" s="20" t="s">
        <v>1927</v>
      </c>
      <c r="AK103" s="22">
        <v>180</v>
      </c>
      <c r="AL103" s="22">
        <v>0</v>
      </c>
      <c r="AM103" s="22">
        <v>0</v>
      </c>
      <c r="AN103" s="22">
        <v>0</v>
      </c>
      <c r="AO103" s="22">
        <v>7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5</v>
      </c>
      <c r="AV103" s="22">
        <v>0</v>
      </c>
      <c r="AW103" s="22">
        <v>31</v>
      </c>
      <c r="AX103" s="20">
        <v>33</v>
      </c>
      <c r="AY103" s="20">
        <v>0</v>
      </c>
      <c r="AZ103" s="20">
        <v>0</v>
      </c>
      <c r="BA103" s="20">
        <v>3.3</v>
      </c>
      <c r="BB103" s="22">
        <v>2</v>
      </c>
      <c r="BC103" s="20">
        <v>0</v>
      </c>
      <c r="BD103" s="20">
        <v>0</v>
      </c>
      <c r="BE103" s="20">
        <v>0</v>
      </c>
      <c r="BF103" s="20">
        <v>2.76</v>
      </c>
      <c r="BG103" s="22">
        <v>392</v>
      </c>
      <c r="BH103" s="22">
        <v>29</v>
      </c>
      <c r="BI103" s="22">
        <v>608</v>
      </c>
      <c r="BJ103" s="22">
        <v>74</v>
      </c>
      <c r="BK103" s="22">
        <v>591</v>
      </c>
      <c r="BL103" s="22">
        <v>67</v>
      </c>
      <c r="BM103" s="22">
        <v>431</v>
      </c>
      <c r="BN103" s="22">
        <v>29</v>
      </c>
      <c r="BO103" s="20"/>
      <c r="BP103" s="20"/>
      <c r="BQ103" s="20"/>
      <c r="BR103" s="20"/>
      <c r="BS103" s="20"/>
      <c r="BT103" s="20"/>
      <c r="BU103" s="22">
        <v>0</v>
      </c>
      <c r="BV103" s="22">
        <v>2.5</v>
      </c>
      <c r="BW103" s="22">
        <v>0</v>
      </c>
      <c r="BX103" s="22">
        <v>0</v>
      </c>
      <c r="BY103" s="22">
        <v>1.38</v>
      </c>
      <c r="BZ103" s="22">
        <v>3.5</v>
      </c>
      <c r="CA103" s="22">
        <v>518</v>
      </c>
      <c r="CB103" s="22">
        <v>26</v>
      </c>
      <c r="CC103" s="22">
        <v>567</v>
      </c>
      <c r="CD103" s="22">
        <v>85</v>
      </c>
      <c r="CE103" s="22">
        <v>417</v>
      </c>
      <c r="CF103" s="22">
        <v>34</v>
      </c>
      <c r="CG103" s="22">
        <v>415</v>
      </c>
      <c r="CH103" s="22">
        <v>58</v>
      </c>
      <c r="CI103" s="22">
        <v>1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474772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2</v>
      </c>
      <c r="J104" s="20">
        <v>0</v>
      </c>
      <c r="K104" s="20">
        <v>0</v>
      </c>
      <c r="L104" s="22">
        <v>0</v>
      </c>
      <c r="M104" s="20" t="s">
        <v>999</v>
      </c>
      <c r="N104" s="20">
        <v>0</v>
      </c>
      <c r="O104" s="22">
        <v>619</v>
      </c>
      <c r="P104" s="23" t="b">
        <v>0</v>
      </c>
      <c r="Q104" s="20"/>
      <c r="R104" s="20"/>
      <c r="S104" s="22">
        <v>40</v>
      </c>
      <c r="T104" s="20" t="s">
        <v>2472</v>
      </c>
      <c r="U104" s="20">
        <v>0</v>
      </c>
      <c r="V104" s="20" t="s">
        <v>2473</v>
      </c>
      <c r="W104" s="20">
        <v>0.2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0</v>
      </c>
      <c r="AD104" s="22">
        <v>13398</v>
      </c>
      <c r="AE104" s="22">
        <v>198</v>
      </c>
      <c r="AF104" s="22">
        <v>14152</v>
      </c>
      <c r="AG104" s="22">
        <v>203</v>
      </c>
      <c r="AH104" s="20">
        <v>0</v>
      </c>
      <c r="AI104" s="20">
        <v>0</v>
      </c>
      <c r="AJ104" s="20" t="s">
        <v>2473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562</v>
      </c>
      <c r="BH104" s="22">
        <v>211</v>
      </c>
      <c r="BI104" s="22">
        <v>547</v>
      </c>
      <c r="BJ104" s="22">
        <v>210</v>
      </c>
      <c r="BK104" s="22">
        <v>521</v>
      </c>
      <c r="BL104" s="22">
        <v>200</v>
      </c>
      <c r="BM104" s="22">
        <v>569</v>
      </c>
      <c r="BN104" s="22">
        <v>211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692</v>
      </c>
      <c r="CB104" s="22">
        <v>204</v>
      </c>
      <c r="CC104" s="22">
        <v>495</v>
      </c>
      <c r="CD104" s="22">
        <v>184</v>
      </c>
      <c r="CE104" s="22">
        <v>574</v>
      </c>
      <c r="CF104" s="22">
        <v>208</v>
      </c>
      <c r="CG104" s="22">
        <v>342</v>
      </c>
      <c r="CH104" s="22">
        <v>134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50</v>
      </c>
      <c r="B105" s="22">
        <v>50</v>
      </c>
      <c r="C105" s="22">
        <v>232980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2</v>
      </c>
      <c r="J105" s="20">
        <v>0</v>
      </c>
      <c r="K105" s="20">
        <v>0</v>
      </c>
      <c r="L105" s="22">
        <v>0</v>
      </c>
      <c r="M105" s="20" t="s">
        <v>1690</v>
      </c>
      <c r="N105" s="20">
        <v>0</v>
      </c>
      <c r="O105" s="22">
        <v>643</v>
      </c>
      <c r="P105" s="23" t="b">
        <v>0</v>
      </c>
      <c r="Q105" s="20" t="s">
        <v>3445</v>
      </c>
      <c r="R105" s="20" t="s">
        <v>3443</v>
      </c>
      <c r="S105" s="22">
        <v>44</v>
      </c>
      <c r="T105" s="20" t="s">
        <v>2474</v>
      </c>
      <c r="U105" s="20">
        <v>1.9</v>
      </c>
      <c r="V105" s="20" t="s">
        <v>2475</v>
      </c>
      <c r="W105" s="20">
        <v>0.1</v>
      </c>
      <c r="X105" s="23" t="b">
        <v>0</v>
      </c>
      <c r="Y105" s="20"/>
      <c r="Z105" s="20" t="s">
        <v>937</v>
      </c>
      <c r="AA105" s="22">
        <v>3</v>
      </c>
      <c r="AB105" s="22">
        <v>91</v>
      </c>
      <c r="AC105" s="22">
        <v>23</v>
      </c>
      <c r="AD105" s="22">
        <v>28357</v>
      </c>
      <c r="AE105" s="22">
        <v>16</v>
      </c>
      <c r="AF105" s="22">
        <v>29566</v>
      </c>
      <c r="AG105" s="22">
        <v>139</v>
      </c>
      <c r="AH105" s="20">
        <v>0</v>
      </c>
      <c r="AI105" s="20">
        <v>5.2</v>
      </c>
      <c r="AJ105" s="20" t="s">
        <v>2475</v>
      </c>
      <c r="AK105" s="22">
        <v>949</v>
      </c>
      <c r="AL105" s="22">
        <v>0</v>
      </c>
      <c r="AM105" s="22">
        <v>1</v>
      </c>
      <c r="AN105" s="22">
        <v>2</v>
      </c>
      <c r="AO105" s="22">
        <v>24</v>
      </c>
      <c r="AP105" s="22">
        <v>0</v>
      </c>
      <c r="AQ105" s="22">
        <v>0</v>
      </c>
      <c r="AR105" s="22">
        <v>0</v>
      </c>
      <c r="AS105" s="22">
        <v>1</v>
      </c>
      <c r="AT105" s="22">
        <v>0</v>
      </c>
      <c r="AU105" s="22">
        <v>0</v>
      </c>
      <c r="AV105" s="22">
        <v>0</v>
      </c>
      <c r="AW105" s="22">
        <v>161</v>
      </c>
      <c r="AX105" s="20">
        <v>149.4</v>
      </c>
      <c r="AY105" s="20">
        <v>95</v>
      </c>
      <c r="AZ105" s="20">
        <v>20</v>
      </c>
      <c r="BA105" s="20">
        <v>26.5</v>
      </c>
      <c r="BB105" s="22">
        <v>11</v>
      </c>
      <c r="BC105" s="20">
        <v>0.02</v>
      </c>
      <c r="BD105" s="20">
        <v>0.75</v>
      </c>
      <c r="BE105" s="20">
        <v>0.77</v>
      </c>
      <c r="BF105" s="20">
        <v>21.05</v>
      </c>
      <c r="BG105" s="22">
        <v>233</v>
      </c>
      <c r="BH105" s="22">
        <v>91</v>
      </c>
      <c r="BI105" s="22">
        <v>191</v>
      </c>
      <c r="BJ105" s="22">
        <v>48</v>
      </c>
      <c r="BK105" s="22">
        <v>341</v>
      </c>
      <c r="BL105" s="22">
        <v>119</v>
      </c>
      <c r="BM105" s="22">
        <v>264</v>
      </c>
      <c r="BN105" s="22">
        <v>87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7.0000000000000007E-2</v>
      </c>
      <c r="BX105" s="22">
        <v>7.0000000000000007E-2</v>
      </c>
      <c r="BY105" s="22">
        <v>2</v>
      </c>
      <c r="BZ105" s="22">
        <v>2.2799999999999998</v>
      </c>
      <c r="CA105" s="22">
        <v>530</v>
      </c>
      <c r="CB105" s="22">
        <v>112</v>
      </c>
      <c r="CC105" s="22">
        <v>573</v>
      </c>
      <c r="CD105" s="22">
        <v>228</v>
      </c>
      <c r="CE105" s="22">
        <v>293</v>
      </c>
      <c r="CF105" s="22">
        <v>104</v>
      </c>
      <c r="CG105" s="22">
        <v>371</v>
      </c>
      <c r="CH105" s="22">
        <v>144</v>
      </c>
      <c r="CI105" s="22">
        <v>1.04</v>
      </c>
      <c r="CJ105" s="22">
        <v>0.19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100</v>
      </c>
      <c r="C106" s="22">
        <v>503139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1255</v>
      </c>
      <c r="N106" s="20">
        <v>0</v>
      </c>
      <c r="O106" s="22">
        <v>644</v>
      </c>
      <c r="P106" s="23" t="b">
        <v>0</v>
      </c>
      <c r="Q106" s="20"/>
      <c r="R106" s="20" t="s">
        <v>3395</v>
      </c>
      <c r="S106" s="22">
        <v>49</v>
      </c>
      <c r="T106" s="20" t="s">
        <v>2476</v>
      </c>
      <c r="U106" s="20">
        <v>0.8</v>
      </c>
      <c r="V106" s="20" t="s">
        <v>1413</v>
      </c>
      <c r="W106" s="20">
        <v>0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3</v>
      </c>
      <c r="AD106" s="22">
        <v>1188</v>
      </c>
      <c r="AE106" s="22">
        <v>44</v>
      </c>
      <c r="AF106" s="22">
        <v>1833</v>
      </c>
      <c r="AG106" s="22">
        <v>10</v>
      </c>
      <c r="AH106" s="20">
        <v>0</v>
      </c>
      <c r="AI106" s="20">
        <v>0.6</v>
      </c>
      <c r="AJ106" s="20" t="s">
        <v>1413</v>
      </c>
      <c r="AK106" s="22">
        <v>230</v>
      </c>
      <c r="AL106" s="22">
        <v>0</v>
      </c>
      <c r="AM106" s="22">
        <v>0</v>
      </c>
      <c r="AN106" s="22">
        <v>0</v>
      </c>
      <c r="AO106" s="22">
        <v>6</v>
      </c>
      <c r="AP106" s="22">
        <v>0</v>
      </c>
      <c r="AQ106" s="22">
        <v>0</v>
      </c>
      <c r="AR106" s="22">
        <v>0</v>
      </c>
      <c r="AS106" s="22">
        <v>2</v>
      </c>
      <c r="AT106" s="22">
        <v>0</v>
      </c>
      <c r="AU106" s="22">
        <v>0</v>
      </c>
      <c r="AV106" s="22">
        <v>0</v>
      </c>
      <c r="AW106" s="22">
        <v>22</v>
      </c>
      <c r="AX106" s="20">
        <v>16.399999999999999</v>
      </c>
      <c r="AY106" s="20">
        <v>33.799999999999997</v>
      </c>
      <c r="AZ106" s="20">
        <v>10</v>
      </c>
      <c r="BA106" s="20">
        <v>5.9</v>
      </c>
      <c r="BB106" s="22">
        <v>3</v>
      </c>
      <c r="BC106" s="20">
        <v>7.0000000000000007E-2</v>
      </c>
      <c r="BD106" s="20">
        <v>0.22</v>
      </c>
      <c r="BE106" s="20">
        <v>0.28999999999999998</v>
      </c>
      <c r="BF106" s="20">
        <v>2.59</v>
      </c>
      <c r="BG106" s="22">
        <v>422</v>
      </c>
      <c r="BH106" s="22">
        <v>190</v>
      </c>
      <c r="BI106" s="22">
        <v>325</v>
      </c>
      <c r="BJ106" s="22">
        <v>169</v>
      </c>
      <c r="BK106" s="22">
        <v>387</v>
      </c>
      <c r="BL106" s="22">
        <v>194</v>
      </c>
      <c r="BM106" s="22">
        <v>407</v>
      </c>
      <c r="BN106" s="22">
        <v>189</v>
      </c>
      <c r="BO106" s="22">
        <v>2</v>
      </c>
      <c r="BP106" s="20"/>
      <c r="BQ106" s="22">
        <v>3</v>
      </c>
      <c r="BR106" s="20"/>
      <c r="BS106" s="20"/>
      <c r="BT106" s="20"/>
      <c r="BU106" s="22">
        <v>0.03</v>
      </c>
      <c r="BV106" s="22">
        <v>0</v>
      </c>
      <c r="BW106" s="22">
        <v>0.09</v>
      </c>
      <c r="BX106" s="22">
        <v>0.12</v>
      </c>
      <c r="BY106" s="22">
        <v>1.01</v>
      </c>
      <c r="BZ106" s="22">
        <v>2.35</v>
      </c>
      <c r="CA106" s="22">
        <v>264</v>
      </c>
      <c r="CB106" s="22">
        <v>169</v>
      </c>
      <c r="CC106" s="22">
        <v>708</v>
      </c>
      <c r="CD106" s="22">
        <v>295</v>
      </c>
      <c r="CE106" s="22">
        <v>480</v>
      </c>
      <c r="CF106" s="22">
        <v>226</v>
      </c>
      <c r="CG106" s="22">
        <v>696</v>
      </c>
      <c r="CH106" s="22">
        <v>283</v>
      </c>
      <c r="CI106" s="22">
        <v>1.17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0</v>
      </c>
      <c r="B107" s="22">
        <v>0</v>
      </c>
      <c r="C107" s="22">
        <v>200785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2518</v>
      </c>
      <c r="N107" s="20">
        <v>0</v>
      </c>
      <c r="O107" s="22">
        <v>673</v>
      </c>
      <c r="P107" s="23" t="b">
        <v>0</v>
      </c>
      <c r="Q107" s="20" t="s">
        <v>2390</v>
      </c>
      <c r="R107" s="20" t="s">
        <v>3281</v>
      </c>
      <c r="S107" s="22">
        <v>49</v>
      </c>
      <c r="T107" s="20" t="s">
        <v>2833</v>
      </c>
      <c r="U107" s="20">
        <v>0</v>
      </c>
      <c r="V107" s="20" t="s">
        <v>2834</v>
      </c>
      <c r="W107" s="20">
        <v>0</v>
      </c>
      <c r="X107" s="23" t="b">
        <v>0</v>
      </c>
      <c r="Y107" s="20"/>
      <c r="Z107" s="20" t="s">
        <v>899</v>
      </c>
      <c r="AA107" s="22">
        <v>3</v>
      </c>
      <c r="AB107" s="22">
        <v>91</v>
      </c>
      <c r="AC107" s="22">
        <v>0</v>
      </c>
      <c r="AD107" s="22">
        <v>612</v>
      </c>
      <c r="AE107" s="22">
        <v>4</v>
      </c>
      <c r="AF107" s="22">
        <v>594</v>
      </c>
      <c r="AG107" s="22">
        <v>2</v>
      </c>
      <c r="AH107" s="20">
        <v>0</v>
      </c>
      <c r="AI107" s="20">
        <v>0</v>
      </c>
      <c r="AJ107" s="20" t="s">
        <v>2834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733</v>
      </c>
      <c r="BH107" s="22">
        <v>312</v>
      </c>
      <c r="BI107" s="22">
        <v>729</v>
      </c>
      <c r="BJ107" s="22">
        <v>310</v>
      </c>
      <c r="BK107" s="22">
        <v>726</v>
      </c>
      <c r="BL107" s="22">
        <v>310</v>
      </c>
      <c r="BM107" s="22">
        <v>734</v>
      </c>
      <c r="BN107" s="22">
        <v>312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236</v>
      </c>
      <c r="CB107" s="22">
        <v>153</v>
      </c>
      <c r="CC107" s="22">
        <v>702</v>
      </c>
      <c r="CD107" s="22">
        <v>291</v>
      </c>
      <c r="CE107" s="22">
        <v>734</v>
      </c>
      <c r="CF107" s="22">
        <v>312</v>
      </c>
      <c r="CG107" s="22">
        <v>740</v>
      </c>
      <c r="CH107" s="22">
        <v>311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224995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2</v>
      </c>
      <c r="K108" s="20">
        <v>2</v>
      </c>
      <c r="L108" s="22">
        <v>1</v>
      </c>
      <c r="M108" s="20" t="s">
        <v>1335</v>
      </c>
      <c r="N108" s="20">
        <v>2</v>
      </c>
      <c r="O108" s="22">
        <v>705</v>
      </c>
      <c r="P108" s="23" t="b">
        <v>0</v>
      </c>
      <c r="Q108" s="20"/>
      <c r="R108" s="20"/>
      <c r="S108" s="22">
        <v>55</v>
      </c>
      <c r="T108" s="20" t="s">
        <v>3106</v>
      </c>
      <c r="U108" s="20">
        <v>2</v>
      </c>
      <c r="V108" s="20" t="s">
        <v>3107</v>
      </c>
      <c r="W108" s="20">
        <v>0</v>
      </c>
      <c r="X108" s="23" t="b">
        <v>0</v>
      </c>
      <c r="Y108" s="20"/>
      <c r="Z108" s="20" t="s">
        <v>858</v>
      </c>
      <c r="AA108" s="22">
        <v>3</v>
      </c>
      <c r="AB108" s="22">
        <v>91</v>
      </c>
      <c r="AC108" s="22">
        <v>20</v>
      </c>
      <c r="AD108" s="22">
        <v>4806</v>
      </c>
      <c r="AE108" s="22">
        <v>222</v>
      </c>
      <c r="AF108" s="22">
        <v>3470</v>
      </c>
      <c r="AG108" s="22">
        <v>203</v>
      </c>
      <c r="AH108" s="20">
        <v>0.4</v>
      </c>
      <c r="AI108" s="20">
        <v>3.6</v>
      </c>
      <c r="AJ108" s="20" t="s">
        <v>3107</v>
      </c>
      <c r="AK108" s="22">
        <v>280</v>
      </c>
      <c r="AL108" s="22">
        <v>1</v>
      </c>
      <c r="AM108" s="22">
        <v>1</v>
      </c>
      <c r="AN108" s="22">
        <v>1</v>
      </c>
      <c r="AO108" s="22">
        <v>7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63</v>
      </c>
      <c r="AX108" s="20">
        <v>93</v>
      </c>
      <c r="AY108" s="20">
        <v>80</v>
      </c>
      <c r="AZ108" s="20">
        <v>130</v>
      </c>
      <c r="BA108" s="20">
        <v>30.3</v>
      </c>
      <c r="BB108" s="22">
        <v>1</v>
      </c>
      <c r="BC108" s="20">
        <v>1.43</v>
      </c>
      <c r="BD108" s="20">
        <v>0.49</v>
      </c>
      <c r="BE108" s="20">
        <v>1.92</v>
      </c>
      <c r="BF108" s="20">
        <v>5.46</v>
      </c>
      <c r="BG108" s="22">
        <v>302</v>
      </c>
      <c r="BH108" s="22">
        <v>126</v>
      </c>
      <c r="BI108" s="22">
        <v>222</v>
      </c>
      <c r="BJ108" s="22">
        <v>129</v>
      </c>
      <c r="BK108" s="22">
        <v>136</v>
      </c>
      <c r="BL108" s="22">
        <v>84</v>
      </c>
      <c r="BM108" s="22">
        <v>236</v>
      </c>
      <c r="BN108" s="22">
        <v>111</v>
      </c>
      <c r="BO108" s="20"/>
      <c r="BP108" s="20"/>
      <c r="BQ108" s="20"/>
      <c r="BR108" s="20"/>
      <c r="BS108" s="20"/>
      <c r="BT108" s="20"/>
      <c r="BU108" s="22">
        <v>0.46</v>
      </c>
      <c r="BV108" s="22">
        <v>0</v>
      </c>
      <c r="BW108" s="22">
        <v>0.16</v>
      </c>
      <c r="BX108" s="22">
        <v>0.62</v>
      </c>
      <c r="BY108" s="22">
        <v>1.76</v>
      </c>
      <c r="BZ108" s="22">
        <v>2.25</v>
      </c>
      <c r="CA108" s="22">
        <v>103</v>
      </c>
      <c r="CB108" s="22">
        <v>64</v>
      </c>
      <c r="CC108" s="22">
        <v>178</v>
      </c>
      <c r="CD108" s="22">
        <v>77</v>
      </c>
      <c r="CE108" s="22">
        <v>290</v>
      </c>
      <c r="CF108" s="22">
        <v>121</v>
      </c>
      <c r="CG108" s="22">
        <v>555</v>
      </c>
      <c r="CH108" s="22">
        <v>204</v>
      </c>
      <c r="CI108" s="22">
        <v>0.32</v>
      </c>
      <c r="CJ108" s="22">
        <v>0.32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191866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1041</v>
      </c>
      <c r="N109" s="20">
        <v>0.2</v>
      </c>
      <c r="O109" s="22">
        <v>90</v>
      </c>
      <c r="P109" s="23" t="b">
        <v>0</v>
      </c>
      <c r="Q109" s="20" t="s">
        <v>3624</v>
      </c>
      <c r="R109" s="20" t="s">
        <v>3570</v>
      </c>
      <c r="S109" s="22">
        <v>45</v>
      </c>
      <c r="T109" s="20" t="s">
        <v>1042</v>
      </c>
      <c r="U109" s="20">
        <v>2</v>
      </c>
      <c r="V109" s="20" t="s">
        <v>495</v>
      </c>
      <c r="W109" s="20">
        <v>0.2</v>
      </c>
      <c r="X109" s="23" t="b">
        <v>0</v>
      </c>
      <c r="Y109" s="20"/>
      <c r="Z109" s="20" t="s">
        <v>899</v>
      </c>
      <c r="AA109" s="22">
        <v>4</v>
      </c>
      <c r="AB109" s="22">
        <v>94</v>
      </c>
      <c r="AC109" s="22">
        <v>22</v>
      </c>
      <c r="AD109" s="22">
        <v>42325</v>
      </c>
      <c r="AE109" s="22">
        <v>11</v>
      </c>
      <c r="AF109" s="22">
        <v>51827</v>
      </c>
      <c r="AG109" s="22">
        <v>565</v>
      </c>
      <c r="AH109" s="20">
        <v>0</v>
      </c>
      <c r="AI109" s="20">
        <v>4.9000000000000004</v>
      </c>
      <c r="AJ109" s="20" t="s">
        <v>495</v>
      </c>
      <c r="AK109" s="22">
        <v>723</v>
      </c>
      <c r="AL109" s="22">
        <v>0</v>
      </c>
      <c r="AM109" s="22">
        <v>1</v>
      </c>
      <c r="AN109" s="22">
        <v>2</v>
      </c>
      <c r="AO109" s="22">
        <v>13</v>
      </c>
      <c r="AP109" s="22">
        <v>0</v>
      </c>
      <c r="AQ109" s="22">
        <v>0</v>
      </c>
      <c r="AR109" s="22">
        <v>0</v>
      </c>
      <c r="AS109" s="22">
        <v>4</v>
      </c>
      <c r="AT109" s="22">
        <v>0</v>
      </c>
      <c r="AU109" s="22">
        <v>0</v>
      </c>
      <c r="AV109" s="22">
        <v>1</v>
      </c>
      <c r="AW109" s="22">
        <v>117</v>
      </c>
      <c r="AX109" s="20">
        <v>122.8</v>
      </c>
      <c r="AY109" s="20">
        <v>94.4</v>
      </c>
      <c r="AZ109" s="20">
        <v>107</v>
      </c>
      <c r="BA109" s="20">
        <v>32.299999999999997</v>
      </c>
      <c r="BB109" s="22">
        <v>8</v>
      </c>
      <c r="BC109" s="20">
        <v>0.74</v>
      </c>
      <c r="BD109" s="20">
        <v>1.85</v>
      </c>
      <c r="BE109" s="20">
        <v>2.59</v>
      </c>
      <c r="BF109" s="20">
        <v>11.83</v>
      </c>
      <c r="BG109" s="22">
        <v>265</v>
      </c>
      <c r="BH109" s="22">
        <v>104</v>
      </c>
      <c r="BI109" s="22">
        <v>194</v>
      </c>
      <c r="BJ109" s="22">
        <v>50</v>
      </c>
      <c r="BK109" s="22">
        <v>154</v>
      </c>
      <c r="BL109" s="22">
        <v>23</v>
      </c>
      <c r="BM109" s="22">
        <v>225</v>
      </c>
      <c r="BN109" s="22">
        <v>69</v>
      </c>
      <c r="BO109" s="20"/>
      <c r="BP109" s="20"/>
      <c r="BQ109" s="20"/>
      <c r="BR109" s="20"/>
      <c r="BS109" s="20"/>
      <c r="BT109" s="20"/>
      <c r="BU109" s="22">
        <v>0.09</v>
      </c>
      <c r="BV109" s="22">
        <v>0</v>
      </c>
      <c r="BW109" s="22">
        <v>0.23</v>
      </c>
      <c r="BX109" s="22">
        <v>0.32</v>
      </c>
      <c r="BY109" s="22">
        <v>1.47</v>
      </c>
      <c r="BZ109" s="22">
        <v>1.62</v>
      </c>
      <c r="CA109" s="22">
        <v>375</v>
      </c>
      <c r="CB109" s="22">
        <v>65</v>
      </c>
      <c r="CC109" s="22">
        <v>393</v>
      </c>
      <c r="CD109" s="22">
        <v>139</v>
      </c>
      <c r="CE109" s="22">
        <v>284</v>
      </c>
      <c r="CF109" s="22">
        <v>102</v>
      </c>
      <c r="CG109" s="22">
        <v>304</v>
      </c>
      <c r="CH109" s="22">
        <v>118</v>
      </c>
      <c r="CI109" s="22">
        <v>1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235448</v>
      </c>
      <c r="D110" s="22">
        <v>0</v>
      </c>
      <c r="E110" s="22">
        <v>0</v>
      </c>
      <c r="F110" s="22">
        <v>-1</v>
      </c>
      <c r="G110" s="22">
        <v>1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1065</v>
      </c>
      <c r="N110" s="20">
        <v>0</v>
      </c>
      <c r="O110" s="22">
        <v>91</v>
      </c>
      <c r="P110" s="23" t="b">
        <v>0</v>
      </c>
      <c r="Q110" s="20"/>
      <c r="R110" s="20"/>
      <c r="S110" s="22">
        <v>39</v>
      </c>
      <c r="T110" s="20" t="s">
        <v>1066</v>
      </c>
      <c r="U110" s="20">
        <v>0</v>
      </c>
      <c r="V110" s="20" t="s">
        <v>727</v>
      </c>
      <c r="W110" s="20">
        <v>0.2</v>
      </c>
      <c r="X110" s="23" t="b">
        <v>0</v>
      </c>
      <c r="Y110" s="20"/>
      <c r="Z110" s="20" t="s">
        <v>858</v>
      </c>
      <c r="AA110" s="22">
        <v>4</v>
      </c>
      <c r="AB110" s="22">
        <v>94</v>
      </c>
      <c r="AC110" s="22">
        <v>0</v>
      </c>
      <c r="AD110" s="22">
        <v>8966</v>
      </c>
      <c r="AE110" s="22">
        <v>50</v>
      </c>
      <c r="AF110" s="22">
        <v>14026</v>
      </c>
      <c r="AG110" s="22">
        <v>116</v>
      </c>
      <c r="AH110" s="20">
        <v>0</v>
      </c>
      <c r="AI110" s="20">
        <v>0</v>
      </c>
      <c r="AJ110" s="20" t="s">
        <v>727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503</v>
      </c>
      <c r="BH110" s="22">
        <v>49</v>
      </c>
      <c r="BI110" s="22">
        <v>488</v>
      </c>
      <c r="BJ110" s="22">
        <v>32</v>
      </c>
      <c r="BK110" s="22">
        <v>459</v>
      </c>
      <c r="BL110" s="22">
        <v>23</v>
      </c>
      <c r="BM110" s="22">
        <v>509</v>
      </c>
      <c r="BN110" s="22">
        <v>49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755</v>
      </c>
      <c r="CB110" s="22">
        <v>83</v>
      </c>
      <c r="CC110" s="22">
        <v>433</v>
      </c>
      <c r="CD110" s="22">
        <v>48</v>
      </c>
      <c r="CE110" s="22">
        <v>515</v>
      </c>
      <c r="CF110" s="22">
        <v>49</v>
      </c>
      <c r="CG110" s="22">
        <v>318</v>
      </c>
      <c r="CH110" s="22">
        <v>47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100</v>
      </c>
      <c r="B111" s="22">
        <v>100</v>
      </c>
      <c r="C111" s="22">
        <v>432160</v>
      </c>
      <c r="D111" s="22">
        <v>0</v>
      </c>
      <c r="E111" s="22">
        <v>0</v>
      </c>
      <c r="F111" s="22">
        <v>-2</v>
      </c>
      <c r="G111" s="22">
        <v>2</v>
      </c>
      <c r="H111" s="22">
        <v>0</v>
      </c>
      <c r="I111" s="22">
        <v>3</v>
      </c>
      <c r="J111" s="20">
        <v>2.2000000000000002</v>
      </c>
      <c r="K111" s="20">
        <v>0</v>
      </c>
      <c r="L111" s="22">
        <v>0</v>
      </c>
      <c r="M111" s="20" t="s">
        <v>1059</v>
      </c>
      <c r="N111" s="20">
        <v>2.2000000000000002</v>
      </c>
      <c r="O111" s="22">
        <v>92</v>
      </c>
      <c r="P111" s="23" t="b">
        <v>0</v>
      </c>
      <c r="Q111" s="20"/>
      <c r="R111" s="20" t="s">
        <v>2835</v>
      </c>
      <c r="S111" s="22">
        <v>43</v>
      </c>
      <c r="T111" s="20" t="s">
        <v>1060</v>
      </c>
      <c r="U111" s="20">
        <v>2.4</v>
      </c>
      <c r="V111" s="20" t="s">
        <v>615</v>
      </c>
      <c r="W111" s="20">
        <v>1.2</v>
      </c>
      <c r="X111" s="23" t="b">
        <v>0</v>
      </c>
      <c r="Y111" s="20"/>
      <c r="Z111" s="20" t="s">
        <v>858</v>
      </c>
      <c r="AA111" s="22">
        <v>4</v>
      </c>
      <c r="AB111" s="22">
        <v>94</v>
      </c>
      <c r="AC111" s="22">
        <v>12</v>
      </c>
      <c r="AD111" s="22">
        <v>102435</v>
      </c>
      <c r="AE111" s="22">
        <v>2650</v>
      </c>
      <c r="AF111" s="22">
        <v>281695</v>
      </c>
      <c r="AG111" s="22">
        <v>2629</v>
      </c>
      <c r="AH111" s="20">
        <v>0.5</v>
      </c>
      <c r="AI111" s="20">
        <v>2.8</v>
      </c>
      <c r="AJ111" s="20" t="s">
        <v>615</v>
      </c>
      <c r="AK111" s="22">
        <v>188</v>
      </c>
      <c r="AL111" s="22">
        <v>1</v>
      </c>
      <c r="AM111" s="22">
        <v>0</v>
      </c>
      <c r="AN111" s="22">
        <v>0</v>
      </c>
      <c r="AO111" s="22">
        <v>5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57</v>
      </c>
      <c r="AX111" s="20">
        <v>63.8</v>
      </c>
      <c r="AY111" s="20">
        <v>24.7</v>
      </c>
      <c r="AZ111" s="20">
        <v>39</v>
      </c>
      <c r="BA111" s="20">
        <v>12.6</v>
      </c>
      <c r="BB111" s="22">
        <v>2</v>
      </c>
      <c r="BC111" s="20">
        <v>0.7</v>
      </c>
      <c r="BD111" s="20">
        <v>0.27</v>
      </c>
      <c r="BE111" s="20">
        <v>0.97</v>
      </c>
      <c r="BF111" s="20">
        <v>2.89</v>
      </c>
      <c r="BG111" s="22">
        <v>340</v>
      </c>
      <c r="BH111" s="22">
        <v>147</v>
      </c>
      <c r="BI111" s="22">
        <v>352</v>
      </c>
      <c r="BJ111" s="22">
        <v>184</v>
      </c>
      <c r="BK111" s="22">
        <v>276</v>
      </c>
      <c r="BL111" s="22">
        <v>145</v>
      </c>
      <c r="BM111" s="22">
        <v>358</v>
      </c>
      <c r="BN111" s="22">
        <v>160</v>
      </c>
      <c r="BO111" s="20"/>
      <c r="BP111" s="20"/>
      <c r="BQ111" s="20"/>
      <c r="BR111" s="20"/>
      <c r="BS111" s="20"/>
      <c r="BT111" s="20"/>
      <c r="BU111" s="22">
        <v>0.34</v>
      </c>
      <c r="BV111" s="22">
        <v>0</v>
      </c>
      <c r="BW111" s="22">
        <v>0.13</v>
      </c>
      <c r="BX111" s="22">
        <v>0.47</v>
      </c>
      <c r="BY111" s="22">
        <v>1.38</v>
      </c>
      <c r="BZ111" s="22">
        <v>2.39</v>
      </c>
      <c r="CA111" s="22">
        <v>601</v>
      </c>
      <c r="CB111" s="22">
        <v>326</v>
      </c>
      <c r="CC111" s="22">
        <v>158</v>
      </c>
      <c r="CD111" s="22">
        <v>68</v>
      </c>
      <c r="CE111" s="22">
        <v>229</v>
      </c>
      <c r="CF111" s="22">
        <v>99</v>
      </c>
      <c r="CG111" s="22">
        <v>174</v>
      </c>
      <c r="CH111" s="22">
        <v>57</v>
      </c>
      <c r="CI111" s="22">
        <v>0.96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228044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1051</v>
      </c>
      <c r="N112" s="20">
        <v>0</v>
      </c>
      <c r="O112" s="22">
        <v>93</v>
      </c>
      <c r="P112" s="23" t="b">
        <v>0</v>
      </c>
      <c r="Q112" s="20" t="s">
        <v>2948</v>
      </c>
      <c r="R112" s="20" t="s">
        <v>2949</v>
      </c>
      <c r="S112" s="22">
        <v>40</v>
      </c>
      <c r="T112" s="20" t="s">
        <v>1054</v>
      </c>
      <c r="U112" s="20">
        <v>0</v>
      </c>
      <c r="V112" s="20" t="s">
        <v>1055</v>
      </c>
      <c r="W112" s="20">
        <v>0.1</v>
      </c>
      <c r="X112" s="23" t="b">
        <v>0</v>
      </c>
      <c r="Y112" s="20"/>
      <c r="Z112" s="20" t="s">
        <v>872</v>
      </c>
      <c r="AA112" s="22">
        <v>4</v>
      </c>
      <c r="AB112" s="22">
        <v>94</v>
      </c>
      <c r="AC112" s="22">
        <v>0</v>
      </c>
      <c r="AD112" s="22">
        <v>2309</v>
      </c>
      <c r="AE112" s="22">
        <v>0</v>
      </c>
      <c r="AF112" s="22">
        <v>15040</v>
      </c>
      <c r="AG112" s="22">
        <v>43</v>
      </c>
      <c r="AH112" s="20">
        <v>0</v>
      </c>
      <c r="AI112" s="20">
        <v>0</v>
      </c>
      <c r="AJ112" s="20" t="s">
        <v>723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0">
        <v>0</v>
      </c>
      <c r="AY112" s="20">
        <v>0</v>
      </c>
      <c r="AZ112" s="20">
        <v>0</v>
      </c>
      <c r="BA112" s="20">
        <v>0</v>
      </c>
      <c r="BB112" s="22">
        <v>0</v>
      </c>
      <c r="BC112" s="20">
        <v>0</v>
      </c>
      <c r="BD112" s="20">
        <v>0</v>
      </c>
      <c r="BE112" s="20">
        <v>0</v>
      </c>
      <c r="BF112" s="20">
        <v>0</v>
      </c>
      <c r="BG112" s="22">
        <v>534</v>
      </c>
      <c r="BH112" s="22">
        <v>194</v>
      </c>
      <c r="BI112" s="22">
        <v>520</v>
      </c>
      <c r="BJ112" s="22">
        <v>194</v>
      </c>
      <c r="BK112" s="22">
        <v>492</v>
      </c>
      <c r="BL112" s="22">
        <v>182</v>
      </c>
      <c r="BM112" s="22">
        <v>542</v>
      </c>
      <c r="BN112" s="22">
        <v>195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657</v>
      </c>
      <c r="CB112" s="22">
        <v>180</v>
      </c>
      <c r="CC112" s="22">
        <v>466</v>
      </c>
      <c r="CD112" s="22">
        <v>166</v>
      </c>
      <c r="CE112" s="22">
        <v>546</v>
      </c>
      <c r="CF112" s="22">
        <v>191</v>
      </c>
      <c r="CG112" s="22">
        <v>440</v>
      </c>
      <c r="CH112" s="22">
        <v>170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481405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3</v>
      </c>
      <c r="J113" s="20">
        <v>0</v>
      </c>
      <c r="K113" s="20">
        <v>0</v>
      </c>
      <c r="L113" s="22">
        <v>0</v>
      </c>
      <c r="M113" s="20" t="s">
        <v>1051</v>
      </c>
      <c r="N113" s="20">
        <v>0</v>
      </c>
      <c r="O113" s="22">
        <v>94</v>
      </c>
      <c r="P113" s="23" t="b">
        <v>0</v>
      </c>
      <c r="Q113" s="20" t="s">
        <v>1928</v>
      </c>
      <c r="R113" s="20" t="s">
        <v>1929</v>
      </c>
      <c r="S113" s="22">
        <v>45</v>
      </c>
      <c r="T113" s="20" t="s">
        <v>1064</v>
      </c>
      <c r="U113" s="20">
        <v>0</v>
      </c>
      <c r="V113" s="20" t="s">
        <v>728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133</v>
      </c>
      <c r="AG113" s="22">
        <v>0</v>
      </c>
      <c r="AH113" s="20">
        <v>0</v>
      </c>
      <c r="AI113" s="20">
        <v>0</v>
      </c>
      <c r="AJ113" s="20" t="s">
        <v>728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674</v>
      </c>
      <c r="BH113" s="22">
        <v>268</v>
      </c>
      <c r="BI113" s="22">
        <v>670</v>
      </c>
      <c r="BJ113" s="22">
        <v>269</v>
      </c>
      <c r="BK113" s="22">
        <v>661</v>
      </c>
      <c r="BL113" s="22">
        <v>268</v>
      </c>
      <c r="BM113" s="22">
        <v>679</v>
      </c>
      <c r="BN113" s="22">
        <v>271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425</v>
      </c>
      <c r="CB113" s="22">
        <v>247</v>
      </c>
      <c r="CC113" s="22">
        <v>630</v>
      </c>
      <c r="CD113" s="22">
        <v>240</v>
      </c>
      <c r="CE113" s="22">
        <v>683</v>
      </c>
      <c r="CF113" s="22">
        <v>274</v>
      </c>
      <c r="CG113" s="22">
        <v>752</v>
      </c>
      <c r="CH113" s="22">
        <v>321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0</v>
      </c>
      <c r="B114" s="22">
        <v>0</v>
      </c>
      <c r="C114" s="22">
        <v>174932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3</v>
      </c>
      <c r="J114" s="20">
        <v>0</v>
      </c>
      <c r="K114" s="20">
        <v>0</v>
      </c>
      <c r="L114" s="22">
        <v>0</v>
      </c>
      <c r="M114" s="20" t="s">
        <v>1036</v>
      </c>
      <c r="N114" s="20">
        <v>0</v>
      </c>
      <c r="O114" s="22">
        <v>95</v>
      </c>
      <c r="P114" s="23" t="b">
        <v>0</v>
      </c>
      <c r="Q114" s="20" t="s">
        <v>2756</v>
      </c>
      <c r="R114" s="20" t="s">
        <v>2757</v>
      </c>
      <c r="S114" s="22">
        <v>50</v>
      </c>
      <c r="T114" s="20" t="s">
        <v>1037</v>
      </c>
      <c r="U114" s="20">
        <v>0</v>
      </c>
      <c r="V114" s="20" t="s">
        <v>1038</v>
      </c>
      <c r="W114" s="20">
        <v>0</v>
      </c>
      <c r="X114" s="23" t="b">
        <v>0</v>
      </c>
      <c r="Y114" s="20"/>
      <c r="Z114" s="20" t="s">
        <v>872</v>
      </c>
      <c r="AA114" s="22">
        <v>4</v>
      </c>
      <c r="AB114" s="22">
        <v>94</v>
      </c>
      <c r="AC114" s="22">
        <v>0</v>
      </c>
      <c r="AD114" s="22">
        <v>292</v>
      </c>
      <c r="AE114" s="22">
        <v>0</v>
      </c>
      <c r="AF114" s="22">
        <v>3791</v>
      </c>
      <c r="AG114" s="22">
        <v>0</v>
      </c>
      <c r="AH114" s="20">
        <v>0</v>
      </c>
      <c r="AI114" s="20">
        <v>0</v>
      </c>
      <c r="AJ114" s="20" t="s">
        <v>724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745</v>
      </c>
      <c r="BH114" s="22">
        <v>321</v>
      </c>
      <c r="BI114" s="22">
        <v>742</v>
      </c>
      <c r="BJ114" s="22">
        <v>320</v>
      </c>
      <c r="BK114" s="22">
        <v>739</v>
      </c>
      <c r="BL114" s="22">
        <v>320</v>
      </c>
      <c r="BM114" s="22">
        <v>745</v>
      </c>
      <c r="BN114" s="22">
        <v>321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188</v>
      </c>
      <c r="CB114" s="22">
        <v>117</v>
      </c>
      <c r="CC114" s="22">
        <v>718</v>
      </c>
      <c r="CD114" s="22">
        <v>304</v>
      </c>
      <c r="CE114" s="22">
        <v>745</v>
      </c>
      <c r="CF114" s="22">
        <v>321</v>
      </c>
      <c r="CG114" s="22">
        <v>666</v>
      </c>
      <c r="CH114" s="22">
        <v>266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100</v>
      </c>
      <c r="B115" s="22">
        <v>100</v>
      </c>
      <c r="C115" s="22">
        <v>432830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2</v>
      </c>
      <c r="J115" s="20">
        <v>0</v>
      </c>
      <c r="K115" s="20">
        <v>0</v>
      </c>
      <c r="L115" s="22">
        <v>0</v>
      </c>
      <c r="M115" s="20" t="s">
        <v>920</v>
      </c>
      <c r="N115" s="20">
        <v>0</v>
      </c>
      <c r="O115" s="22">
        <v>96</v>
      </c>
      <c r="P115" s="23" t="b">
        <v>0</v>
      </c>
      <c r="Q115" s="20"/>
      <c r="R115" s="20" t="s">
        <v>3444</v>
      </c>
      <c r="S115" s="22">
        <v>45</v>
      </c>
      <c r="T115" s="20" t="s">
        <v>1707</v>
      </c>
      <c r="U115" s="20">
        <v>3.1</v>
      </c>
      <c r="V115" s="20" t="s">
        <v>507</v>
      </c>
      <c r="W115" s="20">
        <v>0.4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40</v>
      </c>
      <c r="AD115" s="22">
        <v>102865</v>
      </c>
      <c r="AE115" s="22">
        <v>984</v>
      </c>
      <c r="AF115" s="22">
        <v>97922</v>
      </c>
      <c r="AG115" s="22">
        <v>404</v>
      </c>
      <c r="AH115" s="20">
        <v>0</v>
      </c>
      <c r="AI115" s="20">
        <v>8.9</v>
      </c>
      <c r="AJ115" s="20" t="s">
        <v>507</v>
      </c>
      <c r="AK115" s="22">
        <v>1013</v>
      </c>
      <c r="AL115" s="22">
        <v>1</v>
      </c>
      <c r="AM115" s="22">
        <v>1</v>
      </c>
      <c r="AN115" s="22">
        <v>3</v>
      </c>
      <c r="AO115" s="22">
        <v>17</v>
      </c>
      <c r="AP115" s="22">
        <v>0</v>
      </c>
      <c r="AQ115" s="22">
        <v>0</v>
      </c>
      <c r="AR115" s="22">
        <v>0</v>
      </c>
      <c r="AS115" s="22">
        <v>2</v>
      </c>
      <c r="AT115" s="22">
        <v>0</v>
      </c>
      <c r="AU115" s="22">
        <v>0</v>
      </c>
      <c r="AV115" s="22">
        <v>3</v>
      </c>
      <c r="AW115" s="22">
        <v>221</v>
      </c>
      <c r="AX115" s="20">
        <v>273.60000000000002</v>
      </c>
      <c r="AY115" s="20">
        <v>47.7</v>
      </c>
      <c r="AZ115" s="20">
        <v>99</v>
      </c>
      <c r="BA115" s="20">
        <v>42.2</v>
      </c>
      <c r="BB115" s="22">
        <v>11</v>
      </c>
      <c r="BC115" s="20">
        <v>0.55000000000000004</v>
      </c>
      <c r="BD115" s="20">
        <v>0.55000000000000004</v>
      </c>
      <c r="BE115" s="20">
        <v>1.1000000000000001</v>
      </c>
      <c r="BF115" s="20">
        <v>15.03</v>
      </c>
      <c r="BG115" s="22">
        <v>105</v>
      </c>
      <c r="BH115" s="22">
        <v>40</v>
      </c>
      <c r="BI115" s="22">
        <v>298</v>
      </c>
      <c r="BJ115" s="22">
        <v>96</v>
      </c>
      <c r="BK115" s="22">
        <v>165</v>
      </c>
      <c r="BL115" s="22">
        <v>28</v>
      </c>
      <c r="BM115" s="22">
        <v>178</v>
      </c>
      <c r="BN115" s="22">
        <v>49</v>
      </c>
      <c r="BO115" s="20"/>
      <c r="BP115" s="20"/>
      <c r="BQ115" s="20"/>
      <c r="BR115" s="20"/>
      <c r="BS115" s="20"/>
      <c r="BT115" s="20"/>
      <c r="BU115" s="22">
        <v>0.05</v>
      </c>
      <c r="BV115" s="22">
        <v>0</v>
      </c>
      <c r="BW115" s="22">
        <v>0.05</v>
      </c>
      <c r="BX115" s="22">
        <v>0.1</v>
      </c>
      <c r="BY115" s="22">
        <v>1.34</v>
      </c>
      <c r="BZ115" s="22">
        <v>1.51</v>
      </c>
      <c r="CA115" s="22">
        <v>403</v>
      </c>
      <c r="CB115" s="22">
        <v>80</v>
      </c>
      <c r="CC115" s="22">
        <v>613</v>
      </c>
      <c r="CD115" s="22">
        <v>237</v>
      </c>
      <c r="CE115" s="22">
        <v>127</v>
      </c>
      <c r="CF115" s="22">
        <v>36</v>
      </c>
      <c r="CG115" s="22">
        <v>247</v>
      </c>
      <c r="CH115" s="22">
        <v>96</v>
      </c>
      <c r="CI115" s="22">
        <v>0.98</v>
      </c>
      <c r="CJ115" s="22">
        <v>0.27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503300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1</v>
      </c>
      <c r="J116" s="20">
        <v>0</v>
      </c>
      <c r="K116" s="20">
        <v>0</v>
      </c>
      <c r="L116" s="22">
        <v>0</v>
      </c>
      <c r="M116" s="20" t="s">
        <v>917</v>
      </c>
      <c r="N116" s="20">
        <v>0</v>
      </c>
      <c r="O116" s="22">
        <v>97</v>
      </c>
      <c r="P116" s="23" t="b">
        <v>0</v>
      </c>
      <c r="Q116" s="20" t="s">
        <v>1930</v>
      </c>
      <c r="R116" s="20" t="s">
        <v>1931</v>
      </c>
      <c r="S116" s="22">
        <v>40</v>
      </c>
      <c r="T116" s="20" t="s">
        <v>1079</v>
      </c>
      <c r="U116" s="20">
        <v>0</v>
      </c>
      <c r="V116" s="20" t="s">
        <v>1080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508</v>
      </c>
      <c r="AG116" s="22">
        <v>5</v>
      </c>
      <c r="AH116" s="20">
        <v>0</v>
      </c>
      <c r="AI116" s="20">
        <v>0</v>
      </c>
      <c r="AJ116" s="20" t="s">
        <v>1080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571</v>
      </c>
      <c r="BH116" s="22">
        <v>78</v>
      </c>
      <c r="BI116" s="22">
        <v>556</v>
      </c>
      <c r="BJ116" s="22">
        <v>61</v>
      </c>
      <c r="BK116" s="22">
        <v>530</v>
      </c>
      <c r="BL116" s="22">
        <v>52</v>
      </c>
      <c r="BM116" s="22">
        <v>578</v>
      </c>
      <c r="BN116" s="22">
        <v>78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702</v>
      </c>
      <c r="CB116" s="22">
        <v>60</v>
      </c>
      <c r="CC116" s="22">
        <v>504</v>
      </c>
      <c r="CD116" s="22">
        <v>76</v>
      </c>
      <c r="CE116" s="22">
        <v>583</v>
      </c>
      <c r="CF116" s="22">
        <v>78</v>
      </c>
      <c r="CG116" s="22">
        <v>711</v>
      </c>
      <c r="CH116" s="22">
        <v>83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440089</v>
      </c>
      <c r="D117" s="22">
        <v>0</v>
      </c>
      <c r="E117" s="22">
        <v>0</v>
      </c>
      <c r="F117" s="22">
        <v>-2</v>
      </c>
      <c r="G117" s="22">
        <v>2</v>
      </c>
      <c r="H117" s="22">
        <v>0</v>
      </c>
      <c r="I117" s="22">
        <v>3</v>
      </c>
      <c r="J117" s="20">
        <v>1</v>
      </c>
      <c r="K117" s="20">
        <v>0</v>
      </c>
      <c r="L117" s="22">
        <v>0</v>
      </c>
      <c r="M117" s="20" t="s">
        <v>1073</v>
      </c>
      <c r="N117" s="20">
        <v>1</v>
      </c>
      <c r="O117" s="22">
        <v>98</v>
      </c>
      <c r="P117" s="23" t="b">
        <v>0</v>
      </c>
      <c r="Q117" s="20"/>
      <c r="R117" s="20" t="s">
        <v>2836</v>
      </c>
      <c r="S117" s="22">
        <v>48</v>
      </c>
      <c r="T117" s="20" t="s">
        <v>1074</v>
      </c>
      <c r="U117" s="20">
        <v>1.4</v>
      </c>
      <c r="V117" s="20" t="s">
        <v>627</v>
      </c>
      <c r="W117" s="20">
        <v>0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7</v>
      </c>
      <c r="AD117" s="22">
        <v>1596</v>
      </c>
      <c r="AE117" s="22">
        <v>45</v>
      </c>
      <c r="AF117" s="22">
        <v>10077</v>
      </c>
      <c r="AG117" s="22">
        <v>16</v>
      </c>
      <c r="AH117" s="20">
        <v>0.2</v>
      </c>
      <c r="AI117" s="20">
        <v>1.5</v>
      </c>
      <c r="AJ117" s="20" t="s">
        <v>627</v>
      </c>
      <c r="AK117" s="22">
        <v>165</v>
      </c>
      <c r="AL117" s="22">
        <v>0</v>
      </c>
      <c r="AM117" s="22">
        <v>0</v>
      </c>
      <c r="AN117" s="22">
        <v>1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17</v>
      </c>
      <c r="AX117" s="20">
        <v>37.799999999999997</v>
      </c>
      <c r="AY117" s="20">
        <v>30.8</v>
      </c>
      <c r="AZ117" s="20">
        <v>36</v>
      </c>
      <c r="BA117" s="20">
        <v>10.5</v>
      </c>
      <c r="BB117" s="22">
        <v>1</v>
      </c>
      <c r="BC117" s="20">
        <v>0.28000000000000003</v>
      </c>
      <c r="BD117" s="20">
        <v>0.13</v>
      </c>
      <c r="BE117" s="20">
        <v>0.41</v>
      </c>
      <c r="BF117" s="20">
        <v>1.98</v>
      </c>
      <c r="BG117" s="22">
        <v>381</v>
      </c>
      <c r="BH117" s="22">
        <v>169</v>
      </c>
      <c r="BI117" s="22">
        <v>334</v>
      </c>
      <c r="BJ117" s="22">
        <v>174</v>
      </c>
      <c r="BK117" s="22">
        <v>285</v>
      </c>
      <c r="BL117" s="22">
        <v>149</v>
      </c>
      <c r="BM117" s="22">
        <v>375</v>
      </c>
      <c r="BN117" s="22">
        <v>169</v>
      </c>
      <c r="BO117" s="20"/>
      <c r="BP117" s="20"/>
      <c r="BQ117" s="20"/>
      <c r="BR117" s="20"/>
      <c r="BS117" s="20"/>
      <c r="BT117" s="20"/>
      <c r="BU117" s="22">
        <v>0.15</v>
      </c>
      <c r="BV117" s="22">
        <v>0</v>
      </c>
      <c r="BW117" s="22">
        <v>7.0000000000000007E-2</v>
      </c>
      <c r="BX117" s="22">
        <v>0.22</v>
      </c>
      <c r="BY117" s="22">
        <v>1.08</v>
      </c>
      <c r="BZ117" s="22">
        <v>0</v>
      </c>
      <c r="CA117" s="22">
        <v>297</v>
      </c>
      <c r="CB117" s="22">
        <v>193</v>
      </c>
      <c r="CC117" s="22">
        <v>281</v>
      </c>
      <c r="CD117" s="22">
        <v>125</v>
      </c>
      <c r="CE117" s="22">
        <v>362</v>
      </c>
      <c r="CF117" s="22">
        <v>161</v>
      </c>
      <c r="CG117" s="22">
        <v>544</v>
      </c>
      <c r="CH117" s="22">
        <v>196</v>
      </c>
      <c r="CI117" s="22">
        <v>0.55000000000000004</v>
      </c>
      <c r="CJ117" s="22">
        <v>0.55000000000000004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0</v>
      </c>
      <c r="B118" s="22">
        <v>0</v>
      </c>
      <c r="C118" s="22">
        <v>183656</v>
      </c>
      <c r="D118" s="22">
        <v>0</v>
      </c>
      <c r="E118" s="22">
        <v>0</v>
      </c>
      <c r="F118" s="22">
        <v>-3</v>
      </c>
      <c r="G118" s="22">
        <v>3</v>
      </c>
      <c r="H118" s="22">
        <v>0</v>
      </c>
      <c r="I118" s="22">
        <v>3</v>
      </c>
      <c r="J118" s="20">
        <v>0</v>
      </c>
      <c r="K118" s="20">
        <v>0</v>
      </c>
      <c r="L118" s="22">
        <v>0</v>
      </c>
      <c r="M118" s="20" t="s">
        <v>1039</v>
      </c>
      <c r="N118" s="20">
        <v>0</v>
      </c>
      <c r="O118" s="22">
        <v>99</v>
      </c>
      <c r="P118" s="23" t="b">
        <v>0</v>
      </c>
      <c r="Q118" s="20" t="s">
        <v>3397</v>
      </c>
      <c r="R118" s="20" t="s">
        <v>2758</v>
      </c>
      <c r="S118" s="22">
        <v>47</v>
      </c>
      <c r="T118" s="20" t="s">
        <v>1040</v>
      </c>
      <c r="U118" s="20">
        <v>1</v>
      </c>
      <c r="V118" s="20" t="s">
        <v>501</v>
      </c>
      <c r="W118" s="20">
        <v>0</v>
      </c>
      <c r="X118" s="23" t="b">
        <v>0</v>
      </c>
      <c r="Y118" s="20"/>
      <c r="Z118" s="20" t="s">
        <v>899</v>
      </c>
      <c r="AA118" s="22">
        <v>4</v>
      </c>
      <c r="AB118" s="22">
        <v>94</v>
      </c>
      <c r="AC118" s="22">
        <v>1</v>
      </c>
      <c r="AD118" s="22">
        <v>856</v>
      </c>
      <c r="AE118" s="22">
        <v>1</v>
      </c>
      <c r="AF118" s="22">
        <v>10487</v>
      </c>
      <c r="AG118" s="22">
        <v>15</v>
      </c>
      <c r="AH118" s="20">
        <v>0</v>
      </c>
      <c r="AI118" s="20">
        <v>0.2</v>
      </c>
      <c r="AJ118" s="20" t="s">
        <v>501</v>
      </c>
      <c r="AK118" s="22">
        <v>9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3</v>
      </c>
      <c r="AX118" s="20">
        <v>0</v>
      </c>
      <c r="AY118" s="20">
        <v>0</v>
      </c>
      <c r="AZ118" s="20">
        <v>2</v>
      </c>
      <c r="BA118" s="20">
        <v>0.1</v>
      </c>
      <c r="BB118" s="22">
        <v>0</v>
      </c>
      <c r="BC118" s="20">
        <v>0</v>
      </c>
      <c r="BD118" s="20">
        <v>0</v>
      </c>
      <c r="BE118" s="20">
        <v>0</v>
      </c>
      <c r="BF118" s="20">
        <v>7.0000000000000007E-2</v>
      </c>
      <c r="BG118" s="22">
        <v>717</v>
      </c>
      <c r="BH118" s="22">
        <v>300</v>
      </c>
      <c r="BI118" s="22">
        <v>713</v>
      </c>
      <c r="BJ118" s="22">
        <v>298</v>
      </c>
      <c r="BK118" s="22">
        <v>425</v>
      </c>
      <c r="BL118" s="22">
        <v>211</v>
      </c>
      <c r="BM118" s="22">
        <v>489</v>
      </c>
      <c r="BN118" s="22">
        <v>224</v>
      </c>
      <c r="BO118" s="20"/>
      <c r="BP118" s="20"/>
      <c r="BQ118" s="20"/>
      <c r="BR118" s="20"/>
      <c r="BS118" s="22">
        <v>4</v>
      </c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0.7</v>
      </c>
      <c r="BZ118" s="22">
        <v>0</v>
      </c>
      <c r="CA118" s="22">
        <v>316</v>
      </c>
      <c r="CB118" s="22">
        <v>205</v>
      </c>
      <c r="CC118" s="22">
        <v>679</v>
      </c>
      <c r="CD118" s="22">
        <v>274</v>
      </c>
      <c r="CE118" s="22">
        <v>442</v>
      </c>
      <c r="CF118" s="22">
        <v>202</v>
      </c>
      <c r="CG118" s="22">
        <v>581</v>
      </c>
      <c r="CH118" s="22">
        <v>216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27.75" thickBot="1">
      <c r="A119" s="22">
        <v>0</v>
      </c>
      <c r="B119" s="22">
        <v>0</v>
      </c>
      <c r="C119" s="22">
        <v>434662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4</v>
      </c>
      <c r="J119" s="20">
        <v>0</v>
      </c>
      <c r="K119" s="20">
        <v>0</v>
      </c>
      <c r="L119" s="22">
        <v>0</v>
      </c>
      <c r="M119" s="20" t="s">
        <v>1071</v>
      </c>
      <c r="N119" s="20">
        <v>0</v>
      </c>
      <c r="O119" s="22">
        <v>100</v>
      </c>
      <c r="P119" s="23" t="b">
        <v>0</v>
      </c>
      <c r="Q119" s="20" t="s">
        <v>1932</v>
      </c>
      <c r="R119" s="20" t="s">
        <v>1933</v>
      </c>
      <c r="S119" s="22">
        <v>45</v>
      </c>
      <c r="T119" s="20" t="s">
        <v>1072</v>
      </c>
      <c r="U119" s="20">
        <v>0</v>
      </c>
      <c r="V119" s="20" t="s">
        <v>722</v>
      </c>
      <c r="W119" s="20">
        <v>0</v>
      </c>
      <c r="X119" s="23" t="b">
        <v>0</v>
      </c>
      <c r="Y119" s="20"/>
      <c r="Z119" s="20" t="s">
        <v>872</v>
      </c>
      <c r="AA119" s="22">
        <v>4</v>
      </c>
      <c r="AB119" s="22">
        <v>94</v>
      </c>
      <c r="AC119" s="22">
        <v>0</v>
      </c>
      <c r="AD119" s="22">
        <v>0</v>
      </c>
      <c r="AE119" s="22">
        <v>0</v>
      </c>
      <c r="AF119" s="22">
        <v>794</v>
      </c>
      <c r="AG119" s="22">
        <v>3</v>
      </c>
      <c r="AH119" s="20">
        <v>0</v>
      </c>
      <c r="AI119" s="20">
        <v>0</v>
      </c>
      <c r="AJ119" s="20" t="s">
        <v>722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659</v>
      </c>
      <c r="BH119" s="22">
        <v>69</v>
      </c>
      <c r="BI119" s="22">
        <v>654</v>
      </c>
      <c r="BJ119" s="22">
        <v>70</v>
      </c>
      <c r="BK119" s="22">
        <v>643</v>
      </c>
      <c r="BL119" s="22">
        <v>68</v>
      </c>
      <c r="BM119" s="22">
        <v>664</v>
      </c>
      <c r="BN119" s="22">
        <v>71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404</v>
      </c>
      <c r="CB119" s="22">
        <v>72</v>
      </c>
      <c r="CC119" s="22">
        <v>614</v>
      </c>
      <c r="CD119" s="22">
        <v>64</v>
      </c>
      <c r="CE119" s="22">
        <v>670</v>
      </c>
      <c r="CF119" s="22">
        <v>74</v>
      </c>
      <c r="CG119" s="22">
        <v>704</v>
      </c>
      <c r="CH119" s="22">
        <v>96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118342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1</v>
      </c>
      <c r="J120" s="20">
        <v>2.4</v>
      </c>
      <c r="K120" s="20">
        <v>0</v>
      </c>
      <c r="L120" s="22">
        <v>0</v>
      </c>
      <c r="M120" s="20" t="s">
        <v>1006</v>
      </c>
      <c r="N120" s="20">
        <v>2.4</v>
      </c>
      <c r="O120" s="22">
        <v>101</v>
      </c>
      <c r="P120" s="23" t="b">
        <v>0</v>
      </c>
      <c r="Q120" s="20"/>
      <c r="R120" s="20" t="s">
        <v>3396</v>
      </c>
      <c r="S120" s="22">
        <v>45</v>
      </c>
      <c r="T120" s="20" t="s">
        <v>1934</v>
      </c>
      <c r="U120" s="20">
        <v>2.9</v>
      </c>
      <c r="V120" s="20" t="s">
        <v>1935</v>
      </c>
      <c r="W120" s="20">
        <v>2.9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46</v>
      </c>
      <c r="AD120" s="22">
        <v>449390</v>
      </c>
      <c r="AE120" s="22">
        <v>4838</v>
      </c>
      <c r="AF120" s="22">
        <v>358615</v>
      </c>
      <c r="AG120" s="22">
        <v>2725</v>
      </c>
      <c r="AH120" s="20">
        <v>0.5</v>
      </c>
      <c r="AI120" s="20">
        <v>10.199999999999999</v>
      </c>
      <c r="AJ120" s="20" t="s">
        <v>1935</v>
      </c>
      <c r="AK120" s="22">
        <v>1395</v>
      </c>
      <c r="AL120" s="22">
        <v>0</v>
      </c>
      <c r="AM120" s="22">
        <v>0</v>
      </c>
      <c r="AN120" s="22">
        <v>3</v>
      </c>
      <c r="AO120" s="22">
        <v>22</v>
      </c>
      <c r="AP120" s="22">
        <v>0</v>
      </c>
      <c r="AQ120" s="22">
        <v>0</v>
      </c>
      <c r="AR120" s="22">
        <v>0</v>
      </c>
      <c r="AS120" s="22">
        <v>1</v>
      </c>
      <c r="AT120" s="22">
        <v>0</v>
      </c>
      <c r="AU120" s="22">
        <v>42</v>
      </c>
      <c r="AV120" s="22">
        <v>1</v>
      </c>
      <c r="AW120" s="22">
        <v>269</v>
      </c>
      <c r="AX120" s="20">
        <v>339.6</v>
      </c>
      <c r="AY120" s="20">
        <v>0</v>
      </c>
      <c r="AZ120" s="20">
        <v>0</v>
      </c>
      <c r="BA120" s="20">
        <v>33.9</v>
      </c>
      <c r="BB120" s="22">
        <v>16</v>
      </c>
      <c r="BC120" s="20">
        <v>0</v>
      </c>
      <c r="BD120" s="20">
        <v>0.06</v>
      </c>
      <c r="BE120" s="20">
        <v>0.06</v>
      </c>
      <c r="BF120" s="20">
        <v>20.399999999999999</v>
      </c>
      <c r="BG120" s="22">
        <v>56</v>
      </c>
      <c r="BH120" s="22">
        <v>14</v>
      </c>
      <c r="BI120" s="22">
        <v>635</v>
      </c>
      <c r="BJ120" s="22">
        <v>79</v>
      </c>
      <c r="BK120" s="22">
        <v>622</v>
      </c>
      <c r="BL120" s="22">
        <v>73</v>
      </c>
      <c r="BM120" s="22">
        <v>216</v>
      </c>
      <c r="BN120" s="22">
        <v>14</v>
      </c>
      <c r="BO120" s="20"/>
      <c r="BP120" s="20"/>
      <c r="BQ120" s="20"/>
      <c r="BR120" s="20"/>
      <c r="BS120" s="20"/>
      <c r="BT120" s="20"/>
      <c r="BU120" s="22">
        <v>0</v>
      </c>
      <c r="BV120" s="22">
        <v>2.71</v>
      </c>
      <c r="BW120" s="22">
        <v>0</v>
      </c>
      <c r="BX120" s="22">
        <v>0</v>
      </c>
      <c r="BY120" s="22">
        <v>1.32</v>
      </c>
      <c r="BZ120" s="22">
        <v>1.42</v>
      </c>
      <c r="CA120" s="22">
        <v>363</v>
      </c>
      <c r="CB120" s="22">
        <v>19</v>
      </c>
      <c r="CC120" s="22">
        <v>148</v>
      </c>
      <c r="CD120" s="22">
        <v>13</v>
      </c>
      <c r="CE120" s="22">
        <v>153</v>
      </c>
      <c r="CF120" s="22">
        <v>19</v>
      </c>
      <c r="CG120" s="22">
        <v>113</v>
      </c>
      <c r="CH120" s="22">
        <v>17</v>
      </c>
      <c r="CI120" s="22">
        <v>1.03</v>
      </c>
      <c r="CJ120" s="22">
        <v>0.19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213687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2</v>
      </c>
      <c r="J121" s="20">
        <v>0</v>
      </c>
      <c r="K121" s="20">
        <v>0</v>
      </c>
      <c r="L121" s="22">
        <v>0</v>
      </c>
      <c r="M121" s="20" t="s">
        <v>1062</v>
      </c>
      <c r="N121" s="20">
        <v>0</v>
      </c>
      <c r="O121" s="22">
        <v>102</v>
      </c>
      <c r="P121" s="23" t="b">
        <v>0</v>
      </c>
      <c r="Q121" s="20"/>
      <c r="R121" s="20"/>
      <c r="S121" s="22">
        <v>39</v>
      </c>
      <c r="T121" s="20" t="s">
        <v>1063</v>
      </c>
      <c r="U121" s="20">
        <v>0</v>
      </c>
      <c r="V121" s="20" t="s">
        <v>726</v>
      </c>
      <c r="W121" s="20">
        <v>0.2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0</v>
      </c>
      <c r="AD121" s="22">
        <v>19436</v>
      </c>
      <c r="AE121" s="22">
        <v>334</v>
      </c>
      <c r="AF121" s="22">
        <v>15310</v>
      </c>
      <c r="AG121" s="22">
        <v>247</v>
      </c>
      <c r="AH121" s="20">
        <v>0</v>
      </c>
      <c r="AI121" s="20">
        <v>0</v>
      </c>
      <c r="AJ121" s="20" t="s">
        <v>726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500</v>
      </c>
      <c r="BH121" s="22">
        <v>177</v>
      </c>
      <c r="BI121" s="22">
        <v>484</v>
      </c>
      <c r="BJ121" s="22">
        <v>176</v>
      </c>
      <c r="BK121" s="22">
        <v>455</v>
      </c>
      <c r="BL121" s="22">
        <v>163</v>
      </c>
      <c r="BM121" s="22">
        <v>506</v>
      </c>
      <c r="BN121" s="22">
        <v>176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751</v>
      </c>
      <c r="CB121" s="22">
        <v>240</v>
      </c>
      <c r="CC121" s="22">
        <v>430</v>
      </c>
      <c r="CD121" s="22">
        <v>146</v>
      </c>
      <c r="CE121" s="22">
        <v>512</v>
      </c>
      <c r="CF121" s="22">
        <v>174</v>
      </c>
      <c r="CG121" s="22">
        <v>305</v>
      </c>
      <c r="CH121" s="22">
        <v>119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0</v>
      </c>
      <c r="B122" s="22">
        <v>0</v>
      </c>
      <c r="C122" s="22">
        <v>194010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1043</v>
      </c>
      <c r="N122" s="20">
        <v>0</v>
      </c>
      <c r="O122" s="22">
        <v>103</v>
      </c>
      <c r="P122" s="23" t="b">
        <v>0</v>
      </c>
      <c r="Q122" s="20" t="s">
        <v>3211</v>
      </c>
      <c r="R122" s="20" t="s">
        <v>3108</v>
      </c>
      <c r="S122" s="22">
        <v>43</v>
      </c>
      <c r="T122" s="20" t="s">
        <v>1044</v>
      </c>
      <c r="U122" s="20">
        <v>2.6</v>
      </c>
      <c r="V122" s="20" t="s">
        <v>486</v>
      </c>
      <c r="W122" s="20">
        <v>1</v>
      </c>
      <c r="X122" s="23" t="b">
        <v>0</v>
      </c>
      <c r="Y122" s="20"/>
      <c r="Z122" s="20" t="s">
        <v>899</v>
      </c>
      <c r="AA122" s="22">
        <v>4</v>
      </c>
      <c r="AB122" s="22">
        <v>94</v>
      </c>
      <c r="AC122" s="22">
        <v>13</v>
      </c>
      <c r="AD122" s="22">
        <v>559940</v>
      </c>
      <c r="AE122" s="22">
        <v>14</v>
      </c>
      <c r="AF122" s="22">
        <v>721545</v>
      </c>
      <c r="AG122" s="22">
        <v>640</v>
      </c>
      <c r="AH122" s="20">
        <v>0</v>
      </c>
      <c r="AI122" s="20">
        <v>3</v>
      </c>
      <c r="AJ122" s="20" t="s">
        <v>486</v>
      </c>
      <c r="AK122" s="22">
        <v>401</v>
      </c>
      <c r="AL122" s="22">
        <v>0</v>
      </c>
      <c r="AM122" s="22">
        <v>1</v>
      </c>
      <c r="AN122" s="22">
        <v>1</v>
      </c>
      <c r="AO122" s="22">
        <v>5</v>
      </c>
      <c r="AP122" s="22">
        <v>0</v>
      </c>
      <c r="AQ122" s="22">
        <v>0</v>
      </c>
      <c r="AR122" s="22">
        <v>0</v>
      </c>
      <c r="AS122" s="22">
        <v>1</v>
      </c>
      <c r="AT122" s="22">
        <v>0</v>
      </c>
      <c r="AU122" s="22">
        <v>0</v>
      </c>
      <c r="AV122" s="22">
        <v>0</v>
      </c>
      <c r="AW122" s="22">
        <v>74</v>
      </c>
      <c r="AX122" s="20">
        <v>72.8</v>
      </c>
      <c r="AY122" s="20">
        <v>67.900000000000006</v>
      </c>
      <c r="AZ122" s="20">
        <v>17</v>
      </c>
      <c r="BA122" s="20">
        <v>15.7</v>
      </c>
      <c r="BB122" s="22">
        <v>5</v>
      </c>
      <c r="BC122" s="20">
        <v>7.0000000000000007E-2</v>
      </c>
      <c r="BD122" s="20">
        <v>0.9</v>
      </c>
      <c r="BE122" s="20">
        <v>0.97</v>
      </c>
      <c r="BF122" s="20">
        <v>5.12</v>
      </c>
      <c r="BG122" s="22">
        <v>324</v>
      </c>
      <c r="BH122" s="22">
        <v>125</v>
      </c>
      <c r="BI122" s="22">
        <v>245</v>
      </c>
      <c r="BJ122" s="22">
        <v>72</v>
      </c>
      <c r="BK122" s="22">
        <v>353</v>
      </c>
      <c r="BL122" s="22">
        <v>126</v>
      </c>
      <c r="BM122" s="22">
        <v>335</v>
      </c>
      <c r="BN122" s="22">
        <v>122</v>
      </c>
      <c r="BO122" s="20"/>
      <c r="BP122" s="20"/>
      <c r="BQ122" s="20"/>
      <c r="BR122" s="20"/>
      <c r="BS122" s="20"/>
      <c r="BT122" s="20"/>
      <c r="BU122" s="22">
        <v>0.02</v>
      </c>
      <c r="BV122" s="22">
        <v>0</v>
      </c>
      <c r="BW122" s="22">
        <v>0.2</v>
      </c>
      <c r="BX122" s="22">
        <v>0.22</v>
      </c>
      <c r="BY122" s="22">
        <v>1.1499999999999999</v>
      </c>
      <c r="BZ122" s="22">
        <v>1.1200000000000001</v>
      </c>
      <c r="CA122" s="22">
        <v>588</v>
      </c>
      <c r="CB122" s="22">
        <v>140</v>
      </c>
      <c r="CC122" s="22">
        <v>540</v>
      </c>
      <c r="CD122" s="22">
        <v>216</v>
      </c>
      <c r="CE122" s="22">
        <v>194</v>
      </c>
      <c r="CF122" s="22">
        <v>60</v>
      </c>
      <c r="CG122" s="22">
        <v>189</v>
      </c>
      <c r="CH122" s="22">
        <v>69</v>
      </c>
      <c r="CI122" s="22">
        <v>1.1200000000000001</v>
      </c>
      <c r="CJ122" s="22">
        <v>0.22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472713</v>
      </c>
      <c r="D123" s="22">
        <v>0</v>
      </c>
      <c r="E123" s="22">
        <v>0</v>
      </c>
      <c r="F123" s="22">
        <v>-1</v>
      </c>
      <c r="G123" s="22">
        <v>1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883</v>
      </c>
      <c r="N123" s="20">
        <v>0</v>
      </c>
      <c r="O123" s="22">
        <v>104</v>
      </c>
      <c r="P123" s="23" t="b">
        <v>0</v>
      </c>
      <c r="Q123" s="20" t="s">
        <v>3397</v>
      </c>
      <c r="R123" s="20" t="s">
        <v>3398</v>
      </c>
      <c r="S123" s="22">
        <v>44</v>
      </c>
      <c r="T123" s="20" t="s">
        <v>1067</v>
      </c>
      <c r="U123" s="20">
        <v>1.9</v>
      </c>
      <c r="V123" s="20" t="s">
        <v>625</v>
      </c>
      <c r="W123" s="20">
        <v>0.2</v>
      </c>
      <c r="X123" s="23" t="b">
        <v>0</v>
      </c>
      <c r="Y123" s="20"/>
      <c r="Z123" s="20" t="s">
        <v>899</v>
      </c>
      <c r="AA123" s="22">
        <v>4</v>
      </c>
      <c r="AB123" s="22">
        <v>94</v>
      </c>
      <c r="AC123" s="22">
        <v>17</v>
      </c>
      <c r="AD123" s="22">
        <v>23237</v>
      </c>
      <c r="AE123" s="22">
        <v>4</v>
      </c>
      <c r="AF123" s="22">
        <v>41036</v>
      </c>
      <c r="AG123" s="22">
        <v>142</v>
      </c>
      <c r="AH123" s="20">
        <v>0</v>
      </c>
      <c r="AI123" s="20">
        <v>3.9</v>
      </c>
      <c r="AJ123" s="20" t="s">
        <v>625</v>
      </c>
      <c r="AK123" s="22">
        <v>713</v>
      </c>
      <c r="AL123" s="22">
        <v>0</v>
      </c>
      <c r="AM123" s="22">
        <v>0</v>
      </c>
      <c r="AN123" s="22">
        <v>2</v>
      </c>
      <c r="AO123" s="22">
        <v>12</v>
      </c>
      <c r="AP123" s="22">
        <v>0</v>
      </c>
      <c r="AQ123" s="22">
        <v>0</v>
      </c>
      <c r="AR123" s="22">
        <v>0</v>
      </c>
      <c r="AS123" s="22">
        <v>5</v>
      </c>
      <c r="AT123" s="22">
        <v>0</v>
      </c>
      <c r="AU123" s="22">
        <v>0</v>
      </c>
      <c r="AV123" s="22">
        <v>0</v>
      </c>
      <c r="AW123" s="22">
        <v>87</v>
      </c>
      <c r="AX123" s="20">
        <v>66.599999999999994</v>
      </c>
      <c r="AY123" s="20">
        <v>28.4</v>
      </c>
      <c r="AZ123" s="20">
        <v>37</v>
      </c>
      <c r="BA123" s="20">
        <v>12.9</v>
      </c>
      <c r="BB123" s="22">
        <v>9</v>
      </c>
      <c r="BC123" s="20">
        <v>0.2</v>
      </c>
      <c r="BD123" s="20">
        <v>0.13</v>
      </c>
      <c r="BE123" s="20">
        <v>0.33</v>
      </c>
      <c r="BF123" s="20">
        <v>10.199999999999999</v>
      </c>
      <c r="BG123" s="22">
        <v>333</v>
      </c>
      <c r="BH123" s="22">
        <v>128</v>
      </c>
      <c r="BI123" s="22">
        <v>339</v>
      </c>
      <c r="BJ123" s="22">
        <v>118</v>
      </c>
      <c r="BK123" s="22">
        <v>282</v>
      </c>
      <c r="BL123" s="22">
        <v>89</v>
      </c>
      <c r="BM123" s="22">
        <v>356</v>
      </c>
      <c r="BN123" s="22">
        <v>132</v>
      </c>
      <c r="BO123" s="20"/>
      <c r="BP123" s="20"/>
      <c r="BQ123" s="20"/>
      <c r="BR123" s="20"/>
      <c r="BS123" s="20"/>
      <c r="BT123" s="20"/>
      <c r="BU123" s="22">
        <v>0.03</v>
      </c>
      <c r="BV123" s="22">
        <v>0</v>
      </c>
      <c r="BW123" s="22">
        <v>0.02</v>
      </c>
      <c r="BX123" s="22">
        <v>0.05</v>
      </c>
      <c r="BY123" s="22">
        <v>1.29</v>
      </c>
      <c r="BZ123" s="22">
        <v>1.51</v>
      </c>
      <c r="CA123" s="22">
        <v>549</v>
      </c>
      <c r="CB123" s="22">
        <v>120</v>
      </c>
      <c r="CC123" s="22">
        <v>582</v>
      </c>
      <c r="CD123" s="22">
        <v>230</v>
      </c>
      <c r="CE123" s="22">
        <v>294</v>
      </c>
      <c r="CF123" s="22">
        <v>105</v>
      </c>
      <c r="CG123" s="22">
        <v>354</v>
      </c>
      <c r="CH123" s="22">
        <v>137</v>
      </c>
      <c r="CI123" s="22">
        <v>1.1399999999999999</v>
      </c>
      <c r="CJ123" s="22">
        <v>0.25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0"/>
      <c r="B124" s="20"/>
      <c r="C124" s="22">
        <v>204580</v>
      </c>
      <c r="D124" s="22">
        <v>0</v>
      </c>
      <c r="E124" s="22">
        <v>0</v>
      </c>
      <c r="F124" s="22">
        <v>-2</v>
      </c>
      <c r="G124" s="22">
        <v>2</v>
      </c>
      <c r="H124" s="22">
        <v>0</v>
      </c>
      <c r="I124" s="22">
        <v>3</v>
      </c>
      <c r="J124" s="20">
        <v>2.6</v>
      </c>
      <c r="K124" s="20">
        <v>0</v>
      </c>
      <c r="L124" s="22">
        <v>0</v>
      </c>
      <c r="M124" s="20" t="s">
        <v>1045</v>
      </c>
      <c r="N124" s="20">
        <v>2.6</v>
      </c>
      <c r="O124" s="22">
        <v>105</v>
      </c>
      <c r="P124" s="23" t="b">
        <v>0</v>
      </c>
      <c r="Q124" s="20"/>
      <c r="R124" s="20"/>
      <c r="S124" s="22">
        <v>53</v>
      </c>
      <c r="T124" s="20" t="s">
        <v>1046</v>
      </c>
      <c r="U124" s="20">
        <v>2.4</v>
      </c>
      <c r="V124" s="20" t="s">
        <v>509</v>
      </c>
      <c r="W124" s="20">
        <v>0.1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41</v>
      </c>
      <c r="AD124" s="22">
        <v>9165</v>
      </c>
      <c r="AE124" s="22">
        <v>284</v>
      </c>
      <c r="AF124" s="22">
        <v>11692</v>
      </c>
      <c r="AG124" s="22">
        <v>134</v>
      </c>
      <c r="AH124" s="20">
        <v>0.5</v>
      </c>
      <c r="AI124" s="20">
        <v>7.7</v>
      </c>
      <c r="AJ124" s="20" t="s">
        <v>509</v>
      </c>
      <c r="AK124" s="22">
        <v>1376</v>
      </c>
      <c r="AL124" s="22">
        <v>0</v>
      </c>
      <c r="AM124" s="22">
        <v>2</v>
      </c>
      <c r="AN124" s="22">
        <v>4</v>
      </c>
      <c r="AO124" s="22">
        <v>17</v>
      </c>
      <c r="AP124" s="22">
        <v>0</v>
      </c>
      <c r="AQ124" s="22">
        <v>0</v>
      </c>
      <c r="AR124" s="22">
        <v>0</v>
      </c>
      <c r="AS124" s="22">
        <v>3</v>
      </c>
      <c r="AT124" s="22">
        <v>0</v>
      </c>
      <c r="AU124" s="22">
        <v>0</v>
      </c>
      <c r="AV124" s="22">
        <v>1</v>
      </c>
      <c r="AW124" s="22">
        <v>198</v>
      </c>
      <c r="AX124" s="20">
        <v>199.2</v>
      </c>
      <c r="AY124" s="20">
        <v>294.2</v>
      </c>
      <c r="AZ124" s="20">
        <v>129</v>
      </c>
      <c r="BA124" s="20">
        <v>62.2</v>
      </c>
      <c r="BB124" s="22">
        <v>17</v>
      </c>
      <c r="BC124" s="20">
        <v>0.61</v>
      </c>
      <c r="BD124" s="20">
        <v>1.53</v>
      </c>
      <c r="BE124" s="20">
        <v>2.14</v>
      </c>
      <c r="BF124" s="20">
        <v>17.72</v>
      </c>
      <c r="BG124" s="22">
        <v>172</v>
      </c>
      <c r="BH124" s="22">
        <v>69</v>
      </c>
      <c r="BI124" s="22">
        <v>48</v>
      </c>
      <c r="BJ124" s="22">
        <v>39</v>
      </c>
      <c r="BK124" s="22">
        <v>137</v>
      </c>
      <c r="BL124" s="22">
        <v>85</v>
      </c>
      <c r="BM124" s="22">
        <v>99</v>
      </c>
      <c r="BN124" s="22">
        <v>66</v>
      </c>
      <c r="BO124" s="20"/>
      <c r="BP124" s="20"/>
      <c r="BQ124" s="20"/>
      <c r="BR124" s="20"/>
      <c r="BS124" s="20"/>
      <c r="BT124" s="20"/>
      <c r="BU124" s="22">
        <v>0.04</v>
      </c>
      <c r="BV124" s="22">
        <v>0</v>
      </c>
      <c r="BW124" s="22">
        <v>0.1</v>
      </c>
      <c r="BX124" s="22">
        <v>0.14000000000000001</v>
      </c>
      <c r="BY124" s="22">
        <v>1.1599999999999999</v>
      </c>
      <c r="BZ124" s="22">
        <v>1.1100000000000001</v>
      </c>
      <c r="CA124" s="22">
        <v>144</v>
      </c>
      <c r="CB124" s="22">
        <v>90</v>
      </c>
      <c r="CC124" s="22">
        <v>135</v>
      </c>
      <c r="CD124" s="22">
        <v>64</v>
      </c>
      <c r="CE124" s="22">
        <v>235</v>
      </c>
      <c r="CF124" s="22">
        <v>101</v>
      </c>
      <c r="CG124" s="22">
        <v>453</v>
      </c>
      <c r="CH124" s="22">
        <v>152</v>
      </c>
      <c r="CI124" s="22">
        <v>1.1100000000000001</v>
      </c>
      <c r="CJ124" s="22">
        <v>0.26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50</v>
      </c>
      <c r="B125" s="22">
        <v>0</v>
      </c>
      <c r="C125" s="22">
        <v>207283</v>
      </c>
      <c r="D125" s="22">
        <v>0</v>
      </c>
      <c r="E125" s="22">
        <v>0</v>
      </c>
      <c r="F125" s="22">
        <v>-1</v>
      </c>
      <c r="G125" s="22">
        <v>1</v>
      </c>
      <c r="H125" s="22">
        <v>0</v>
      </c>
      <c r="I125" s="22">
        <v>3</v>
      </c>
      <c r="J125" s="20">
        <v>0</v>
      </c>
      <c r="K125" s="20">
        <v>0</v>
      </c>
      <c r="L125" s="22">
        <v>0</v>
      </c>
      <c r="M125" s="20" t="s">
        <v>1047</v>
      </c>
      <c r="N125" s="20">
        <v>0</v>
      </c>
      <c r="O125" s="22">
        <v>106</v>
      </c>
      <c r="P125" s="23" t="b">
        <v>0</v>
      </c>
      <c r="Q125" s="20" t="s">
        <v>3783</v>
      </c>
      <c r="R125" s="20" t="s">
        <v>3528</v>
      </c>
      <c r="S125" s="22">
        <v>54</v>
      </c>
      <c r="T125" s="20" t="s">
        <v>1048</v>
      </c>
      <c r="U125" s="20">
        <v>4.8</v>
      </c>
      <c r="V125" s="20" t="s">
        <v>478</v>
      </c>
      <c r="W125" s="20">
        <v>0.9</v>
      </c>
      <c r="X125" s="23" t="b">
        <v>0</v>
      </c>
      <c r="Y125" s="20"/>
      <c r="Z125" s="20" t="s">
        <v>937</v>
      </c>
      <c r="AA125" s="22">
        <v>4</v>
      </c>
      <c r="AB125" s="22">
        <v>94</v>
      </c>
      <c r="AC125" s="22">
        <v>58</v>
      </c>
      <c r="AD125" s="22">
        <v>442319</v>
      </c>
      <c r="AE125" s="22">
        <v>107</v>
      </c>
      <c r="AF125" s="22">
        <v>449060</v>
      </c>
      <c r="AG125" s="22">
        <v>4207</v>
      </c>
      <c r="AH125" s="20">
        <v>0</v>
      </c>
      <c r="AI125" s="20">
        <v>10.7</v>
      </c>
      <c r="AJ125" s="20" t="s">
        <v>478</v>
      </c>
      <c r="AK125" s="22">
        <v>905</v>
      </c>
      <c r="AL125" s="22">
        <v>3</v>
      </c>
      <c r="AM125" s="22">
        <v>3</v>
      </c>
      <c r="AN125" s="22">
        <v>5</v>
      </c>
      <c r="AO125" s="22">
        <v>13</v>
      </c>
      <c r="AP125" s="22">
        <v>0</v>
      </c>
      <c r="AQ125" s="22">
        <v>0</v>
      </c>
      <c r="AR125" s="22">
        <v>0</v>
      </c>
      <c r="AS125" s="22">
        <v>2</v>
      </c>
      <c r="AT125" s="22">
        <v>0</v>
      </c>
      <c r="AU125" s="22">
        <v>0</v>
      </c>
      <c r="AV125" s="22">
        <v>8</v>
      </c>
      <c r="AW125" s="22">
        <v>217</v>
      </c>
      <c r="AX125" s="20">
        <v>259.39999999999998</v>
      </c>
      <c r="AY125" s="20">
        <v>306.7</v>
      </c>
      <c r="AZ125" s="20">
        <v>85</v>
      </c>
      <c r="BA125" s="20">
        <v>64.900000000000006</v>
      </c>
      <c r="BB125" s="22">
        <v>12</v>
      </c>
      <c r="BC125" s="20">
        <v>0.49</v>
      </c>
      <c r="BD125" s="20">
        <v>2.19</v>
      </c>
      <c r="BE125" s="20">
        <v>2.68</v>
      </c>
      <c r="BF125" s="20">
        <v>13.49</v>
      </c>
      <c r="BG125" s="22">
        <v>123</v>
      </c>
      <c r="BH125" s="22">
        <v>48</v>
      </c>
      <c r="BI125" s="22">
        <v>45</v>
      </c>
      <c r="BJ125" s="22">
        <v>36</v>
      </c>
      <c r="BK125" s="22">
        <v>181</v>
      </c>
      <c r="BL125" s="22">
        <v>105</v>
      </c>
      <c r="BM125" s="22">
        <v>91</v>
      </c>
      <c r="BN125" s="22">
        <v>63</v>
      </c>
      <c r="BO125" s="22">
        <v>2</v>
      </c>
      <c r="BP125" s="20"/>
      <c r="BQ125" s="22">
        <v>3</v>
      </c>
      <c r="BR125" s="20"/>
      <c r="BS125" s="20"/>
      <c r="BT125" s="20"/>
      <c r="BU125" s="22">
        <v>0.05</v>
      </c>
      <c r="BV125" s="22">
        <v>0</v>
      </c>
      <c r="BW125" s="22">
        <v>0.22</v>
      </c>
      <c r="BX125" s="22">
        <v>0.27</v>
      </c>
      <c r="BY125" s="22">
        <v>1.34</v>
      </c>
      <c r="BZ125" s="22">
        <v>1.29</v>
      </c>
      <c r="CA125" s="22">
        <v>122</v>
      </c>
      <c r="CB125" s="22">
        <v>75</v>
      </c>
      <c r="CC125" s="22">
        <v>738</v>
      </c>
      <c r="CD125" s="22">
        <v>320</v>
      </c>
      <c r="CE125" s="22">
        <v>23</v>
      </c>
      <c r="CF125" s="22">
        <v>14</v>
      </c>
      <c r="CG125" s="22">
        <v>193</v>
      </c>
      <c r="CH125" s="22">
        <v>66</v>
      </c>
      <c r="CI125" s="22">
        <v>1.19</v>
      </c>
      <c r="CJ125" s="22">
        <v>0.5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249231</v>
      </c>
      <c r="D126" s="22">
        <v>0</v>
      </c>
      <c r="E126" s="22">
        <v>0</v>
      </c>
      <c r="F126" s="22">
        <v>-3</v>
      </c>
      <c r="G126" s="22">
        <v>3</v>
      </c>
      <c r="H126" s="22">
        <v>0</v>
      </c>
      <c r="I126" s="22">
        <v>3</v>
      </c>
      <c r="J126" s="20">
        <v>3.4</v>
      </c>
      <c r="K126" s="20">
        <v>0</v>
      </c>
      <c r="L126" s="22">
        <v>0</v>
      </c>
      <c r="M126" s="20" t="s">
        <v>693</v>
      </c>
      <c r="N126" s="20">
        <v>3.4</v>
      </c>
      <c r="O126" s="22">
        <v>107</v>
      </c>
      <c r="P126" s="23" t="b">
        <v>0</v>
      </c>
      <c r="Q126" s="20"/>
      <c r="R126" s="20" t="s">
        <v>3290</v>
      </c>
      <c r="S126" s="22">
        <v>47</v>
      </c>
      <c r="T126" s="20" t="s">
        <v>1068</v>
      </c>
      <c r="U126" s="20">
        <v>2.2999999999999998</v>
      </c>
      <c r="V126" s="20" t="s">
        <v>585</v>
      </c>
      <c r="W126" s="20">
        <v>0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25</v>
      </c>
      <c r="AD126" s="22">
        <v>2965</v>
      </c>
      <c r="AE126" s="22">
        <v>768</v>
      </c>
      <c r="AF126" s="22">
        <v>3923</v>
      </c>
      <c r="AG126" s="22">
        <v>74</v>
      </c>
      <c r="AH126" s="20">
        <v>0.7</v>
      </c>
      <c r="AI126" s="20">
        <v>5.3</v>
      </c>
      <c r="AJ126" s="20" t="s">
        <v>585</v>
      </c>
      <c r="AK126" s="22">
        <v>408</v>
      </c>
      <c r="AL126" s="22">
        <v>1</v>
      </c>
      <c r="AM126" s="22">
        <v>1</v>
      </c>
      <c r="AN126" s="22">
        <v>1</v>
      </c>
      <c r="AO126" s="22">
        <v>7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1</v>
      </c>
      <c r="AW126" s="22">
        <v>58</v>
      </c>
      <c r="AX126" s="20">
        <v>64.599999999999994</v>
      </c>
      <c r="AY126" s="20">
        <v>39.1</v>
      </c>
      <c r="AZ126" s="20">
        <v>134</v>
      </c>
      <c r="BA126" s="20">
        <v>23.6</v>
      </c>
      <c r="BB126" s="22">
        <v>4</v>
      </c>
      <c r="BC126" s="20">
        <v>1.69</v>
      </c>
      <c r="BD126" s="20">
        <v>0.35</v>
      </c>
      <c r="BE126" s="20">
        <v>2.0299999999999998</v>
      </c>
      <c r="BF126" s="20">
        <v>5.63</v>
      </c>
      <c r="BG126" s="22">
        <v>339</v>
      </c>
      <c r="BH126" s="22">
        <v>146</v>
      </c>
      <c r="BI126" s="22">
        <v>316</v>
      </c>
      <c r="BJ126" s="22">
        <v>166</v>
      </c>
      <c r="BK126" s="22">
        <v>131</v>
      </c>
      <c r="BL126" s="22">
        <v>80</v>
      </c>
      <c r="BM126" s="22">
        <v>291</v>
      </c>
      <c r="BN126" s="22">
        <v>136</v>
      </c>
      <c r="BO126" s="20"/>
      <c r="BP126" s="20"/>
      <c r="BQ126" s="20"/>
      <c r="BR126" s="20"/>
      <c r="BS126" s="20"/>
      <c r="BT126" s="20"/>
      <c r="BU126" s="22">
        <v>0.37</v>
      </c>
      <c r="BV126" s="22">
        <v>0</v>
      </c>
      <c r="BW126" s="22">
        <v>0.08</v>
      </c>
      <c r="BX126" s="22">
        <v>0.45</v>
      </c>
      <c r="BY126" s="22">
        <v>1.24</v>
      </c>
      <c r="BZ126" s="22">
        <v>1.54</v>
      </c>
      <c r="CA126" s="22">
        <v>324</v>
      </c>
      <c r="CB126" s="22">
        <v>208</v>
      </c>
      <c r="CC126" s="22">
        <v>74</v>
      </c>
      <c r="CD126" s="22">
        <v>41</v>
      </c>
      <c r="CE126" s="22">
        <v>240</v>
      </c>
      <c r="CF126" s="22">
        <v>105</v>
      </c>
      <c r="CG126" s="22">
        <v>557</v>
      </c>
      <c r="CH126" s="22">
        <v>206</v>
      </c>
      <c r="CI126" s="22">
        <v>0.88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446008</v>
      </c>
      <c r="D127" s="22">
        <v>-1</v>
      </c>
      <c r="E127" s="22">
        <v>1</v>
      </c>
      <c r="F127" s="22">
        <v>3</v>
      </c>
      <c r="G127" s="22">
        <v>-3</v>
      </c>
      <c r="H127" s="22">
        <v>3</v>
      </c>
      <c r="I127" s="22">
        <v>3</v>
      </c>
      <c r="J127" s="20">
        <v>0</v>
      </c>
      <c r="K127" s="20">
        <v>0</v>
      </c>
      <c r="L127" s="22">
        <v>0</v>
      </c>
      <c r="M127" s="20" t="s">
        <v>133</v>
      </c>
      <c r="N127" s="20">
        <v>2.6</v>
      </c>
      <c r="O127" s="22">
        <v>108</v>
      </c>
      <c r="P127" s="23" t="b">
        <v>0</v>
      </c>
      <c r="Q127" s="20" t="s">
        <v>3709</v>
      </c>
      <c r="R127" s="20" t="s">
        <v>3625</v>
      </c>
      <c r="S127" s="22">
        <v>68</v>
      </c>
      <c r="T127" s="20" t="s">
        <v>1061</v>
      </c>
      <c r="U127" s="20">
        <v>5.8</v>
      </c>
      <c r="V127" s="20" t="s">
        <v>508</v>
      </c>
      <c r="W127" s="20">
        <v>8.5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87</v>
      </c>
      <c r="AD127" s="22">
        <v>4622617</v>
      </c>
      <c r="AE127" s="22">
        <v>195</v>
      </c>
      <c r="AF127" s="22">
        <v>4829195</v>
      </c>
      <c r="AG127" s="22">
        <v>52569</v>
      </c>
      <c r="AH127" s="20">
        <v>0.4</v>
      </c>
      <c r="AI127" s="20">
        <v>12.8</v>
      </c>
      <c r="AJ127" s="20" t="s">
        <v>508</v>
      </c>
      <c r="AK127" s="22">
        <v>1286</v>
      </c>
      <c r="AL127" s="22">
        <v>7</v>
      </c>
      <c r="AM127" s="22">
        <v>4</v>
      </c>
      <c r="AN127" s="22">
        <v>3</v>
      </c>
      <c r="AO127" s="22">
        <v>20</v>
      </c>
      <c r="AP127" s="22">
        <v>0</v>
      </c>
      <c r="AQ127" s="22">
        <v>0</v>
      </c>
      <c r="AR127" s="22">
        <v>0</v>
      </c>
      <c r="AS127" s="22">
        <v>1</v>
      </c>
      <c r="AT127" s="22">
        <v>0</v>
      </c>
      <c r="AU127" s="22">
        <v>0</v>
      </c>
      <c r="AV127" s="22">
        <v>9</v>
      </c>
      <c r="AW127" s="22">
        <v>250</v>
      </c>
      <c r="AX127" s="20">
        <v>384.2</v>
      </c>
      <c r="AY127" s="20">
        <v>397.6</v>
      </c>
      <c r="AZ127" s="20">
        <v>440</v>
      </c>
      <c r="BA127" s="20">
        <v>122.1</v>
      </c>
      <c r="BB127" s="22">
        <v>15</v>
      </c>
      <c r="BC127" s="20">
        <v>8.42</v>
      </c>
      <c r="BD127" s="20">
        <v>3.88</v>
      </c>
      <c r="BE127" s="20">
        <v>12.3</v>
      </c>
      <c r="BF127" s="20">
        <v>18.670000000000002</v>
      </c>
      <c r="BG127" s="22">
        <v>36</v>
      </c>
      <c r="BH127" s="22">
        <v>12</v>
      </c>
      <c r="BI127" s="22">
        <v>25</v>
      </c>
      <c r="BJ127" s="22">
        <v>19</v>
      </c>
      <c r="BK127" s="22">
        <v>18</v>
      </c>
      <c r="BL127" s="22">
        <v>9</v>
      </c>
      <c r="BM127" s="22">
        <v>15</v>
      </c>
      <c r="BN127" s="22">
        <v>10</v>
      </c>
      <c r="BO127" s="22">
        <v>1</v>
      </c>
      <c r="BP127" s="20"/>
      <c r="BQ127" s="22">
        <v>2</v>
      </c>
      <c r="BR127" s="20"/>
      <c r="BS127" s="22">
        <v>2</v>
      </c>
      <c r="BT127" s="20"/>
      <c r="BU127" s="22">
        <v>0.59</v>
      </c>
      <c r="BV127" s="22">
        <v>0</v>
      </c>
      <c r="BW127" s="22">
        <v>0.27</v>
      </c>
      <c r="BX127" s="22">
        <v>0.86</v>
      </c>
      <c r="BY127" s="22">
        <v>1.31</v>
      </c>
      <c r="BZ127" s="22">
        <v>1.4</v>
      </c>
      <c r="CA127" s="22">
        <v>37</v>
      </c>
      <c r="CB127" s="22">
        <v>21</v>
      </c>
      <c r="CC127" s="22">
        <v>136</v>
      </c>
      <c r="CD127" s="22">
        <v>65</v>
      </c>
      <c r="CE127" s="22">
        <v>9</v>
      </c>
      <c r="CF127" s="22">
        <v>5</v>
      </c>
      <c r="CG127" s="22">
        <v>48</v>
      </c>
      <c r="CH127" s="22">
        <v>16</v>
      </c>
      <c r="CI127" s="22">
        <v>1.05</v>
      </c>
      <c r="CJ127" s="22">
        <v>0.21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0</v>
      </c>
      <c r="B128" s="22">
        <v>0</v>
      </c>
      <c r="C128" s="22">
        <v>51927</v>
      </c>
      <c r="D128" s="22">
        <v>0</v>
      </c>
      <c r="E128" s="22">
        <v>0</v>
      </c>
      <c r="F128" s="22">
        <v>-2</v>
      </c>
      <c r="G128" s="22">
        <v>2</v>
      </c>
      <c r="H128" s="22">
        <v>1</v>
      </c>
      <c r="I128" s="22">
        <v>2</v>
      </c>
      <c r="J128" s="20">
        <v>0</v>
      </c>
      <c r="K128" s="20">
        <v>0</v>
      </c>
      <c r="L128" s="22">
        <v>0</v>
      </c>
      <c r="M128" s="20" t="s">
        <v>999</v>
      </c>
      <c r="N128" s="20">
        <v>3.4</v>
      </c>
      <c r="O128" s="22">
        <v>109</v>
      </c>
      <c r="P128" s="23" t="b">
        <v>0</v>
      </c>
      <c r="Q128" s="20" t="s">
        <v>3367</v>
      </c>
      <c r="R128" s="20" t="s">
        <v>3710</v>
      </c>
      <c r="S128" s="22">
        <v>48</v>
      </c>
      <c r="T128" s="20" t="s">
        <v>1070</v>
      </c>
      <c r="U128" s="20">
        <v>2.4</v>
      </c>
      <c r="V128" s="20" t="s">
        <v>418</v>
      </c>
      <c r="W128" s="20">
        <v>1.7</v>
      </c>
      <c r="X128" s="23" t="b">
        <v>0</v>
      </c>
      <c r="Y128" s="20"/>
      <c r="Z128" s="20" t="s">
        <v>1804</v>
      </c>
      <c r="AA128" s="22">
        <v>4</v>
      </c>
      <c r="AB128" s="22">
        <v>94</v>
      </c>
      <c r="AC128" s="22">
        <v>22</v>
      </c>
      <c r="AD128" s="22">
        <v>178835</v>
      </c>
      <c r="AE128" s="22">
        <v>68</v>
      </c>
      <c r="AF128" s="22">
        <v>593873</v>
      </c>
      <c r="AG128" s="22">
        <v>13494</v>
      </c>
      <c r="AH128" s="20">
        <v>0.7</v>
      </c>
      <c r="AI128" s="20">
        <v>4.5999999999999996</v>
      </c>
      <c r="AJ128" s="20" t="s">
        <v>418</v>
      </c>
      <c r="AK128" s="22">
        <v>672</v>
      </c>
      <c r="AL128" s="22">
        <v>1</v>
      </c>
      <c r="AM128" s="22">
        <v>1</v>
      </c>
      <c r="AN128" s="22">
        <v>0</v>
      </c>
      <c r="AO128" s="22">
        <v>13</v>
      </c>
      <c r="AP128" s="22">
        <v>0</v>
      </c>
      <c r="AQ128" s="22">
        <v>0</v>
      </c>
      <c r="AR128" s="22">
        <v>0</v>
      </c>
      <c r="AS128" s="22">
        <v>0</v>
      </c>
      <c r="AT128" s="22">
        <v>1</v>
      </c>
      <c r="AU128" s="22">
        <v>0</v>
      </c>
      <c r="AV128" s="22">
        <v>3</v>
      </c>
      <c r="AW128" s="22">
        <v>116</v>
      </c>
      <c r="AX128" s="20">
        <v>156.4</v>
      </c>
      <c r="AY128" s="20">
        <v>68.599999999999994</v>
      </c>
      <c r="AZ128" s="20">
        <v>63</v>
      </c>
      <c r="BA128" s="20">
        <v>28.8</v>
      </c>
      <c r="BB128" s="22">
        <v>8</v>
      </c>
      <c r="BC128" s="20">
        <v>0.46</v>
      </c>
      <c r="BD128" s="20">
        <v>0.53</v>
      </c>
      <c r="BE128" s="20">
        <v>0.99</v>
      </c>
      <c r="BF128" s="20">
        <v>11.16</v>
      </c>
      <c r="BG128" s="22">
        <v>225</v>
      </c>
      <c r="BH128" s="22">
        <v>86</v>
      </c>
      <c r="BI128" s="22">
        <v>242</v>
      </c>
      <c r="BJ128" s="22">
        <v>69</v>
      </c>
      <c r="BK128" s="22">
        <v>219</v>
      </c>
      <c r="BL128" s="22">
        <v>57</v>
      </c>
      <c r="BM128" s="22">
        <v>246</v>
      </c>
      <c r="BN128" s="22">
        <v>81</v>
      </c>
      <c r="BO128" s="20"/>
      <c r="BP128" s="20"/>
      <c r="BQ128" s="20"/>
      <c r="BR128" s="20"/>
      <c r="BS128" s="20"/>
      <c r="BT128" s="20"/>
      <c r="BU128" s="22">
        <v>0.06</v>
      </c>
      <c r="BV128" s="22">
        <v>0</v>
      </c>
      <c r="BW128" s="22">
        <v>7.0000000000000007E-2</v>
      </c>
      <c r="BX128" s="22">
        <v>0.13</v>
      </c>
      <c r="BY128" s="22">
        <v>1.49</v>
      </c>
      <c r="BZ128" s="22">
        <v>1.74</v>
      </c>
      <c r="CA128" s="22">
        <v>271</v>
      </c>
      <c r="CB128" s="22">
        <v>32</v>
      </c>
      <c r="CC128" s="22">
        <v>75</v>
      </c>
      <c r="CD128" s="22">
        <v>18</v>
      </c>
      <c r="CE128" s="22">
        <v>234</v>
      </c>
      <c r="CF128" s="22">
        <v>77</v>
      </c>
      <c r="CG128" s="22">
        <v>147</v>
      </c>
      <c r="CH128" s="22">
        <v>60</v>
      </c>
      <c r="CI128" s="22">
        <v>1.07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100</v>
      </c>
      <c r="C129" s="22">
        <v>128295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3</v>
      </c>
      <c r="J129" s="20">
        <v>1.2</v>
      </c>
      <c r="K129" s="20">
        <v>0</v>
      </c>
      <c r="L129" s="22">
        <v>0</v>
      </c>
      <c r="M129" s="20" t="s">
        <v>1025</v>
      </c>
      <c r="N129" s="20">
        <v>1.2</v>
      </c>
      <c r="O129" s="22">
        <v>110</v>
      </c>
      <c r="P129" s="23" t="b">
        <v>0</v>
      </c>
      <c r="Q129" s="20"/>
      <c r="R129" s="20" t="s">
        <v>3572</v>
      </c>
      <c r="S129" s="22">
        <v>54</v>
      </c>
      <c r="T129" s="20" t="s">
        <v>1031</v>
      </c>
      <c r="U129" s="20">
        <v>2.4</v>
      </c>
      <c r="V129" s="20" t="s">
        <v>449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39</v>
      </c>
      <c r="AD129" s="22">
        <v>19400</v>
      </c>
      <c r="AE129" s="22">
        <v>277</v>
      </c>
      <c r="AF129" s="22">
        <v>24179</v>
      </c>
      <c r="AG129" s="22">
        <v>184</v>
      </c>
      <c r="AH129" s="20">
        <v>0.2</v>
      </c>
      <c r="AI129" s="20">
        <v>7.2</v>
      </c>
      <c r="AJ129" s="20" t="s">
        <v>449</v>
      </c>
      <c r="AK129" s="22">
        <v>1390</v>
      </c>
      <c r="AL129" s="22">
        <v>1</v>
      </c>
      <c r="AM129" s="22">
        <v>1</v>
      </c>
      <c r="AN129" s="22">
        <v>3</v>
      </c>
      <c r="AO129" s="22">
        <v>22</v>
      </c>
      <c r="AP129" s="22">
        <v>0</v>
      </c>
      <c r="AQ129" s="22">
        <v>0</v>
      </c>
      <c r="AR129" s="22">
        <v>0</v>
      </c>
      <c r="AS129" s="22">
        <v>6</v>
      </c>
      <c r="AT129" s="22">
        <v>0</v>
      </c>
      <c r="AU129" s="22">
        <v>0</v>
      </c>
      <c r="AV129" s="22">
        <v>2</v>
      </c>
      <c r="AW129" s="22">
        <v>226</v>
      </c>
      <c r="AX129" s="20">
        <v>283.39999999999998</v>
      </c>
      <c r="AY129" s="20">
        <v>225.6</v>
      </c>
      <c r="AZ129" s="20">
        <v>190</v>
      </c>
      <c r="BA129" s="20">
        <v>70.099999999999994</v>
      </c>
      <c r="BB129" s="22">
        <v>16</v>
      </c>
      <c r="BC129" s="20">
        <v>2.0499999999999998</v>
      </c>
      <c r="BD129" s="20">
        <v>1.73</v>
      </c>
      <c r="BE129" s="20">
        <v>3.78</v>
      </c>
      <c r="BF129" s="20">
        <v>20.22</v>
      </c>
      <c r="BG129" s="22">
        <v>96</v>
      </c>
      <c r="BH129" s="22">
        <v>36</v>
      </c>
      <c r="BI129" s="22">
        <v>72</v>
      </c>
      <c r="BJ129" s="22">
        <v>56</v>
      </c>
      <c r="BK129" s="22">
        <v>89</v>
      </c>
      <c r="BL129" s="22">
        <v>58</v>
      </c>
      <c r="BM129" s="22">
        <v>78</v>
      </c>
      <c r="BN129" s="22">
        <v>54</v>
      </c>
      <c r="BO129" s="20"/>
      <c r="BP129" s="20"/>
      <c r="BQ129" s="20"/>
      <c r="BR129" s="20"/>
      <c r="BS129" s="20"/>
      <c r="BT129" s="20"/>
      <c r="BU129" s="22">
        <v>0.13</v>
      </c>
      <c r="BV129" s="22">
        <v>0</v>
      </c>
      <c r="BW129" s="22">
        <v>0.11</v>
      </c>
      <c r="BX129" s="22">
        <v>0.24</v>
      </c>
      <c r="BY129" s="22">
        <v>1.31</v>
      </c>
      <c r="BZ129" s="22">
        <v>1.42</v>
      </c>
      <c r="CA129" s="22">
        <v>112</v>
      </c>
      <c r="CB129" s="22">
        <v>69</v>
      </c>
      <c r="CC129" s="22">
        <v>263</v>
      </c>
      <c r="CD129" s="22">
        <v>118</v>
      </c>
      <c r="CE129" s="22">
        <v>236</v>
      </c>
      <c r="CF129" s="22">
        <v>102</v>
      </c>
      <c r="CG129" s="22">
        <v>368</v>
      </c>
      <c r="CH129" s="22">
        <v>116</v>
      </c>
      <c r="CI129" s="22">
        <v>1.04</v>
      </c>
      <c r="CJ129" s="22">
        <v>0.19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428580</v>
      </c>
      <c r="D130" s="22">
        <v>0</v>
      </c>
      <c r="E130" s="22">
        <v>0</v>
      </c>
      <c r="F130" s="22">
        <v>-1</v>
      </c>
      <c r="G130" s="22">
        <v>1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1057</v>
      </c>
      <c r="N130" s="20">
        <v>1.2</v>
      </c>
      <c r="O130" s="22">
        <v>111</v>
      </c>
      <c r="P130" s="23" t="b">
        <v>0</v>
      </c>
      <c r="Q130" s="20" t="s">
        <v>3711</v>
      </c>
      <c r="R130" s="20" t="s">
        <v>3712</v>
      </c>
      <c r="S130" s="22">
        <v>49</v>
      </c>
      <c r="T130" s="20" t="s">
        <v>1058</v>
      </c>
      <c r="U130" s="20">
        <v>1.3</v>
      </c>
      <c r="V130" s="20" t="s">
        <v>612</v>
      </c>
      <c r="W130" s="20">
        <v>0</v>
      </c>
      <c r="X130" s="23" t="b">
        <v>0</v>
      </c>
      <c r="Y130" s="20"/>
      <c r="Z130" s="20" t="s">
        <v>1804</v>
      </c>
      <c r="AA130" s="22">
        <v>4</v>
      </c>
      <c r="AB130" s="22">
        <v>94</v>
      </c>
      <c r="AC130" s="22">
        <v>19</v>
      </c>
      <c r="AD130" s="22">
        <v>2627</v>
      </c>
      <c r="AE130" s="22">
        <v>2</v>
      </c>
      <c r="AF130" s="22">
        <v>2677</v>
      </c>
      <c r="AG130" s="22">
        <v>89</v>
      </c>
      <c r="AH130" s="20">
        <v>0.2</v>
      </c>
      <c r="AI130" s="20">
        <v>3.9</v>
      </c>
      <c r="AJ130" s="20" t="s">
        <v>612</v>
      </c>
      <c r="AK130" s="22">
        <v>705</v>
      </c>
      <c r="AL130" s="22">
        <v>0</v>
      </c>
      <c r="AM130" s="22">
        <v>1</v>
      </c>
      <c r="AN130" s="22">
        <v>1</v>
      </c>
      <c r="AO130" s="22">
        <v>17</v>
      </c>
      <c r="AP130" s="22">
        <v>0</v>
      </c>
      <c r="AQ130" s="22">
        <v>0</v>
      </c>
      <c r="AR130" s="22">
        <v>0</v>
      </c>
      <c r="AS130" s="22">
        <v>5</v>
      </c>
      <c r="AT130" s="22">
        <v>0</v>
      </c>
      <c r="AU130" s="22">
        <v>0</v>
      </c>
      <c r="AV130" s="22">
        <v>0</v>
      </c>
      <c r="AW130" s="22">
        <v>82</v>
      </c>
      <c r="AX130" s="20">
        <v>133.19999999999999</v>
      </c>
      <c r="AY130" s="20">
        <v>120.5</v>
      </c>
      <c r="AZ130" s="20">
        <v>101</v>
      </c>
      <c r="BA130" s="20">
        <v>35.4</v>
      </c>
      <c r="BB130" s="22">
        <v>6</v>
      </c>
      <c r="BC130" s="20">
        <v>1.36</v>
      </c>
      <c r="BD130" s="20">
        <v>1.27</v>
      </c>
      <c r="BE130" s="20">
        <v>2.63</v>
      </c>
      <c r="BF130" s="20">
        <v>11.71</v>
      </c>
      <c r="BG130" s="22">
        <v>253</v>
      </c>
      <c r="BH130" s="22">
        <v>102</v>
      </c>
      <c r="BI130" s="22">
        <v>156</v>
      </c>
      <c r="BJ130" s="22">
        <v>101</v>
      </c>
      <c r="BK130" s="22">
        <v>163</v>
      </c>
      <c r="BL130" s="22">
        <v>99</v>
      </c>
      <c r="BM130" s="22">
        <v>209</v>
      </c>
      <c r="BN130" s="22">
        <v>100</v>
      </c>
      <c r="BO130" s="20"/>
      <c r="BP130" s="20"/>
      <c r="BQ130" s="20"/>
      <c r="BR130" s="20"/>
      <c r="BS130" s="20"/>
      <c r="BT130" s="20"/>
      <c r="BU130" s="22">
        <v>0.17</v>
      </c>
      <c r="BV130" s="22">
        <v>0</v>
      </c>
      <c r="BW130" s="22">
        <v>0.16</v>
      </c>
      <c r="BX130" s="22">
        <v>0.33</v>
      </c>
      <c r="BY130" s="22">
        <v>1.49</v>
      </c>
      <c r="BZ130" s="22">
        <v>2.17</v>
      </c>
      <c r="CA130" s="22">
        <v>255</v>
      </c>
      <c r="CB130" s="22">
        <v>162</v>
      </c>
      <c r="CC130" s="22">
        <v>258</v>
      </c>
      <c r="CD130" s="22">
        <v>115</v>
      </c>
      <c r="CE130" s="22">
        <v>371</v>
      </c>
      <c r="CF130" s="22">
        <v>169</v>
      </c>
      <c r="CG130" s="22">
        <v>630</v>
      </c>
      <c r="CH130" s="22">
        <v>243</v>
      </c>
      <c r="CI130" s="22">
        <v>0.77</v>
      </c>
      <c r="CJ130" s="22">
        <v>0.13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231065</v>
      </c>
      <c r="D131" s="22">
        <v>0</v>
      </c>
      <c r="E131" s="22">
        <v>0</v>
      </c>
      <c r="F131" s="22">
        <v>1</v>
      </c>
      <c r="G131" s="22">
        <v>-1</v>
      </c>
      <c r="H131" s="22">
        <v>1</v>
      </c>
      <c r="I131" s="22">
        <v>2</v>
      </c>
      <c r="J131" s="20">
        <v>1.6</v>
      </c>
      <c r="K131" s="20">
        <v>0</v>
      </c>
      <c r="L131" s="22">
        <v>0</v>
      </c>
      <c r="M131" s="20" t="s">
        <v>918</v>
      </c>
      <c r="N131" s="20">
        <v>1.6</v>
      </c>
      <c r="O131" s="22">
        <v>112</v>
      </c>
      <c r="P131" s="23" t="b">
        <v>0</v>
      </c>
      <c r="Q131" s="20"/>
      <c r="R131" s="20" t="s">
        <v>3318</v>
      </c>
      <c r="S131" s="22">
        <v>46</v>
      </c>
      <c r="T131" s="20" t="s">
        <v>1056</v>
      </c>
      <c r="U131" s="20">
        <v>2.9</v>
      </c>
      <c r="V131" s="20" t="s">
        <v>432</v>
      </c>
      <c r="W131" s="20">
        <v>3.9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49</v>
      </c>
      <c r="AD131" s="22">
        <v>533510</v>
      </c>
      <c r="AE131" s="22">
        <v>11190</v>
      </c>
      <c r="AF131" s="22">
        <v>343789</v>
      </c>
      <c r="AG131" s="22">
        <v>5705</v>
      </c>
      <c r="AH131" s="20">
        <v>0.3</v>
      </c>
      <c r="AI131" s="20">
        <v>10.7</v>
      </c>
      <c r="AJ131" s="20" t="s">
        <v>432</v>
      </c>
      <c r="AK131" s="22">
        <v>1530</v>
      </c>
      <c r="AL131" s="22">
        <v>1</v>
      </c>
      <c r="AM131" s="22">
        <v>0</v>
      </c>
      <c r="AN131" s="22">
        <v>3</v>
      </c>
      <c r="AO131" s="22">
        <v>24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0</v>
      </c>
      <c r="AV131" s="22">
        <v>5</v>
      </c>
      <c r="AW131" s="22">
        <v>311</v>
      </c>
      <c r="AX131" s="20">
        <v>424.6</v>
      </c>
      <c r="AY131" s="20">
        <v>45.6</v>
      </c>
      <c r="AZ131" s="20">
        <v>164</v>
      </c>
      <c r="BA131" s="20">
        <v>63.7</v>
      </c>
      <c r="BB131" s="22">
        <v>17</v>
      </c>
      <c r="BC131" s="20">
        <v>1.48</v>
      </c>
      <c r="BD131" s="20">
        <v>0.39</v>
      </c>
      <c r="BE131" s="20">
        <v>1.87</v>
      </c>
      <c r="BF131" s="20">
        <v>22.08</v>
      </c>
      <c r="BG131" s="22">
        <v>23</v>
      </c>
      <c r="BH131" s="22">
        <v>4</v>
      </c>
      <c r="BI131" s="22">
        <v>301</v>
      </c>
      <c r="BJ131" s="22">
        <v>98</v>
      </c>
      <c r="BK131" s="22">
        <v>108</v>
      </c>
      <c r="BL131" s="22">
        <v>7</v>
      </c>
      <c r="BM131" s="22">
        <v>93</v>
      </c>
      <c r="BN131" s="22">
        <v>14</v>
      </c>
      <c r="BO131" s="20"/>
      <c r="BP131" s="20"/>
      <c r="BQ131" s="20"/>
      <c r="BR131" s="20"/>
      <c r="BS131" s="20"/>
      <c r="BT131" s="20"/>
      <c r="BU131" s="22">
        <v>0.09</v>
      </c>
      <c r="BV131" s="22">
        <v>0</v>
      </c>
      <c r="BW131" s="22">
        <v>0.02</v>
      </c>
      <c r="BX131" s="22">
        <v>0.11</v>
      </c>
      <c r="BY131" s="22">
        <v>1.3</v>
      </c>
      <c r="BZ131" s="22">
        <v>1.41</v>
      </c>
      <c r="CA131" s="22">
        <v>343</v>
      </c>
      <c r="CB131" s="22">
        <v>46</v>
      </c>
      <c r="CC131" s="22">
        <v>206</v>
      </c>
      <c r="CD131" s="22">
        <v>69</v>
      </c>
      <c r="CE131" s="22">
        <v>156</v>
      </c>
      <c r="CF131" s="22">
        <v>50</v>
      </c>
      <c r="CG131" s="22">
        <v>93</v>
      </c>
      <c r="CH131" s="22">
        <v>37</v>
      </c>
      <c r="CI131" s="22">
        <v>1</v>
      </c>
      <c r="CJ131" s="22">
        <v>0.18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100</v>
      </c>
      <c r="B132" s="22">
        <v>100</v>
      </c>
      <c r="C132" s="22">
        <v>226956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0.6</v>
      </c>
      <c r="K132" s="20">
        <v>0</v>
      </c>
      <c r="L132" s="22">
        <v>0</v>
      </c>
      <c r="M132" s="20" t="s">
        <v>1051</v>
      </c>
      <c r="N132" s="20">
        <v>0.6</v>
      </c>
      <c r="O132" s="22">
        <v>114</v>
      </c>
      <c r="P132" s="23" t="b">
        <v>0</v>
      </c>
      <c r="Q132" s="20"/>
      <c r="R132" s="20" t="s">
        <v>3529</v>
      </c>
      <c r="S132" s="22">
        <v>44</v>
      </c>
      <c r="T132" s="20" t="s">
        <v>1052</v>
      </c>
      <c r="U132" s="20">
        <v>1.5</v>
      </c>
      <c r="V132" s="20" t="s">
        <v>1053</v>
      </c>
      <c r="W132" s="20">
        <v>0.1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19</v>
      </c>
      <c r="AD132" s="22">
        <v>6966</v>
      </c>
      <c r="AE132" s="22">
        <v>160</v>
      </c>
      <c r="AF132" s="22">
        <v>8201</v>
      </c>
      <c r="AG132" s="22">
        <v>82</v>
      </c>
      <c r="AH132" s="20">
        <v>0.1</v>
      </c>
      <c r="AI132" s="20">
        <v>4.3</v>
      </c>
      <c r="AJ132" s="20" t="s">
        <v>469</v>
      </c>
      <c r="AK132" s="22">
        <v>600</v>
      </c>
      <c r="AL132" s="22">
        <v>0</v>
      </c>
      <c r="AM132" s="22">
        <v>0</v>
      </c>
      <c r="AN132" s="22">
        <v>1</v>
      </c>
      <c r="AO132" s="22">
        <v>10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106</v>
      </c>
      <c r="AX132" s="20">
        <v>110.2</v>
      </c>
      <c r="AY132" s="20">
        <v>91.8</v>
      </c>
      <c r="AZ132" s="20">
        <v>13</v>
      </c>
      <c r="BA132" s="20">
        <v>21.6</v>
      </c>
      <c r="BB132" s="22">
        <v>6</v>
      </c>
      <c r="BC132" s="20">
        <v>0.06</v>
      </c>
      <c r="BD132" s="20">
        <v>0.33</v>
      </c>
      <c r="BE132" s="20">
        <v>0.39</v>
      </c>
      <c r="BF132" s="20">
        <v>10.49</v>
      </c>
      <c r="BG132" s="22">
        <v>281</v>
      </c>
      <c r="BH132" s="22">
        <v>114</v>
      </c>
      <c r="BI132" s="22">
        <v>203</v>
      </c>
      <c r="BJ132" s="22">
        <v>55</v>
      </c>
      <c r="BK132" s="22">
        <v>373</v>
      </c>
      <c r="BL132" s="22">
        <v>134</v>
      </c>
      <c r="BM132" s="22">
        <v>303</v>
      </c>
      <c r="BN132" s="22">
        <v>106</v>
      </c>
      <c r="BO132" s="20"/>
      <c r="BP132" s="20"/>
      <c r="BQ132" s="20"/>
      <c r="BR132" s="20"/>
      <c r="BS132" s="20"/>
      <c r="BT132" s="20"/>
      <c r="BU132" s="22">
        <v>0.01</v>
      </c>
      <c r="BV132" s="22">
        <v>0</v>
      </c>
      <c r="BW132" s="22">
        <v>0.05</v>
      </c>
      <c r="BX132" s="22">
        <v>0.06</v>
      </c>
      <c r="BY132" s="22">
        <v>1.57</v>
      </c>
      <c r="BZ132" s="22">
        <v>1.5</v>
      </c>
      <c r="CA132" s="22">
        <v>526</v>
      </c>
      <c r="CB132" s="22">
        <v>110</v>
      </c>
      <c r="CC132" s="22">
        <v>318</v>
      </c>
      <c r="CD132" s="22">
        <v>104</v>
      </c>
      <c r="CE132" s="22">
        <v>347</v>
      </c>
      <c r="CF132" s="22">
        <v>122</v>
      </c>
      <c r="CG132" s="22">
        <v>463</v>
      </c>
      <c r="CH132" s="22">
        <v>176</v>
      </c>
      <c r="CI132" s="22">
        <v>0.9</v>
      </c>
      <c r="CJ132" s="22">
        <v>0.15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513418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1082</v>
      </c>
      <c r="N133" s="20">
        <v>0</v>
      </c>
      <c r="O133" s="22">
        <v>115</v>
      </c>
      <c r="P133" s="23" t="b">
        <v>0</v>
      </c>
      <c r="Q133" s="20" t="s">
        <v>3446</v>
      </c>
      <c r="R133" s="20" t="s">
        <v>3212</v>
      </c>
      <c r="S133" s="22">
        <v>53</v>
      </c>
      <c r="T133" s="20" t="s">
        <v>1083</v>
      </c>
      <c r="U133" s="20">
        <v>3.8</v>
      </c>
      <c r="V133" s="20" t="s">
        <v>1084</v>
      </c>
      <c r="W133" s="20">
        <v>0.1</v>
      </c>
      <c r="X133" s="23" t="b">
        <v>0</v>
      </c>
      <c r="Y133" s="20"/>
      <c r="Z133" s="20" t="s">
        <v>899</v>
      </c>
      <c r="AA133" s="22">
        <v>4</v>
      </c>
      <c r="AB133" s="22">
        <v>94</v>
      </c>
      <c r="AC133" s="22">
        <v>19</v>
      </c>
      <c r="AD133" s="22">
        <v>18598</v>
      </c>
      <c r="AE133" s="22">
        <v>1</v>
      </c>
      <c r="AF133" s="22">
        <v>25895</v>
      </c>
      <c r="AG133" s="22">
        <v>26</v>
      </c>
      <c r="AH133" s="20">
        <v>0</v>
      </c>
      <c r="AI133" s="20">
        <v>3.6</v>
      </c>
      <c r="AJ133" s="20" t="s">
        <v>1084</v>
      </c>
      <c r="AK133" s="22">
        <v>255</v>
      </c>
      <c r="AL133" s="22">
        <v>1</v>
      </c>
      <c r="AM133" s="22">
        <v>1</v>
      </c>
      <c r="AN133" s="22">
        <v>1</v>
      </c>
      <c r="AO133" s="22">
        <v>2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2</v>
      </c>
      <c r="AW133" s="22">
        <v>40</v>
      </c>
      <c r="AX133" s="20">
        <v>48.2</v>
      </c>
      <c r="AY133" s="20">
        <v>42</v>
      </c>
      <c r="AZ133" s="20">
        <v>62</v>
      </c>
      <c r="BA133" s="20">
        <v>15.1</v>
      </c>
      <c r="BB133" s="22">
        <v>3</v>
      </c>
      <c r="BC133" s="20">
        <v>0.8</v>
      </c>
      <c r="BD133" s="20">
        <v>0.35</v>
      </c>
      <c r="BE133" s="20">
        <v>1.1499999999999999</v>
      </c>
      <c r="BF133" s="20">
        <v>2.36</v>
      </c>
      <c r="BG133" s="22">
        <v>364</v>
      </c>
      <c r="BH133" s="22">
        <v>159</v>
      </c>
      <c r="BI133" s="22">
        <v>310</v>
      </c>
      <c r="BJ133" s="22">
        <v>164</v>
      </c>
      <c r="BK133" s="22">
        <v>221</v>
      </c>
      <c r="BL133" s="22">
        <v>119</v>
      </c>
      <c r="BM133" s="22">
        <v>341</v>
      </c>
      <c r="BN133" s="22">
        <v>153</v>
      </c>
      <c r="BO133" s="20"/>
      <c r="BP133" s="20"/>
      <c r="BQ133" s="20"/>
      <c r="BR133" s="20"/>
      <c r="BS133" s="20"/>
      <c r="BT133" s="20"/>
      <c r="BU133" s="22">
        <v>0.28000000000000003</v>
      </c>
      <c r="BV133" s="22">
        <v>0</v>
      </c>
      <c r="BW133" s="22">
        <v>0.12</v>
      </c>
      <c r="BX133" s="22">
        <v>0.4</v>
      </c>
      <c r="BY133" s="22">
        <v>0.83</v>
      </c>
      <c r="BZ133" s="22">
        <v>0.71</v>
      </c>
      <c r="CA133" s="22">
        <v>151</v>
      </c>
      <c r="CB133" s="22">
        <v>94</v>
      </c>
      <c r="CC133" s="22">
        <v>734</v>
      </c>
      <c r="CD133" s="22">
        <v>317</v>
      </c>
      <c r="CE133" s="22">
        <v>70</v>
      </c>
      <c r="CF133" s="22">
        <v>37</v>
      </c>
      <c r="CG133" s="22">
        <v>497</v>
      </c>
      <c r="CH133" s="22">
        <v>170</v>
      </c>
      <c r="CI133" s="22">
        <v>1.06</v>
      </c>
      <c r="CJ133" s="22">
        <v>0.35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140200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1</v>
      </c>
      <c r="J134" s="20">
        <v>0</v>
      </c>
      <c r="K134" s="20">
        <v>0</v>
      </c>
      <c r="L134" s="22">
        <v>0</v>
      </c>
      <c r="M134" s="20" t="s">
        <v>558</v>
      </c>
      <c r="N134" s="20">
        <v>0</v>
      </c>
      <c r="O134" s="22">
        <v>116</v>
      </c>
      <c r="P134" s="23" t="b">
        <v>0</v>
      </c>
      <c r="Q134" s="20"/>
      <c r="R134" s="20" t="s">
        <v>2837</v>
      </c>
      <c r="S134" s="22">
        <v>39</v>
      </c>
      <c r="T134" s="20" t="s">
        <v>1069</v>
      </c>
      <c r="U134" s="20">
        <v>2</v>
      </c>
      <c r="V134" s="20" t="s">
        <v>725</v>
      </c>
      <c r="W134" s="20">
        <v>2.1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4</v>
      </c>
      <c r="AD134" s="22">
        <v>271558</v>
      </c>
      <c r="AE134" s="22">
        <v>284</v>
      </c>
      <c r="AF134" s="22">
        <v>112232</v>
      </c>
      <c r="AG134" s="22">
        <v>1660</v>
      </c>
      <c r="AH134" s="20">
        <v>0</v>
      </c>
      <c r="AI134" s="20">
        <v>1</v>
      </c>
      <c r="AJ134" s="20" t="s">
        <v>725</v>
      </c>
      <c r="AK134" s="22">
        <v>135</v>
      </c>
      <c r="AL134" s="22">
        <v>0</v>
      </c>
      <c r="AM134" s="22">
        <v>0</v>
      </c>
      <c r="AN134" s="22">
        <v>0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6</v>
      </c>
      <c r="AV134" s="22">
        <v>0</v>
      </c>
      <c r="AW134" s="22">
        <v>24</v>
      </c>
      <c r="AX134" s="20">
        <v>42.8</v>
      </c>
      <c r="AY134" s="20">
        <v>0</v>
      </c>
      <c r="AZ134" s="20">
        <v>0</v>
      </c>
      <c r="BA134" s="20">
        <v>4.3</v>
      </c>
      <c r="BB134" s="22">
        <v>1</v>
      </c>
      <c r="BC134" s="20">
        <v>0</v>
      </c>
      <c r="BD134" s="20">
        <v>0.01</v>
      </c>
      <c r="BE134" s="20">
        <v>0.01</v>
      </c>
      <c r="BF134" s="20">
        <v>1.68</v>
      </c>
      <c r="BG134" s="22">
        <v>375</v>
      </c>
      <c r="BH134" s="22">
        <v>28</v>
      </c>
      <c r="BI134" s="22">
        <v>478</v>
      </c>
      <c r="BJ134" s="22">
        <v>23</v>
      </c>
      <c r="BK134" s="22">
        <v>449</v>
      </c>
      <c r="BL134" s="22">
        <v>14</v>
      </c>
      <c r="BM134" s="22">
        <v>419</v>
      </c>
      <c r="BN134" s="22">
        <v>28</v>
      </c>
      <c r="BO134" s="20"/>
      <c r="BP134" s="20"/>
      <c r="BQ134" s="20"/>
      <c r="BR134" s="20"/>
      <c r="BS134" s="20"/>
      <c r="BT134" s="20"/>
      <c r="BU134" s="22">
        <v>0</v>
      </c>
      <c r="BV134" s="22">
        <v>4</v>
      </c>
      <c r="BW134" s="22">
        <v>0.01</v>
      </c>
      <c r="BX134" s="22">
        <v>0.01</v>
      </c>
      <c r="BY134" s="22">
        <v>1.1200000000000001</v>
      </c>
      <c r="BZ134" s="22">
        <v>1.33</v>
      </c>
      <c r="CA134" s="22">
        <v>742</v>
      </c>
      <c r="CB134" s="22">
        <v>74</v>
      </c>
      <c r="CC134" s="22">
        <v>425</v>
      </c>
      <c r="CD134" s="22">
        <v>41</v>
      </c>
      <c r="CE134" s="22">
        <v>276</v>
      </c>
      <c r="CF134" s="22">
        <v>31</v>
      </c>
      <c r="CG134" s="22">
        <v>133</v>
      </c>
      <c r="CH134" s="22">
        <v>18</v>
      </c>
      <c r="CI134" s="22">
        <v>0.67</v>
      </c>
      <c r="CJ134" s="22">
        <v>0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0</v>
      </c>
      <c r="B135" s="22">
        <v>0</v>
      </c>
      <c r="C135" s="22">
        <v>144485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4</v>
      </c>
      <c r="J135" s="20">
        <v>0</v>
      </c>
      <c r="K135" s="20">
        <v>0</v>
      </c>
      <c r="L135" s="22">
        <v>0</v>
      </c>
      <c r="M135" s="20" t="s">
        <v>1032</v>
      </c>
      <c r="N135" s="20">
        <v>0</v>
      </c>
      <c r="O135" s="22">
        <v>117</v>
      </c>
      <c r="P135" s="23" t="b">
        <v>0</v>
      </c>
      <c r="Q135" s="20" t="s">
        <v>3367</v>
      </c>
      <c r="R135" s="20" t="s">
        <v>1936</v>
      </c>
      <c r="S135" s="22">
        <v>79</v>
      </c>
      <c r="T135" s="20" t="s">
        <v>1033</v>
      </c>
      <c r="U135" s="20">
        <v>0</v>
      </c>
      <c r="V135" s="20" t="s">
        <v>394</v>
      </c>
      <c r="W135" s="20">
        <v>0.1</v>
      </c>
      <c r="X135" s="23" t="b">
        <v>0</v>
      </c>
      <c r="Y135" s="20"/>
      <c r="Z135" s="20" t="s">
        <v>1804</v>
      </c>
      <c r="AA135" s="22">
        <v>4</v>
      </c>
      <c r="AB135" s="22">
        <v>94</v>
      </c>
      <c r="AC135" s="22">
        <v>0</v>
      </c>
      <c r="AD135" s="22">
        <v>5676</v>
      </c>
      <c r="AE135" s="22">
        <v>249</v>
      </c>
      <c r="AF135" s="22">
        <v>12412</v>
      </c>
      <c r="AG135" s="22">
        <v>81</v>
      </c>
      <c r="AH135" s="20">
        <v>0</v>
      </c>
      <c r="AI135" s="20">
        <v>0</v>
      </c>
      <c r="AJ135" s="20" t="s">
        <v>394</v>
      </c>
      <c r="AK135" s="22">
        <v>0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0</v>
      </c>
      <c r="AX135" s="20">
        <v>0</v>
      </c>
      <c r="AY135" s="20">
        <v>0</v>
      </c>
      <c r="AZ135" s="20">
        <v>0</v>
      </c>
      <c r="BA135" s="20">
        <v>0</v>
      </c>
      <c r="BB135" s="22">
        <v>0</v>
      </c>
      <c r="BC135" s="20">
        <v>0</v>
      </c>
      <c r="BD135" s="20">
        <v>0</v>
      </c>
      <c r="BE135" s="20">
        <v>0</v>
      </c>
      <c r="BF135" s="20">
        <v>0</v>
      </c>
      <c r="BG135" s="22">
        <v>768</v>
      </c>
      <c r="BH135" s="22">
        <v>97</v>
      </c>
      <c r="BI135" s="22">
        <v>768</v>
      </c>
      <c r="BJ135" s="22">
        <v>97</v>
      </c>
      <c r="BK135" s="22">
        <v>768</v>
      </c>
      <c r="BL135" s="22">
        <v>97</v>
      </c>
      <c r="BM135" s="22">
        <v>768</v>
      </c>
      <c r="BN135" s="22">
        <v>97</v>
      </c>
      <c r="BO135" s="20"/>
      <c r="BP135" s="20"/>
      <c r="BQ135" s="22">
        <v>1</v>
      </c>
      <c r="BR135" s="20"/>
      <c r="BS135" s="22">
        <v>1</v>
      </c>
      <c r="BT135" s="20"/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14</v>
      </c>
      <c r="CB135" s="22">
        <v>6</v>
      </c>
      <c r="CC135" s="22">
        <v>763</v>
      </c>
      <c r="CD135" s="22">
        <v>97</v>
      </c>
      <c r="CE135" s="22">
        <v>768</v>
      </c>
      <c r="CF135" s="22">
        <v>97</v>
      </c>
      <c r="CG135" s="22">
        <v>455</v>
      </c>
      <c r="CH135" s="22">
        <v>64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0</v>
      </c>
      <c r="B136" s="22">
        <v>0</v>
      </c>
      <c r="C136" s="22">
        <v>591357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0</v>
      </c>
      <c r="L136" s="22">
        <v>0</v>
      </c>
      <c r="M136" s="20" t="s">
        <v>983</v>
      </c>
      <c r="N136" s="20">
        <v>0</v>
      </c>
      <c r="O136" s="22">
        <v>118</v>
      </c>
      <c r="P136" s="23" t="b">
        <v>0</v>
      </c>
      <c r="Q136" s="20" t="s">
        <v>2477</v>
      </c>
      <c r="R136" s="20" t="s">
        <v>2478</v>
      </c>
      <c r="S136" s="22">
        <v>45</v>
      </c>
      <c r="T136" s="20" t="s">
        <v>1077</v>
      </c>
      <c r="U136" s="20">
        <v>0</v>
      </c>
      <c r="V136" s="20" t="s">
        <v>1078</v>
      </c>
      <c r="W136" s="20">
        <v>0</v>
      </c>
      <c r="X136" s="23" t="b">
        <v>0</v>
      </c>
      <c r="Y136" s="20"/>
      <c r="Z136" s="20" t="s">
        <v>872</v>
      </c>
      <c r="AA136" s="22">
        <v>4</v>
      </c>
      <c r="AB136" s="22">
        <v>94</v>
      </c>
      <c r="AC136" s="22">
        <v>0</v>
      </c>
      <c r="AD136" s="22">
        <v>236</v>
      </c>
      <c r="AE136" s="22">
        <v>0</v>
      </c>
      <c r="AF136" s="22">
        <v>1872</v>
      </c>
      <c r="AG136" s="22">
        <v>4</v>
      </c>
      <c r="AH136" s="20">
        <v>0</v>
      </c>
      <c r="AI136" s="20">
        <v>0</v>
      </c>
      <c r="AJ136" s="20" t="s">
        <v>1078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711</v>
      </c>
      <c r="BH136" s="22">
        <v>295</v>
      </c>
      <c r="BI136" s="22">
        <v>707</v>
      </c>
      <c r="BJ136" s="22">
        <v>294</v>
      </c>
      <c r="BK136" s="22">
        <v>702</v>
      </c>
      <c r="BL136" s="22">
        <v>296</v>
      </c>
      <c r="BM136" s="22">
        <v>717</v>
      </c>
      <c r="BN136" s="22">
        <v>298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475</v>
      </c>
      <c r="CB136" s="22">
        <v>282</v>
      </c>
      <c r="CC136" s="22">
        <v>670</v>
      </c>
      <c r="CD136" s="22">
        <v>268</v>
      </c>
      <c r="CE136" s="22">
        <v>716</v>
      </c>
      <c r="CF136" s="22">
        <v>298</v>
      </c>
      <c r="CG136" s="22">
        <v>665</v>
      </c>
      <c r="CH136" s="22">
        <v>265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216646</v>
      </c>
      <c r="D137" s="22">
        <v>0</v>
      </c>
      <c r="E137" s="22">
        <v>0</v>
      </c>
      <c r="F137" s="22">
        <v>-2</v>
      </c>
      <c r="G137" s="22">
        <v>2</v>
      </c>
      <c r="H137" s="22">
        <v>2</v>
      </c>
      <c r="I137" s="22">
        <v>4</v>
      </c>
      <c r="J137" s="20">
        <v>1.6</v>
      </c>
      <c r="K137" s="20">
        <v>0</v>
      </c>
      <c r="L137" s="22">
        <v>0</v>
      </c>
      <c r="M137" s="20" t="s">
        <v>1049</v>
      </c>
      <c r="N137" s="20">
        <v>1.6</v>
      </c>
      <c r="O137" s="22">
        <v>119</v>
      </c>
      <c r="P137" s="23" t="b">
        <v>0</v>
      </c>
      <c r="Q137" s="20"/>
      <c r="R137" s="20"/>
      <c r="S137" s="22">
        <v>58</v>
      </c>
      <c r="T137" s="20" t="s">
        <v>1050</v>
      </c>
      <c r="U137" s="20">
        <v>3.3</v>
      </c>
      <c r="V137" s="20" t="s">
        <v>438</v>
      </c>
      <c r="W137" s="20">
        <v>6.6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56</v>
      </c>
      <c r="AD137" s="22">
        <v>1992806</v>
      </c>
      <c r="AE137" s="22">
        <v>7991</v>
      </c>
      <c r="AF137" s="22">
        <v>1982299</v>
      </c>
      <c r="AG137" s="22">
        <v>17241</v>
      </c>
      <c r="AH137" s="20">
        <v>0.3</v>
      </c>
      <c r="AI137" s="20">
        <v>9.6999999999999993</v>
      </c>
      <c r="AJ137" s="20" t="s">
        <v>438</v>
      </c>
      <c r="AK137" s="22">
        <v>1368</v>
      </c>
      <c r="AL137" s="22">
        <v>3</v>
      </c>
      <c r="AM137" s="22">
        <v>2</v>
      </c>
      <c r="AN137" s="22">
        <v>6</v>
      </c>
      <c r="AO137" s="22">
        <v>17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7</v>
      </c>
      <c r="AW137" s="22">
        <v>169</v>
      </c>
      <c r="AX137" s="20">
        <v>207</v>
      </c>
      <c r="AY137" s="20">
        <v>169</v>
      </c>
      <c r="AZ137" s="20">
        <v>424</v>
      </c>
      <c r="BA137" s="20">
        <v>79.3</v>
      </c>
      <c r="BB137" s="22">
        <v>16</v>
      </c>
      <c r="BC137" s="20">
        <v>5.53</v>
      </c>
      <c r="BD137" s="20">
        <v>0.49</v>
      </c>
      <c r="BE137" s="20">
        <v>6.02</v>
      </c>
      <c r="BF137" s="20">
        <v>18.2</v>
      </c>
      <c r="BG137" s="22">
        <v>161</v>
      </c>
      <c r="BH137" s="22">
        <v>14</v>
      </c>
      <c r="BI137" s="22">
        <v>107</v>
      </c>
      <c r="BJ137" s="22">
        <v>12</v>
      </c>
      <c r="BK137" s="22">
        <v>22</v>
      </c>
      <c r="BL137" s="22">
        <v>12</v>
      </c>
      <c r="BM137" s="22">
        <v>55</v>
      </c>
      <c r="BN137" s="22">
        <v>12</v>
      </c>
      <c r="BO137" s="20"/>
      <c r="BP137" s="20"/>
      <c r="BQ137" s="20"/>
      <c r="BR137" s="20"/>
      <c r="BS137" s="20"/>
      <c r="BT137" s="20"/>
      <c r="BU137" s="22">
        <v>0.36</v>
      </c>
      <c r="BV137" s="22">
        <v>0</v>
      </c>
      <c r="BW137" s="22">
        <v>0.03</v>
      </c>
      <c r="BX137" s="22">
        <v>0.39</v>
      </c>
      <c r="BY137" s="22">
        <v>1.2</v>
      </c>
      <c r="BZ137" s="22">
        <v>1.1200000000000001</v>
      </c>
      <c r="CA137" s="22">
        <v>75</v>
      </c>
      <c r="CB137" s="22">
        <v>23</v>
      </c>
      <c r="CC137" s="22">
        <v>211</v>
      </c>
      <c r="CD137" s="22">
        <v>28</v>
      </c>
      <c r="CE137" s="22">
        <v>114</v>
      </c>
      <c r="CF137" s="22">
        <v>16</v>
      </c>
      <c r="CG137" s="22">
        <v>58</v>
      </c>
      <c r="CH137" s="22">
        <v>10</v>
      </c>
      <c r="CI137" s="22">
        <v>1.05</v>
      </c>
      <c r="CJ137" s="22">
        <v>0.39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508395</v>
      </c>
      <c r="D138" s="22">
        <v>0</v>
      </c>
      <c r="E138" s="22">
        <v>0</v>
      </c>
      <c r="F138" s="22">
        <v>-1</v>
      </c>
      <c r="G138" s="22">
        <v>1</v>
      </c>
      <c r="H138" s="22">
        <v>0</v>
      </c>
      <c r="I138" s="22">
        <v>3</v>
      </c>
      <c r="J138" s="20">
        <v>1.6</v>
      </c>
      <c r="K138" s="20">
        <v>0</v>
      </c>
      <c r="L138" s="22">
        <v>0</v>
      </c>
      <c r="M138" s="20" t="s">
        <v>1081</v>
      </c>
      <c r="N138" s="20">
        <v>1.6</v>
      </c>
      <c r="O138" s="22">
        <v>120</v>
      </c>
      <c r="P138" s="23" t="b">
        <v>0</v>
      </c>
      <c r="Q138" s="20"/>
      <c r="R138" s="20"/>
      <c r="S138" s="22">
        <v>44</v>
      </c>
      <c r="T138" s="20" t="s">
        <v>1937</v>
      </c>
      <c r="U138" s="20">
        <v>1.3</v>
      </c>
      <c r="V138" s="20" t="s">
        <v>3447</v>
      </c>
      <c r="W138" s="20">
        <v>0.6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12</v>
      </c>
      <c r="AD138" s="22">
        <v>48529</v>
      </c>
      <c r="AE138" s="22">
        <v>142</v>
      </c>
      <c r="AF138" s="22">
        <v>74259</v>
      </c>
      <c r="AG138" s="22">
        <v>657</v>
      </c>
      <c r="AH138" s="20">
        <v>0.4</v>
      </c>
      <c r="AI138" s="20">
        <v>2.7</v>
      </c>
      <c r="AJ138" s="20" t="s">
        <v>3447</v>
      </c>
      <c r="AK138" s="22">
        <v>290</v>
      </c>
      <c r="AL138" s="22">
        <v>0</v>
      </c>
      <c r="AM138" s="22">
        <v>0</v>
      </c>
      <c r="AN138" s="22">
        <v>2</v>
      </c>
      <c r="AO138" s="22">
        <v>2</v>
      </c>
      <c r="AP138" s="22">
        <v>0</v>
      </c>
      <c r="AQ138" s="22">
        <v>0</v>
      </c>
      <c r="AR138" s="22">
        <v>0</v>
      </c>
      <c r="AS138" s="22">
        <v>1</v>
      </c>
      <c r="AT138" s="22">
        <v>0</v>
      </c>
      <c r="AU138" s="22">
        <v>0</v>
      </c>
      <c r="AV138" s="22">
        <v>0</v>
      </c>
      <c r="AW138" s="22">
        <v>38</v>
      </c>
      <c r="AX138" s="20">
        <v>44.6</v>
      </c>
      <c r="AY138" s="20">
        <v>32.1</v>
      </c>
      <c r="AZ138" s="20">
        <v>65</v>
      </c>
      <c r="BA138" s="20">
        <v>14.2</v>
      </c>
      <c r="BB138" s="22">
        <v>3</v>
      </c>
      <c r="BC138" s="20">
        <v>0.7</v>
      </c>
      <c r="BD138" s="20">
        <v>0.06</v>
      </c>
      <c r="BE138" s="20">
        <v>0.76</v>
      </c>
      <c r="BF138" s="20">
        <v>3.72</v>
      </c>
      <c r="BG138" s="22">
        <v>370</v>
      </c>
      <c r="BH138" s="22">
        <v>164</v>
      </c>
      <c r="BI138" s="22">
        <v>329</v>
      </c>
      <c r="BJ138" s="22">
        <v>171</v>
      </c>
      <c r="BK138" s="22">
        <v>215</v>
      </c>
      <c r="BL138" s="22">
        <v>117</v>
      </c>
      <c r="BM138" s="22">
        <v>345</v>
      </c>
      <c r="BN138" s="22">
        <v>155</v>
      </c>
      <c r="BO138" s="20"/>
      <c r="BP138" s="20"/>
      <c r="BQ138" s="20"/>
      <c r="BR138" s="20"/>
      <c r="BS138" s="20"/>
      <c r="BT138" s="20"/>
      <c r="BU138" s="22">
        <v>0.22</v>
      </c>
      <c r="BV138" s="22">
        <v>0</v>
      </c>
      <c r="BW138" s="22">
        <v>0.02</v>
      </c>
      <c r="BX138" s="22">
        <v>0.24</v>
      </c>
      <c r="BY138" s="22">
        <v>1.1499999999999999</v>
      </c>
      <c r="BZ138" s="22">
        <v>0.62</v>
      </c>
      <c r="CA138" s="22">
        <v>564</v>
      </c>
      <c r="CB138" s="22">
        <v>318</v>
      </c>
      <c r="CC138" s="22">
        <v>205</v>
      </c>
      <c r="CD138" s="22">
        <v>94</v>
      </c>
      <c r="CE138" s="22">
        <v>368</v>
      </c>
      <c r="CF138" s="22">
        <v>166</v>
      </c>
      <c r="CG138" s="22">
        <v>227</v>
      </c>
      <c r="CH138" s="22">
        <v>72</v>
      </c>
      <c r="CI138" s="22">
        <v>0.93</v>
      </c>
      <c r="CJ138" s="22">
        <v>0.62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48760</v>
      </c>
      <c r="D139" s="22">
        <v>0</v>
      </c>
      <c r="E139" s="22">
        <v>0</v>
      </c>
      <c r="F139" s="22">
        <v>-2</v>
      </c>
      <c r="G139" s="22">
        <v>2</v>
      </c>
      <c r="H139" s="22">
        <v>0</v>
      </c>
      <c r="I139" s="22">
        <v>2</v>
      </c>
      <c r="J139" s="20">
        <v>0.4</v>
      </c>
      <c r="K139" s="20">
        <v>0</v>
      </c>
      <c r="L139" s="22">
        <v>0</v>
      </c>
      <c r="M139" s="20" t="s">
        <v>1047</v>
      </c>
      <c r="N139" s="20">
        <v>0.4</v>
      </c>
      <c r="O139" s="22">
        <v>121</v>
      </c>
      <c r="P139" s="23" t="b">
        <v>0</v>
      </c>
      <c r="Q139" s="20"/>
      <c r="R139" s="20"/>
      <c r="S139" s="22">
        <v>43</v>
      </c>
      <c r="T139" s="20" t="s">
        <v>1075</v>
      </c>
      <c r="U139" s="20">
        <v>1</v>
      </c>
      <c r="V139" s="20" t="s">
        <v>1076</v>
      </c>
      <c r="W139" s="20">
        <v>0.1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3</v>
      </c>
      <c r="AD139" s="22">
        <v>1997</v>
      </c>
      <c r="AE139" s="22">
        <v>66</v>
      </c>
      <c r="AF139" s="22">
        <v>5848</v>
      </c>
      <c r="AG139" s="22">
        <v>51</v>
      </c>
      <c r="AH139" s="20">
        <v>0.1</v>
      </c>
      <c r="AI139" s="20">
        <v>0.7</v>
      </c>
      <c r="AJ139" s="20" t="s">
        <v>614</v>
      </c>
      <c r="AK139" s="22">
        <v>97</v>
      </c>
      <c r="AL139" s="22">
        <v>0</v>
      </c>
      <c r="AM139" s="22">
        <v>0</v>
      </c>
      <c r="AN139" s="22">
        <v>0</v>
      </c>
      <c r="AO139" s="22">
        <v>2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20</v>
      </c>
      <c r="AX139" s="20">
        <v>19.2</v>
      </c>
      <c r="AY139" s="20">
        <v>18.100000000000001</v>
      </c>
      <c r="AZ139" s="20">
        <v>0</v>
      </c>
      <c r="BA139" s="20">
        <v>3.8</v>
      </c>
      <c r="BB139" s="22">
        <v>1</v>
      </c>
      <c r="BC139" s="20">
        <v>0</v>
      </c>
      <c r="BD139" s="20">
        <v>0.13</v>
      </c>
      <c r="BE139" s="20">
        <v>0.13</v>
      </c>
      <c r="BF139" s="20">
        <v>1.54</v>
      </c>
      <c r="BG139" s="22">
        <v>414</v>
      </c>
      <c r="BH139" s="22">
        <v>153</v>
      </c>
      <c r="BI139" s="22">
        <v>364</v>
      </c>
      <c r="BJ139" s="22">
        <v>127</v>
      </c>
      <c r="BK139" s="22">
        <v>561</v>
      </c>
      <c r="BL139" s="22">
        <v>228</v>
      </c>
      <c r="BM139" s="22">
        <v>425</v>
      </c>
      <c r="BN139" s="22">
        <v>152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0.12</v>
      </c>
      <c r="BX139" s="22">
        <v>0.12</v>
      </c>
      <c r="BY139" s="22">
        <v>1.43</v>
      </c>
      <c r="BZ139" s="22">
        <v>1.86</v>
      </c>
      <c r="CA139" s="22">
        <v>572</v>
      </c>
      <c r="CB139" s="22">
        <v>127</v>
      </c>
      <c r="CC139" s="22">
        <v>342</v>
      </c>
      <c r="CD139" s="22">
        <v>112</v>
      </c>
      <c r="CE139" s="22">
        <v>408</v>
      </c>
      <c r="CF139" s="22">
        <v>145</v>
      </c>
      <c r="CG139" s="22">
        <v>473</v>
      </c>
      <c r="CH139" s="22">
        <v>182</v>
      </c>
      <c r="CI139" s="22">
        <v>0.93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115382</v>
      </c>
      <c r="D140" s="22">
        <v>0</v>
      </c>
      <c r="E140" s="22">
        <v>0</v>
      </c>
      <c r="F140" s="22">
        <v>-1</v>
      </c>
      <c r="G140" s="22">
        <v>1</v>
      </c>
      <c r="H140" s="22">
        <v>0</v>
      </c>
      <c r="I140" s="22">
        <v>4</v>
      </c>
      <c r="J140" s="20">
        <v>2.6</v>
      </c>
      <c r="K140" s="20">
        <v>0</v>
      </c>
      <c r="L140" s="22">
        <v>0</v>
      </c>
      <c r="M140" s="20" t="s">
        <v>1242</v>
      </c>
      <c r="N140" s="20">
        <v>2.6</v>
      </c>
      <c r="O140" s="22">
        <v>258</v>
      </c>
      <c r="P140" s="23" t="b">
        <v>0</v>
      </c>
      <c r="Q140" s="20"/>
      <c r="R140" s="20" t="s">
        <v>3213</v>
      </c>
      <c r="S140" s="22">
        <v>49</v>
      </c>
      <c r="T140" s="20" t="s">
        <v>1243</v>
      </c>
      <c r="U140" s="20">
        <v>2.5</v>
      </c>
      <c r="V140" s="20" t="s">
        <v>640</v>
      </c>
      <c r="W140" s="20">
        <v>1.2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35</v>
      </c>
      <c r="AD140" s="22">
        <v>174934</v>
      </c>
      <c r="AE140" s="22">
        <v>2296</v>
      </c>
      <c r="AF140" s="22">
        <v>178758</v>
      </c>
      <c r="AG140" s="22">
        <v>4462</v>
      </c>
      <c r="AH140" s="20">
        <v>0.5</v>
      </c>
      <c r="AI140" s="20">
        <v>7.1</v>
      </c>
      <c r="AJ140" s="20" t="s">
        <v>640</v>
      </c>
      <c r="AK140" s="22">
        <v>682</v>
      </c>
      <c r="AL140" s="22">
        <v>2</v>
      </c>
      <c r="AM140" s="22">
        <v>2</v>
      </c>
      <c r="AN140" s="22">
        <v>2</v>
      </c>
      <c r="AO140" s="22">
        <v>14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4</v>
      </c>
      <c r="AW140" s="22">
        <v>107</v>
      </c>
      <c r="AX140" s="20">
        <v>148.4</v>
      </c>
      <c r="AY140" s="20">
        <v>130.69999999999999</v>
      </c>
      <c r="AZ140" s="20">
        <v>348</v>
      </c>
      <c r="BA140" s="20">
        <v>62.5</v>
      </c>
      <c r="BB140" s="22">
        <v>6</v>
      </c>
      <c r="BC140" s="20">
        <v>4.7699999999999996</v>
      </c>
      <c r="BD140" s="20">
        <v>0.65</v>
      </c>
      <c r="BE140" s="20">
        <v>5.42</v>
      </c>
      <c r="BF140" s="20">
        <v>10.45</v>
      </c>
      <c r="BG140" s="22">
        <v>239</v>
      </c>
      <c r="BH140" s="22">
        <v>28</v>
      </c>
      <c r="BI140" s="22">
        <v>146</v>
      </c>
      <c r="BJ140" s="22">
        <v>19</v>
      </c>
      <c r="BK140" s="22">
        <v>31</v>
      </c>
      <c r="BL140" s="22">
        <v>13</v>
      </c>
      <c r="BM140" s="22">
        <v>98</v>
      </c>
      <c r="BN140" s="22">
        <v>17</v>
      </c>
      <c r="BO140" s="20"/>
      <c r="BP140" s="20"/>
      <c r="BQ140" s="20"/>
      <c r="BR140" s="20"/>
      <c r="BS140" s="20"/>
      <c r="BT140" s="20"/>
      <c r="BU140" s="22">
        <v>0.63</v>
      </c>
      <c r="BV140" s="22">
        <v>0</v>
      </c>
      <c r="BW140" s="22">
        <v>0.09</v>
      </c>
      <c r="BX140" s="22">
        <v>0.72</v>
      </c>
      <c r="BY140" s="22">
        <v>1.38</v>
      </c>
      <c r="BZ140" s="22">
        <v>1.85</v>
      </c>
      <c r="CA140" s="22">
        <v>221</v>
      </c>
      <c r="CB140" s="22">
        <v>48</v>
      </c>
      <c r="CC140" s="22">
        <v>134</v>
      </c>
      <c r="CD140" s="22">
        <v>18</v>
      </c>
      <c r="CE140" s="22">
        <v>222</v>
      </c>
      <c r="CF140" s="22">
        <v>29</v>
      </c>
      <c r="CG140" s="22">
        <v>175</v>
      </c>
      <c r="CH140" s="22">
        <v>29</v>
      </c>
      <c r="CI140" s="22">
        <v>0.79</v>
      </c>
      <c r="CJ140" s="22">
        <v>0.26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501284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0.4</v>
      </c>
      <c r="K141" s="20">
        <v>0</v>
      </c>
      <c r="L141" s="22">
        <v>0</v>
      </c>
      <c r="M141" s="20" t="s">
        <v>1027</v>
      </c>
      <c r="N141" s="20">
        <v>0.4</v>
      </c>
      <c r="O141" s="22">
        <v>620</v>
      </c>
      <c r="P141" s="23" t="b">
        <v>0</v>
      </c>
      <c r="Q141" s="20"/>
      <c r="R141" s="20"/>
      <c r="S141" s="22">
        <v>45</v>
      </c>
      <c r="T141" s="20" t="s">
        <v>2479</v>
      </c>
      <c r="U141" s="20">
        <v>1</v>
      </c>
      <c r="V141" s="20" t="s">
        <v>2480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6</v>
      </c>
      <c r="AD141" s="22">
        <v>3173</v>
      </c>
      <c r="AE141" s="22">
        <v>32</v>
      </c>
      <c r="AF141" s="22">
        <v>3075</v>
      </c>
      <c r="AG141" s="22">
        <v>41</v>
      </c>
      <c r="AH141" s="20">
        <v>0.1</v>
      </c>
      <c r="AI141" s="20">
        <v>1.3</v>
      </c>
      <c r="AJ141" s="20" t="s">
        <v>2480</v>
      </c>
      <c r="AK141" s="22">
        <v>37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7</v>
      </c>
      <c r="AX141" s="20">
        <v>3.8</v>
      </c>
      <c r="AY141" s="20">
        <v>2.8</v>
      </c>
      <c r="AZ141" s="20">
        <v>24</v>
      </c>
      <c r="BA141" s="20">
        <v>3</v>
      </c>
      <c r="BB141" s="22">
        <v>0</v>
      </c>
      <c r="BC141" s="20">
        <v>0.12</v>
      </c>
      <c r="BD141" s="20">
        <v>0.01</v>
      </c>
      <c r="BE141" s="20">
        <v>0.13</v>
      </c>
      <c r="BF141" s="20">
        <v>0.56000000000000005</v>
      </c>
      <c r="BG141" s="22">
        <v>459</v>
      </c>
      <c r="BH141" s="22">
        <v>208</v>
      </c>
      <c r="BI141" s="22">
        <v>417</v>
      </c>
      <c r="BJ141" s="22">
        <v>207</v>
      </c>
      <c r="BK141" s="22">
        <v>326</v>
      </c>
      <c r="BL141" s="22">
        <v>163</v>
      </c>
      <c r="BM141" s="22">
        <v>438</v>
      </c>
      <c r="BN141" s="22">
        <v>202</v>
      </c>
      <c r="BO141" s="20"/>
      <c r="BP141" s="20"/>
      <c r="BQ141" s="20"/>
      <c r="BR141" s="20"/>
      <c r="BS141" s="20"/>
      <c r="BT141" s="20"/>
      <c r="BU141" s="22">
        <v>0.28999999999999998</v>
      </c>
      <c r="BV141" s="22">
        <v>0</v>
      </c>
      <c r="BW141" s="22">
        <v>0.02</v>
      </c>
      <c r="BX141" s="22">
        <v>0.31</v>
      </c>
      <c r="BY141" s="22">
        <v>1.36</v>
      </c>
      <c r="BZ141" s="22">
        <v>0</v>
      </c>
      <c r="CA141" s="22">
        <v>444</v>
      </c>
      <c r="CB141" s="22">
        <v>261</v>
      </c>
      <c r="CC141" s="22">
        <v>344</v>
      </c>
      <c r="CD141" s="22">
        <v>156</v>
      </c>
      <c r="CE141" s="22">
        <v>431</v>
      </c>
      <c r="CF141" s="22">
        <v>195</v>
      </c>
      <c r="CG141" s="22">
        <v>588</v>
      </c>
      <c r="CH141" s="22">
        <v>220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494041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3</v>
      </c>
      <c r="J142" s="20">
        <v>0</v>
      </c>
      <c r="K142" s="20">
        <v>0</v>
      </c>
      <c r="L142" s="22">
        <v>0</v>
      </c>
      <c r="M142" s="20" t="s">
        <v>918</v>
      </c>
      <c r="N142" s="20">
        <v>0</v>
      </c>
      <c r="O142" s="22">
        <v>684</v>
      </c>
      <c r="P142" s="23" t="b">
        <v>0</v>
      </c>
      <c r="Q142" s="20"/>
      <c r="R142" s="20"/>
      <c r="S142" s="22">
        <v>45</v>
      </c>
      <c r="T142" s="20" t="s">
        <v>2838</v>
      </c>
      <c r="U142" s="20">
        <v>0</v>
      </c>
      <c r="V142" s="20" t="s">
        <v>2839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1660</v>
      </c>
      <c r="AE142" s="22">
        <v>19</v>
      </c>
      <c r="AF142" s="22">
        <v>1224</v>
      </c>
      <c r="AG142" s="22">
        <v>20</v>
      </c>
      <c r="AH142" s="20">
        <v>0</v>
      </c>
      <c r="AI142" s="20">
        <v>0</v>
      </c>
      <c r="AJ142" s="20" t="s">
        <v>2839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685</v>
      </c>
      <c r="BH142" s="22">
        <v>275</v>
      </c>
      <c r="BI142" s="22">
        <v>681</v>
      </c>
      <c r="BJ142" s="22">
        <v>276</v>
      </c>
      <c r="BK142" s="22">
        <v>673</v>
      </c>
      <c r="BL142" s="22">
        <v>275</v>
      </c>
      <c r="BM142" s="22">
        <v>691</v>
      </c>
      <c r="BN142" s="22">
        <v>278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439</v>
      </c>
      <c r="CB142" s="22">
        <v>256</v>
      </c>
      <c r="CC142" s="22">
        <v>642</v>
      </c>
      <c r="CD142" s="22">
        <v>248</v>
      </c>
      <c r="CE142" s="22">
        <v>693</v>
      </c>
      <c r="CF142" s="22">
        <v>281</v>
      </c>
      <c r="CG142" s="22">
        <v>672</v>
      </c>
      <c r="CH142" s="22">
        <v>269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205836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1.8</v>
      </c>
      <c r="K143" s="20">
        <v>0</v>
      </c>
      <c r="L143" s="22">
        <v>0</v>
      </c>
      <c r="M143" s="20" t="s">
        <v>2950</v>
      </c>
      <c r="N143" s="20">
        <v>1.8</v>
      </c>
      <c r="O143" s="22">
        <v>701</v>
      </c>
      <c r="P143" s="23" t="b">
        <v>0</v>
      </c>
      <c r="Q143" s="20"/>
      <c r="R143" s="20" t="s">
        <v>3448</v>
      </c>
      <c r="S143" s="22">
        <v>45</v>
      </c>
      <c r="T143" s="20" t="s">
        <v>2951</v>
      </c>
      <c r="U143" s="20">
        <v>1.5</v>
      </c>
      <c r="V143" s="20" t="s">
        <v>2952</v>
      </c>
      <c r="W143" s="20">
        <v>0.1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18</v>
      </c>
      <c r="AD143" s="22">
        <v>12553</v>
      </c>
      <c r="AE143" s="22">
        <v>137</v>
      </c>
      <c r="AF143" s="22">
        <v>7367</v>
      </c>
      <c r="AG143" s="22">
        <v>187</v>
      </c>
      <c r="AH143" s="20">
        <v>0.4</v>
      </c>
      <c r="AI143" s="20">
        <v>4</v>
      </c>
      <c r="AJ143" s="20" t="s">
        <v>2952</v>
      </c>
      <c r="AK143" s="22">
        <v>511</v>
      </c>
      <c r="AL143" s="22">
        <v>1</v>
      </c>
      <c r="AM143" s="22">
        <v>0</v>
      </c>
      <c r="AN143" s="22">
        <v>0</v>
      </c>
      <c r="AO143" s="22">
        <v>10</v>
      </c>
      <c r="AP143" s="22">
        <v>0</v>
      </c>
      <c r="AQ143" s="22">
        <v>0</v>
      </c>
      <c r="AR143" s="22">
        <v>0</v>
      </c>
      <c r="AS143" s="22">
        <v>4</v>
      </c>
      <c r="AT143" s="22">
        <v>0</v>
      </c>
      <c r="AU143" s="22">
        <v>0</v>
      </c>
      <c r="AV143" s="22">
        <v>0</v>
      </c>
      <c r="AW143" s="22">
        <v>78</v>
      </c>
      <c r="AX143" s="20">
        <v>106.2</v>
      </c>
      <c r="AY143" s="20">
        <v>106</v>
      </c>
      <c r="AZ143" s="20">
        <v>25</v>
      </c>
      <c r="BA143" s="20">
        <v>23.8</v>
      </c>
      <c r="BB143" s="22">
        <v>5</v>
      </c>
      <c r="BC143" s="20">
        <v>0.22</v>
      </c>
      <c r="BD143" s="20">
        <v>0.61</v>
      </c>
      <c r="BE143" s="20">
        <v>0.83</v>
      </c>
      <c r="BF143" s="20">
        <v>7.59</v>
      </c>
      <c r="BG143" s="22">
        <v>288</v>
      </c>
      <c r="BH143" s="22">
        <v>116</v>
      </c>
      <c r="BI143" s="22">
        <v>171</v>
      </c>
      <c r="BJ143" s="22">
        <v>107</v>
      </c>
      <c r="BK143" s="22">
        <v>324</v>
      </c>
      <c r="BL143" s="22">
        <v>162</v>
      </c>
      <c r="BM143" s="22">
        <v>286</v>
      </c>
      <c r="BN143" s="22">
        <v>133</v>
      </c>
      <c r="BO143" s="22">
        <v>3</v>
      </c>
      <c r="BP143" s="20"/>
      <c r="BQ143" s="20"/>
      <c r="BR143" s="20"/>
      <c r="BS143" s="20"/>
      <c r="BT143" s="20"/>
      <c r="BU143" s="22">
        <v>0.04</v>
      </c>
      <c r="BV143" s="22">
        <v>0</v>
      </c>
      <c r="BW143" s="22">
        <v>0.11</v>
      </c>
      <c r="BX143" s="22">
        <v>0.15</v>
      </c>
      <c r="BY143" s="22">
        <v>1.34</v>
      </c>
      <c r="BZ143" s="22">
        <v>1.76</v>
      </c>
      <c r="CA143" s="22">
        <v>378</v>
      </c>
      <c r="CB143" s="22">
        <v>226</v>
      </c>
      <c r="CC143" s="22">
        <v>184</v>
      </c>
      <c r="CD143" s="22">
        <v>81</v>
      </c>
      <c r="CE143" s="22">
        <v>350</v>
      </c>
      <c r="CF143" s="22">
        <v>153</v>
      </c>
      <c r="CG143" s="22">
        <v>487</v>
      </c>
      <c r="CH143" s="22">
        <v>163</v>
      </c>
      <c r="CI143" s="22">
        <v>0.88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570241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2</v>
      </c>
      <c r="J144" s="20">
        <v>0</v>
      </c>
      <c r="K144" s="20">
        <v>0</v>
      </c>
      <c r="L144" s="22">
        <v>0</v>
      </c>
      <c r="M144" s="20" t="s">
        <v>3291</v>
      </c>
      <c r="N144" s="20">
        <v>0</v>
      </c>
      <c r="O144" s="22">
        <v>725</v>
      </c>
      <c r="P144" s="23" t="b">
        <v>0</v>
      </c>
      <c r="Q144" s="20"/>
      <c r="R144" s="20"/>
      <c r="S144" s="22">
        <v>40</v>
      </c>
      <c r="T144" s="20" t="s">
        <v>3292</v>
      </c>
      <c r="U144" s="20">
        <v>0</v>
      </c>
      <c r="V144" s="20" t="s">
        <v>3293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0</v>
      </c>
      <c r="AD144" s="22">
        <v>2893</v>
      </c>
      <c r="AE144" s="22">
        <v>64</v>
      </c>
      <c r="AF144" s="22">
        <v>1650</v>
      </c>
      <c r="AG144" s="22">
        <v>66</v>
      </c>
      <c r="AH144" s="20">
        <v>0</v>
      </c>
      <c r="AI144" s="20">
        <v>0</v>
      </c>
      <c r="AJ144" s="20" t="s">
        <v>3294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590</v>
      </c>
      <c r="BH144" s="22">
        <v>232</v>
      </c>
      <c r="BI144" s="22">
        <v>575</v>
      </c>
      <c r="BJ144" s="22">
        <v>231</v>
      </c>
      <c r="BK144" s="22">
        <v>550</v>
      </c>
      <c r="BL144" s="22">
        <v>222</v>
      </c>
      <c r="BM144" s="22">
        <v>597</v>
      </c>
      <c r="BN144" s="22">
        <v>232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722</v>
      </c>
      <c r="CB144" s="22">
        <v>227</v>
      </c>
      <c r="CC144" s="22">
        <v>523</v>
      </c>
      <c r="CD144" s="22">
        <v>205</v>
      </c>
      <c r="CE144" s="22">
        <v>602</v>
      </c>
      <c r="CF144" s="22">
        <v>229</v>
      </c>
      <c r="CG144" s="22">
        <v>578</v>
      </c>
      <c r="CH144" s="22">
        <v>209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516432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0</v>
      </c>
      <c r="K145" s="20">
        <v>0</v>
      </c>
      <c r="L145" s="22">
        <v>0</v>
      </c>
      <c r="M145" s="20" t="s">
        <v>3399</v>
      </c>
      <c r="N145" s="20">
        <v>0</v>
      </c>
      <c r="O145" s="22">
        <v>733</v>
      </c>
      <c r="P145" s="23" t="b">
        <v>0</v>
      </c>
      <c r="Q145" s="20"/>
      <c r="R145" s="20"/>
      <c r="S145" s="22">
        <v>40</v>
      </c>
      <c r="T145" s="20" t="s">
        <v>3400</v>
      </c>
      <c r="U145" s="20">
        <v>0</v>
      </c>
      <c r="V145" s="20" t="s">
        <v>3401</v>
      </c>
      <c r="W145" s="20">
        <v>0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0</v>
      </c>
      <c r="AD145" s="22">
        <v>2213</v>
      </c>
      <c r="AE145" s="22">
        <v>55</v>
      </c>
      <c r="AF145" s="22">
        <v>886</v>
      </c>
      <c r="AG145" s="22">
        <v>39</v>
      </c>
      <c r="AH145" s="20">
        <v>0</v>
      </c>
      <c r="AI145" s="20">
        <v>0</v>
      </c>
      <c r="AJ145" s="20" t="s">
        <v>3401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580</v>
      </c>
      <c r="BH145" s="22">
        <v>224</v>
      </c>
      <c r="BI145" s="22">
        <v>565</v>
      </c>
      <c r="BJ145" s="22">
        <v>223</v>
      </c>
      <c r="BK145" s="22">
        <v>539</v>
      </c>
      <c r="BL145" s="22">
        <v>213</v>
      </c>
      <c r="BM145" s="22">
        <v>587</v>
      </c>
      <c r="BN145" s="22">
        <v>224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711</v>
      </c>
      <c r="CB145" s="22">
        <v>218</v>
      </c>
      <c r="CC145" s="22">
        <v>513</v>
      </c>
      <c r="CD145" s="22">
        <v>197</v>
      </c>
      <c r="CE145" s="22">
        <v>592</v>
      </c>
      <c r="CF145" s="22">
        <v>221</v>
      </c>
      <c r="CG145" s="22">
        <v>602</v>
      </c>
      <c r="CH145" s="22">
        <v>214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450539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3</v>
      </c>
      <c r="J146" s="20">
        <v>0.4</v>
      </c>
      <c r="K146" s="20">
        <v>0</v>
      </c>
      <c r="L146" s="22">
        <v>0</v>
      </c>
      <c r="M146" s="20" t="s">
        <v>3449</v>
      </c>
      <c r="N146" s="20">
        <v>0.4</v>
      </c>
      <c r="O146" s="22">
        <v>744</v>
      </c>
      <c r="P146" s="23" t="b">
        <v>0</v>
      </c>
      <c r="Q146" s="20"/>
      <c r="R146" s="20"/>
      <c r="S146" s="22">
        <v>45</v>
      </c>
      <c r="T146" s="20" t="s">
        <v>3450</v>
      </c>
      <c r="U146" s="20">
        <v>1</v>
      </c>
      <c r="V146" s="20" t="s">
        <v>3451</v>
      </c>
      <c r="W146" s="20">
        <v>0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2</v>
      </c>
      <c r="AD146" s="22">
        <v>158</v>
      </c>
      <c r="AE146" s="22">
        <v>8</v>
      </c>
      <c r="AF146" s="22">
        <v>97</v>
      </c>
      <c r="AG146" s="22">
        <v>6</v>
      </c>
      <c r="AH146" s="20">
        <v>0.1</v>
      </c>
      <c r="AI146" s="20">
        <v>0.4</v>
      </c>
      <c r="AJ146" s="20" t="s">
        <v>3451</v>
      </c>
      <c r="AK146" s="22">
        <v>7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4</v>
      </c>
      <c r="AX146" s="20">
        <v>1</v>
      </c>
      <c r="AY146" s="20">
        <v>0.6</v>
      </c>
      <c r="AZ146" s="20">
        <v>0</v>
      </c>
      <c r="BA146" s="20">
        <v>0.1</v>
      </c>
      <c r="BB146" s="22">
        <v>0</v>
      </c>
      <c r="BC146" s="20">
        <v>0</v>
      </c>
      <c r="BD146" s="20">
        <v>0</v>
      </c>
      <c r="BE146" s="20">
        <v>0</v>
      </c>
      <c r="BF146" s="20">
        <v>0.03</v>
      </c>
      <c r="BG146" s="22">
        <v>477</v>
      </c>
      <c r="BH146" s="22">
        <v>218</v>
      </c>
      <c r="BI146" s="22">
        <v>438</v>
      </c>
      <c r="BJ146" s="22">
        <v>215</v>
      </c>
      <c r="BK146" s="22">
        <v>648</v>
      </c>
      <c r="BL146" s="22">
        <v>260</v>
      </c>
      <c r="BM146" s="22">
        <v>488</v>
      </c>
      <c r="BN146" s="22">
        <v>223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0.39</v>
      </c>
      <c r="BZ146" s="22">
        <v>0</v>
      </c>
      <c r="CA146" s="22">
        <v>410</v>
      </c>
      <c r="CB146" s="22">
        <v>237</v>
      </c>
      <c r="CC146" s="22">
        <v>343</v>
      </c>
      <c r="CD146" s="22">
        <v>155</v>
      </c>
      <c r="CE146" s="22">
        <v>424</v>
      </c>
      <c r="CF146" s="22">
        <v>191</v>
      </c>
      <c r="CG146" s="22">
        <v>750</v>
      </c>
      <c r="CH146" s="22">
        <v>319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563883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1</v>
      </c>
      <c r="J147" s="20">
        <v>0</v>
      </c>
      <c r="K147" s="20">
        <v>0</v>
      </c>
      <c r="L147" s="22">
        <v>0</v>
      </c>
      <c r="M147" s="20" t="s">
        <v>3573</v>
      </c>
      <c r="N147" s="20">
        <v>0</v>
      </c>
      <c r="O147" s="22">
        <v>752</v>
      </c>
      <c r="P147" s="23" t="b">
        <v>0</v>
      </c>
      <c r="Q147" s="20"/>
      <c r="R147" s="20"/>
      <c r="S147" s="22">
        <v>40</v>
      </c>
      <c r="T147" s="20" t="s">
        <v>3574</v>
      </c>
      <c r="U147" s="20">
        <v>0</v>
      </c>
      <c r="V147" s="20" t="s">
        <v>3575</v>
      </c>
      <c r="W147" s="20">
        <v>0</v>
      </c>
      <c r="X147" s="23" t="b">
        <v>0</v>
      </c>
      <c r="Y147" s="20"/>
      <c r="Z147" s="20" t="s">
        <v>858</v>
      </c>
      <c r="AA147" s="22">
        <v>4</v>
      </c>
      <c r="AB147" s="22">
        <v>94</v>
      </c>
      <c r="AC147" s="22">
        <v>0</v>
      </c>
      <c r="AD147" s="22">
        <v>426</v>
      </c>
      <c r="AE147" s="22">
        <v>33</v>
      </c>
      <c r="AF147" s="22">
        <v>178</v>
      </c>
      <c r="AG147" s="22">
        <v>19</v>
      </c>
      <c r="AH147" s="20">
        <v>0</v>
      </c>
      <c r="AI147" s="20">
        <v>0</v>
      </c>
      <c r="AJ147" s="20" t="s">
        <v>3575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588</v>
      </c>
      <c r="BH147" s="22">
        <v>80</v>
      </c>
      <c r="BI147" s="22">
        <v>573</v>
      </c>
      <c r="BJ147" s="22">
        <v>63</v>
      </c>
      <c r="BK147" s="22">
        <v>548</v>
      </c>
      <c r="BL147" s="22">
        <v>54</v>
      </c>
      <c r="BM147" s="22">
        <v>595</v>
      </c>
      <c r="BN147" s="22">
        <v>80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720</v>
      </c>
      <c r="CB147" s="22">
        <v>62</v>
      </c>
      <c r="CC147" s="22">
        <v>521</v>
      </c>
      <c r="CD147" s="22">
        <v>78</v>
      </c>
      <c r="CE147" s="22">
        <v>600</v>
      </c>
      <c r="CF147" s="22">
        <v>80</v>
      </c>
      <c r="CG147" s="22">
        <v>717</v>
      </c>
      <c r="CH147" s="22">
        <v>84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535818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3</v>
      </c>
      <c r="J148" s="20">
        <v>3</v>
      </c>
      <c r="K148" s="20">
        <v>3</v>
      </c>
      <c r="L148" s="22">
        <v>1</v>
      </c>
      <c r="M148" s="20" t="s">
        <v>1938</v>
      </c>
      <c r="N148" s="20">
        <v>3</v>
      </c>
      <c r="O148" s="22">
        <v>122</v>
      </c>
      <c r="P148" s="23" t="b">
        <v>0</v>
      </c>
      <c r="Q148" s="20"/>
      <c r="R148" s="20"/>
      <c r="S148" s="22">
        <v>50</v>
      </c>
      <c r="T148" s="20" t="s">
        <v>1939</v>
      </c>
      <c r="U148" s="20">
        <v>3.3</v>
      </c>
      <c r="V148" s="20" t="s">
        <v>1940</v>
      </c>
      <c r="W148" s="20">
        <v>1.2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56</v>
      </c>
      <c r="AD148" s="22">
        <v>243892</v>
      </c>
      <c r="AE148" s="22">
        <v>2489</v>
      </c>
      <c r="AF148" s="22">
        <v>161183</v>
      </c>
      <c r="AG148" s="22">
        <v>6761</v>
      </c>
      <c r="AH148" s="20">
        <v>0.6</v>
      </c>
      <c r="AI148" s="20">
        <v>11.2</v>
      </c>
      <c r="AJ148" s="20" t="s">
        <v>1940</v>
      </c>
      <c r="AK148" s="22">
        <v>1139</v>
      </c>
      <c r="AL148" s="22">
        <v>4</v>
      </c>
      <c r="AM148" s="22">
        <v>1</v>
      </c>
      <c r="AN148" s="22">
        <v>0</v>
      </c>
      <c r="AO148" s="22">
        <v>23</v>
      </c>
      <c r="AP148" s="22">
        <v>0</v>
      </c>
      <c r="AQ148" s="22">
        <v>0</v>
      </c>
      <c r="AR148" s="22">
        <v>0</v>
      </c>
      <c r="AS148" s="22">
        <v>2</v>
      </c>
      <c r="AT148" s="22">
        <v>0</v>
      </c>
      <c r="AU148" s="22">
        <v>0</v>
      </c>
      <c r="AV148" s="22">
        <v>6</v>
      </c>
      <c r="AW148" s="22">
        <v>191</v>
      </c>
      <c r="AX148" s="20">
        <v>276.8</v>
      </c>
      <c r="AY148" s="20">
        <v>271.89999999999998</v>
      </c>
      <c r="AZ148" s="20">
        <v>345</v>
      </c>
      <c r="BA148" s="20">
        <v>89.2</v>
      </c>
      <c r="BB148" s="22">
        <v>13</v>
      </c>
      <c r="BC148" s="20">
        <v>2.29</v>
      </c>
      <c r="BD148" s="20">
        <v>1.42</v>
      </c>
      <c r="BE148" s="20">
        <v>3.71</v>
      </c>
      <c r="BF148" s="20">
        <v>18.989999999999998</v>
      </c>
      <c r="BG148" s="22">
        <v>103</v>
      </c>
      <c r="BH148" s="22">
        <v>37</v>
      </c>
      <c r="BI148" s="22">
        <v>56</v>
      </c>
      <c r="BJ148" s="22">
        <v>44</v>
      </c>
      <c r="BK148" s="22">
        <v>32</v>
      </c>
      <c r="BL148" s="22">
        <v>19</v>
      </c>
      <c r="BM148" s="22">
        <v>41</v>
      </c>
      <c r="BN148" s="22">
        <v>29</v>
      </c>
      <c r="BO148" s="20"/>
      <c r="BP148" s="20"/>
      <c r="BQ148" s="20"/>
      <c r="BR148" s="20"/>
      <c r="BS148" s="20"/>
      <c r="BT148" s="20"/>
      <c r="BU148" s="22">
        <v>0.18</v>
      </c>
      <c r="BV148" s="22">
        <v>0</v>
      </c>
      <c r="BW148" s="22">
        <v>0.11</v>
      </c>
      <c r="BX148" s="22">
        <v>0.28999999999999998</v>
      </c>
      <c r="BY148" s="22">
        <v>1.5</v>
      </c>
      <c r="BZ148" s="22">
        <v>1.82</v>
      </c>
      <c r="CA148" s="22">
        <v>206</v>
      </c>
      <c r="CB148" s="22">
        <v>131</v>
      </c>
      <c r="CC148" s="22">
        <v>110</v>
      </c>
      <c r="CD148" s="22">
        <v>56</v>
      </c>
      <c r="CE148" s="22">
        <v>113</v>
      </c>
      <c r="CF148" s="22">
        <v>53</v>
      </c>
      <c r="CG148" s="22">
        <v>177</v>
      </c>
      <c r="CH148" s="22">
        <v>59</v>
      </c>
      <c r="CI148" s="22">
        <v>1.03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235382</v>
      </c>
      <c r="D149" s="22">
        <v>0</v>
      </c>
      <c r="E149" s="22">
        <v>0</v>
      </c>
      <c r="F149" s="22">
        <v>-1</v>
      </c>
      <c r="G149" s="22">
        <v>1</v>
      </c>
      <c r="H149" s="22">
        <v>0</v>
      </c>
      <c r="I149" s="22">
        <v>3</v>
      </c>
      <c r="J149" s="20">
        <v>0</v>
      </c>
      <c r="K149" s="20">
        <v>0</v>
      </c>
      <c r="L149" s="22">
        <v>0</v>
      </c>
      <c r="M149" s="20" t="s">
        <v>1102</v>
      </c>
      <c r="N149" s="20">
        <v>0</v>
      </c>
      <c r="O149" s="22">
        <v>123</v>
      </c>
      <c r="P149" s="23" t="b">
        <v>0</v>
      </c>
      <c r="Q149" s="20" t="s">
        <v>3109</v>
      </c>
      <c r="R149" s="20" t="s">
        <v>3110</v>
      </c>
      <c r="S149" s="22">
        <v>44</v>
      </c>
      <c r="T149" s="20" t="s">
        <v>1103</v>
      </c>
      <c r="U149" s="20">
        <v>0</v>
      </c>
      <c r="V149" s="20" t="s">
        <v>654</v>
      </c>
      <c r="W149" s="20">
        <v>0</v>
      </c>
      <c r="X149" s="23" t="b">
        <v>0</v>
      </c>
      <c r="Y149" s="20"/>
      <c r="Z149" s="20" t="s">
        <v>872</v>
      </c>
      <c r="AA149" s="22">
        <v>5</v>
      </c>
      <c r="AB149" s="22">
        <v>36</v>
      </c>
      <c r="AC149" s="22">
        <v>0</v>
      </c>
      <c r="AD149" s="22">
        <v>2752</v>
      </c>
      <c r="AE149" s="22">
        <v>0</v>
      </c>
      <c r="AF149" s="22">
        <v>12989</v>
      </c>
      <c r="AG149" s="22">
        <v>21</v>
      </c>
      <c r="AH149" s="20">
        <v>0</v>
      </c>
      <c r="AI149" s="20">
        <v>0</v>
      </c>
      <c r="AJ149" s="20" t="s">
        <v>654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0</v>
      </c>
      <c r="BB149" s="22">
        <v>0</v>
      </c>
      <c r="BC149" s="20">
        <v>0</v>
      </c>
      <c r="BD149" s="20">
        <v>0</v>
      </c>
      <c r="BE149" s="20">
        <v>0</v>
      </c>
      <c r="BF149" s="20">
        <v>0</v>
      </c>
      <c r="BG149" s="22">
        <v>624</v>
      </c>
      <c r="BH149" s="22">
        <v>235</v>
      </c>
      <c r="BI149" s="22">
        <v>613</v>
      </c>
      <c r="BJ149" s="22">
        <v>235</v>
      </c>
      <c r="BK149" s="22">
        <v>597</v>
      </c>
      <c r="BL149" s="22">
        <v>230</v>
      </c>
      <c r="BM149" s="22">
        <v>629</v>
      </c>
      <c r="BN149" s="22">
        <v>238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531</v>
      </c>
      <c r="CB149" s="22">
        <v>299</v>
      </c>
      <c r="CC149" s="22">
        <v>574</v>
      </c>
      <c r="CD149" s="22">
        <v>205</v>
      </c>
      <c r="CE149" s="22">
        <v>636</v>
      </c>
      <c r="CF149" s="22">
        <v>243</v>
      </c>
      <c r="CG149" s="22">
        <v>514</v>
      </c>
      <c r="CH149" s="22">
        <v>182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509416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3</v>
      </c>
      <c r="J150" s="20">
        <v>0</v>
      </c>
      <c r="K150" s="20">
        <v>0</v>
      </c>
      <c r="L150" s="22">
        <v>0</v>
      </c>
      <c r="M150" s="20" t="s">
        <v>1745</v>
      </c>
      <c r="N150" s="20">
        <v>0</v>
      </c>
      <c r="O150" s="22">
        <v>124</v>
      </c>
      <c r="P150" s="23" t="b">
        <v>0</v>
      </c>
      <c r="Q150" s="20" t="s">
        <v>2840</v>
      </c>
      <c r="R150" s="20" t="s">
        <v>2841</v>
      </c>
      <c r="S150" s="22">
        <v>45</v>
      </c>
      <c r="T150" s="20" t="s">
        <v>1746</v>
      </c>
      <c r="U150" s="20">
        <v>0</v>
      </c>
      <c r="V150" s="20" t="s">
        <v>1747</v>
      </c>
      <c r="W150" s="20">
        <v>0</v>
      </c>
      <c r="X150" s="23" t="b">
        <v>0</v>
      </c>
      <c r="Y150" s="20"/>
      <c r="Z150" s="20" t="s">
        <v>872</v>
      </c>
      <c r="AA150" s="22">
        <v>5</v>
      </c>
      <c r="AB150" s="22">
        <v>36</v>
      </c>
      <c r="AC150" s="22">
        <v>0</v>
      </c>
      <c r="AD150" s="22">
        <v>483</v>
      </c>
      <c r="AE150" s="22">
        <v>0</v>
      </c>
      <c r="AF150" s="22">
        <v>4957</v>
      </c>
      <c r="AG150" s="22">
        <v>5</v>
      </c>
      <c r="AH150" s="20">
        <v>0</v>
      </c>
      <c r="AI150" s="20">
        <v>0</v>
      </c>
      <c r="AJ150" s="20" t="s">
        <v>1747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691</v>
      </c>
      <c r="BH150" s="22">
        <v>281</v>
      </c>
      <c r="BI150" s="22">
        <v>687</v>
      </c>
      <c r="BJ150" s="22">
        <v>282</v>
      </c>
      <c r="BK150" s="22">
        <v>679</v>
      </c>
      <c r="BL150" s="22">
        <v>281</v>
      </c>
      <c r="BM150" s="22">
        <v>697</v>
      </c>
      <c r="BN150" s="22">
        <v>284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446</v>
      </c>
      <c r="CB150" s="22">
        <v>263</v>
      </c>
      <c r="CC150" s="22">
        <v>648</v>
      </c>
      <c r="CD150" s="22">
        <v>254</v>
      </c>
      <c r="CE150" s="22">
        <v>699</v>
      </c>
      <c r="CF150" s="22">
        <v>287</v>
      </c>
      <c r="CG150" s="22">
        <v>634</v>
      </c>
      <c r="CH150" s="22">
        <v>245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536916</v>
      </c>
      <c r="D151" s="22">
        <v>0</v>
      </c>
      <c r="E151" s="22">
        <v>0</v>
      </c>
      <c r="F151" s="22">
        <v>-3</v>
      </c>
      <c r="G151" s="22">
        <v>3</v>
      </c>
      <c r="H151" s="22">
        <v>0</v>
      </c>
      <c r="I151" s="22">
        <v>3</v>
      </c>
      <c r="J151" s="20">
        <v>1.8</v>
      </c>
      <c r="K151" s="20">
        <v>1.8</v>
      </c>
      <c r="L151" s="22">
        <v>1</v>
      </c>
      <c r="M151" s="20" t="s">
        <v>1137</v>
      </c>
      <c r="N151" s="20">
        <v>1.8</v>
      </c>
      <c r="O151" s="22">
        <v>125</v>
      </c>
      <c r="P151" s="23" t="b">
        <v>0</v>
      </c>
      <c r="Q151" s="20"/>
      <c r="R151" s="20"/>
      <c r="S151" s="22">
        <v>47</v>
      </c>
      <c r="T151" s="20" t="s">
        <v>1138</v>
      </c>
      <c r="U151" s="20">
        <v>1.7</v>
      </c>
      <c r="V151" s="20" t="s">
        <v>1139</v>
      </c>
      <c r="W151" s="20">
        <v>0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17</v>
      </c>
      <c r="AD151" s="22">
        <v>4167</v>
      </c>
      <c r="AE151" s="22">
        <v>70</v>
      </c>
      <c r="AF151" s="22">
        <v>6535</v>
      </c>
      <c r="AG151" s="22">
        <v>132</v>
      </c>
      <c r="AH151" s="20">
        <v>0.4</v>
      </c>
      <c r="AI151" s="20">
        <v>3.6</v>
      </c>
      <c r="AJ151" s="20" t="s">
        <v>1139</v>
      </c>
      <c r="AK151" s="22">
        <v>369</v>
      </c>
      <c r="AL151" s="22">
        <v>1</v>
      </c>
      <c r="AM151" s="22">
        <v>1</v>
      </c>
      <c r="AN151" s="22">
        <v>0</v>
      </c>
      <c r="AO151" s="22">
        <v>6</v>
      </c>
      <c r="AP151" s="22">
        <v>0</v>
      </c>
      <c r="AQ151" s="22">
        <v>0</v>
      </c>
      <c r="AR151" s="22">
        <v>0</v>
      </c>
      <c r="AS151" s="22">
        <v>3</v>
      </c>
      <c r="AT151" s="22">
        <v>0</v>
      </c>
      <c r="AU151" s="22">
        <v>0</v>
      </c>
      <c r="AV151" s="22">
        <v>1</v>
      </c>
      <c r="AW151" s="22">
        <v>44</v>
      </c>
      <c r="AX151" s="20">
        <v>74.2</v>
      </c>
      <c r="AY151" s="20">
        <v>72.599999999999994</v>
      </c>
      <c r="AZ151" s="20">
        <v>53</v>
      </c>
      <c r="BA151" s="20">
        <v>20</v>
      </c>
      <c r="BB151" s="22">
        <v>4</v>
      </c>
      <c r="BC151" s="20">
        <v>0.44</v>
      </c>
      <c r="BD151" s="20">
        <v>0.38</v>
      </c>
      <c r="BE151" s="20">
        <v>0.82</v>
      </c>
      <c r="BF151" s="20">
        <v>6.6</v>
      </c>
      <c r="BG151" s="22">
        <v>321</v>
      </c>
      <c r="BH151" s="22">
        <v>136</v>
      </c>
      <c r="BI151" s="22">
        <v>235</v>
      </c>
      <c r="BJ151" s="22">
        <v>134</v>
      </c>
      <c r="BK151" s="22">
        <v>241</v>
      </c>
      <c r="BL151" s="22">
        <v>125</v>
      </c>
      <c r="BM151" s="22">
        <v>311</v>
      </c>
      <c r="BN151" s="22">
        <v>141</v>
      </c>
      <c r="BO151" s="20"/>
      <c r="BP151" s="20"/>
      <c r="BQ151" s="20"/>
      <c r="BR151" s="20"/>
      <c r="BS151" s="20"/>
      <c r="BT151" s="20"/>
      <c r="BU151" s="22">
        <v>0.11</v>
      </c>
      <c r="BV151" s="22">
        <v>0</v>
      </c>
      <c r="BW151" s="22">
        <v>0.09</v>
      </c>
      <c r="BX151" s="22">
        <v>0.2</v>
      </c>
      <c r="BY151" s="22">
        <v>1.61</v>
      </c>
      <c r="BZ151" s="22">
        <v>1.46</v>
      </c>
      <c r="CA151" s="22">
        <v>332</v>
      </c>
      <c r="CB151" s="22">
        <v>216</v>
      </c>
      <c r="CC151" s="22">
        <v>186</v>
      </c>
      <c r="CD151" s="22">
        <v>82</v>
      </c>
      <c r="CE151" s="22">
        <v>328</v>
      </c>
      <c r="CF151" s="22">
        <v>140</v>
      </c>
      <c r="CG151" s="22">
        <v>532</v>
      </c>
      <c r="CH151" s="22">
        <v>188</v>
      </c>
      <c r="CI151" s="22">
        <v>0.98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233425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4</v>
      </c>
      <c r="J152" s="20">
        <v>0</v>
      </c>
      <c r="K152" s="20">
        <v>0</v>
      </c>
      <c r="L152" s="22">
        <v>0</v>
      </c>
      <c r="M152" s="20" t="s">
        <v>883</v>
      </c>
      <c r="N152" s="20">
        <v>0</v>
      </c>
      <c r="O152" s="22">
        <v>127</v>
      </c>
      <c r="P152" s="23" t="b">
        <v>0</v>
      </c>
      <c r="Q152" s="20" t="s">
        <v>2384</v>
      </c>
      <c r="R152" s="20" t="s">
        <v>2385</v>
      </c>
      <c r="S152" s="22">
        <v>45</v>
      </c>
      <c r="T152" s="20" t="s">
        <v>1941</v>
      </c>
      <c r="U152" s="20">
        <v>0</v>
      </c>
      <c r="V152" s="20" t="s">
        <v>1942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3775</v>
      </c>
      <c r="AG152" s="22">
        <v>7</v>
      </c>
      <c r="AH152" s="20">
        <v>0</v>
      </c>
      <c r="AI152" s="20">
        <v>0</v>
      </c>
      <c r="AJ152" s="20" t="s">
        <v>1942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651</v>
      </c>
      <c r="BH152" s="22">
        <v>66</v>
      </c>
      <c r="BI152" s="22">
        <v>646</v>
      </c>
      <c r="BJ152" s="22">
        <v>67</v>
      </c>
      <c r="BK152" s="22">
        <v>634</v>
      </c>
      <c r="BL152" s="22">
        <v>65</v>
      </c>
      <c r="BM152" s="22">
        <v>656</v>
      </c>
      <c r="BN152" s="22">
        <v>68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392</v>
      </c>
      <c r="CB152" s="22">
        <v>69</v>
      </c>
      <c r="CC152" s="22">
        <v>606</v>
      </c>
      <c r="CD152" s="22">
        <v>61</v>
      </c>
      <c r="CE152" s="22">
        <v>663</v>
      </c>
      <c r="CF152" s="22">
        <v>71</v>
      </c>
      <c r="CG152" s="22">
        <v>624</v>
      </c>
      <c r="CH152" s="22">
        <v>86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168090</v>
      </c>
      <c r="D153" s="22">
        <v>0</v>
      </c>
      <c r="E153" s="22">
        <v>0</v>
      </c>
      <c r="F153" s="22">
        <v>-2</v>
      </c>
      <c r="G153" s="22">
        <v>2</v>
      </c>
      <c r="H153" s="22">
        <v>0</v>
      </c>
      <c r="I153" s="22">
        <v>3</v>
      </c>
      <c r="J153" s="20">
        <v>0.2</v>
      </c>
      <c r="K153" s="20">
        <v>0.2</v>
      </c>
      <c r="L153" s="22">
        <v>0</v>
      </c>
      <c r="M153" s="20" t="s">
        <v>1943</v>
      </c>
      <c r="N153" s="20">
        <v>0.2</v>
      </c>
      <c r="O153" s="22">
        <v>128</v>
      </c>
      <c r="P153" s="23" t="b">
        <v>0</v>
      </c>
      <c r="Q153" s="20"/>
      <c r="R153" s="20" t="s">
        <v>3452</v>
      </c>
      <c r="S153" s="22">
        <v>48</v>
      </c>
      <c r="T153" s="20" t="s">
        <v>1944</v>
      </c>
      <c r="U153" s="20">
        <v>1.6</v>
      </c>
      <c r="V153" s="20" t="s">
        <v>1945</v>
      </c>
      <c r="W153" s="20">
        <v>0.1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14</v>
      </c>
      <c r="AD153" s="22">
        <v>8353</v>
      </c>
      <c r="AE153" s="22">
        <v>17</v>
      </c>
      <c r="AF153" s="22">
        <v>18243</v>
      </c>
      <c r="AG153" s="22">
        <v>59</v>
      </c>
      <c r="AH153" s="20">
        <v>0</v>
      </c>
      <c r="AI153" s="20">
        <v>2.9</v>
      </c>
      <c r="AJ153" s="20" t="s">
        <v>1945</v>
      </c>
      <c r="AK153" s="22">
        <v>449</v>
      </c>
      <c r="AL153" s="22">
        <v>0</v>
      </c>
      <c r="AM153" s="22">
        <v>1</v>
      </c>
      <c r="AN153" s="22">
        <v>1</v>
      </c>
      <c r="AO153" s="22">
        <v>6</v>
      </c>
      <c r="AP153" s="22">
        <v>0</v>
      </c>
      <c r="AQ153" s="22">
        <v>0</v>
      </c>
      <c r="AR153" s="22">
        <v>0</v>
      </c>
      <c r="AS153" s="22">
        <v>1</v>
      </c>
      <c r="AT153" s="22">
        <v>1</v>
      </c>
      <c r="AU153" s="22">
        <v>0</v>
      </c>
      <c r="AV153" s="22">
        <v>0</v>
      </c>
      <c r="AW153" s="22">
        <v>68</v>
      </c>
      <c r="AX153" s="20">
        <v>70.400000000000006</v>
      </c>
      <c r="AY153" s="20">
        <v>127.2</v>
      </c>
      <c r="AZ153" s="20">
        <v>24</v>
      </c>
      <c r="BA153" s="20">
        <v>21.7</v>
      </c>
      <c r="BB153" s="22">
        <v>6</v>
      </c>
      <c r="BC153" s="20">
        <v>0.22</v>
      </c>
      <c r="BD153" s="20">
        <v>0.54</v>
      </c>
      <c r="BE153" s="20">
        <v>0.76</v>
      </c>
      <c r="BF153" s="20">
        <v>5.16</v>
      </c>
      <c r="BG153" s="22">
        <v>327</v>
      </c>
      <c r="BH153" s="22">
        <v>140</v>
      </c>
      <c r="BI153" s="22">
        <v>149</v>
      </c>
      <c r="BJ153" s="22">
        <v>99</v>
      </c>
      <c r="BK153" s="22">
        <v>328</v>
      </c>
      <c r="BL153" s="22">
        <v>165</v>
      </c>
      <c r="BM153" s="22">
        <v>301</v>
      </c>
      <c r="BN153" s="22">
        <v>140</v>
      </c>
      <c r="BO153" s="20"/>
      <c r="BP153" s="20"/>
      <c r="BQ153" s="20"/>
      <c r="BR153" s="20"/>
      <c r="BS153" s="20"/>
      <c r="BT153" s="20"/>
      <c r="BU153" s="22">
        <v>0.04</v>
      </c>
      <c r="BV153" s="22">
        <v>0</v>
      </c>
      <c r="BW153" s="22">
        <v>0.11</v>
      </c>
      <c r="BX153" s="22">
        <v>0.15</v>
      </c>
      <c r="BY153" s="22">
        <v>1.03</v>
      </c>
      <c r="BZ153" s="22">
        <v>1.2</v>
      </c>
      <c r="CA153" s="22">
        <v>286</v>
      </c>
      <c r="CB153" s="22">
        <v>188</v>
      </c>
      <c r="CC153" s="22">
        <v>399</v>
      </c>
      <c r="CD153" s="22">
        <v>178</v>
      </c>
      <c r="CE153" s="22">
        <v>337</v>
      </c>
      <c r="CF153" s="22">
        <v>146</v>
      </c>
      <c r="CG153" s="22">
        <v>459</v>
      </c>
      <c r="CH153" s="22">
        <v>154</v>
      </c>
      <c r="CI153" s="22">
        <v>1.2</v>
      </c>
      <c r="CJ153" s="22">
        <v>0.2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83299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2</v>
      </c>
      <c r="J154" s="20">
        <v>0.5</v>
      </c>
      <c r="K154" s="20">
        <v>0.5</v>
      </c>
      <c r="L154" s="22">
        <v>2</v>
      </c>
      <c r="M154" s="20" t="s">
        <v>505</v>
      </c>
      <c r="N154" s="20">
        <v>0.5</v>
      </c>
      <c r="O154" s="22">
        <v>129</v>
      </c>
      <c r="P154" s="23" t="b">
        <v>0</v>
      </c>
      <c r="Q154" s="20"/>
      <c r="R154" s="20" t="s">
        <v>3530</v>
      </c>
      <c r="S154" s="22">
        <v>50</v>
      </c>
      <c r="T154" s="20" t="s">
        <v>1092</v>
      </c>
      <c r="U154" s="20">
        <v>1.5</v>
      </c>
      <c r="V154" s="20" t="s">
        <v>487</v>
      </c>
      <c r="W154" s="20">
        <v>3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23</v>
      </c>
      <c r="AD154" s="22">
        <v>346421</v>
      </c>
      <c r="AE154" s="22">
        <v>3556</v>
      </c>
      <c r="AF154" s="22">
        <v>497902</v>
      </c>
      <c r="AG154" s="22">
        <v>4312</v>
      </c>
      <c r="AH154" s="20">
        <v>0.1</v>
      </c>
      <c r="AI154" s="20">
        <v>4.5999999999999996</v>
      </c>
      <c r="AJ154" s="20" t="s">
        <v>487</v>
      </c>
      <c r="AK154" s="22">
        <v>1326</v>
      </c>
      <c r="AL154" s="22">
        <v>1</v>
      </c>
      <c r="AM154" s="22">
        <v>0</v>
      </c>
      <c r="AN154" s="22">
        <v>0</v>
      </c>
      <c r="AO154" s="22">
        <v>26</v>
      </c>
      <c r="AP154" s="22">
        <v>0</v>
      </c>
      <c r="AQ154" s="22">
        <v>0</v>
      </c>
      <c r="AR154" s="22">
        <v>0</v>
      </c>
      <c r="AS154" s="22">
        <v>3</v>
      </c>
      <c r="AT154" s="22">
        <v>1</v>
      </c>
      <c r="AU154" s="22">
        <v>0</v>
      </c>
      <c r="AV154" s="22">
        <v>1</v>
      </c>
      <c r="AW154" s="22">
        <v>209</v>
      </c>
      <c r="AX154" s="20">
        <v>349.2</v>
      </c>
      <c r="AY154" s="20">
        <v>93.4</v>
      </c>
      <c r="AZ154" s="20">
        <v>149</v>
      </c>
      <c r="BA154" s="20">
        <v>59.2</v>
      </c>
      <c r="BB154" s="22">
        <v>15</v>
      </c>
      <c r="BC154" s="20">
        <v>1.85</v>
      </c>
      <c r="BD154" s="20">
        <v>1.53</v>
      </c>
      <c r="BE154" s="20">
        <v>3.38</v>
      </c>
      <c r="BF154" s="20">
        <v>23.82</v>
      </c>
      <c r="BG154" s="22">
        <v>51</v>
      </c>
      <c r="BH154" s="22">
        <v>15</v>
      </c>
      <c r="BI154" s="22">
        <v>196</v>
      </c>
      <c r="BJ154" s="22">
        <v>52</v>
      </c>
      <c r="BK154" s="22">
        <v>122</v>
      </c>
      <c r="BL154" s="22">
        <v>13</v>
      </c>
      <c r="BM154" s="22">
        <v>108</v>
      </c>
      <c r="BN154" s="22">
        <v>18</v>
      </c>
      <c r="BO154" s="20"/>
      <c r="BP154" s="20"/>
      <c r="BQ154" s="22">
        <v>2</v>
      </c>
      <c r="BR154" s="20"/>
      <c r="BS154" s="20"/>
      <c r="BT154" s="20"/>
      <c r="BU154" s="22">
        <v>0.13</v>
      </c>
      <c r="BV154" s="22">
        <v>0</v>
      </c>
      <c r="BW154" s="22">
        <v>0.1</v>
      </c>
      <c r="BX154" s="22">
        <v>0.23</v>
      </c>
      <c r="BY154" s="22">
        <v>1.62</v>
      </c>
      <c r="BZ154" s="22">
        <v>1.76</v>
      </c>
      <c r="CA154" s="22">
        <v>171</v>
      </c>
      <c r="CB154" s="22">
        <v>19</v>
      </c>
      <c r="CC154" s="22">
        <v>335</v>
      </c>
      <c r="CD154" s="22">
        <v>110</v>
      </c>
      <c r="CE154" s="22">
        <v>352</v>
      </c>
      <c r="CF154" s="22">
        <v>124</v>
      </c>
      <c r="CG154" s="22">
        <v>110</v>
      </c>
      <c r="CH154" s="22">
        <v>46</v>
      </c>
      <c r="CI154" s="22">
        <v>1.02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0</v>
      </c>
      <c r="B155" s="22">
        <v>0</v>
      </c>
      <c r="C155" s="22">
        <v>474120</v>
      </c>
      <c r="D155" s="22">
        <v>0</v>
      </c>
      <c r="E155" s="22">
        <v>0</v>
      </c>
      <c r="F155" s="22">
        <v>-4</v>
      </c>
      <c r="G155" s="22">
        <v>4</v>
      </c>
      <c r="H155" s="22">
        <v>0</v>
      </c>
      <c r="I155" s="22">
        <v>3</v>
      </c>
      <c r="J155" s="20">
        <v>0</v>
      </c>
      <c r="K155" s="20">
        <v>0</v>
      </c>
      <c r="L155" s="22">
        <v>0</v>
      </c>
      <c r="M155" s="20" t="s">
        <v>1119</v>
      </c>
      <c r="N155" s="20">
        <v>0</v>
      </c>
      <c r="O155" s="22">
        <v>130</v>
      </c>
      <c r="P155" s="23" t="b">
        <v>0</v>
      </c>
      <c r="Q155" s="20" t="s">
        <v>3784</v>
      </c>
      <c r="R155" s="20" t="s">
        <v>2842</v>
      </c>
      <c r="S155" s="22">
        <v>51</v>
      </c>
      <c r="T155" s="20" t="s">
        <v>1120</v>
      </c>
      <c r="U155" s="20">
        <v>4</v>
      </c>
      <c r="V155" s="20" t="s">
        <v>650</v>
      </c>
      <c r="W155" s="20">
        <v>0.5</v>
      </c>
      <c r="X155" s="23" t="b">
        <v>0</v>
      </c>
      <c r="Y155" s="20"/>
      <c r="Z155" s="20" t="s">
        <v>899</v>
      </c>
      <c r="AA155" s="22">
        <v>5</v>
      </c>
      <c r="AB155" s="22">
        <v>36</v>
      </c>
      <c r="AC155" s="22">
        <v>8</v>
      </c>
      <c r="AD155" s="22">
        <v>46574</v>
      </c>
      <c r="AE155" s="22">
        <v>9</v>
      </c>
      <c r="AF155" s="22">
        <v>384350</v>
      </c>
      <c r="AG155" s="22">
        <v>161</v>
      </c>
      <c r="AH155" s="20">
        <v>0</v>
      </c>
      <c r="AI155" s="20">
        <v>1.6</v>
      </c>
      <c r="AJ155" s="20" t="s">
        <v>650</v>
      </c>
      <c r="AK155" s="22">
        <v>68</v>
      </c>
      <c r="AL155" s="22">
        <v>0</v>
      </c>
      <c r="AM155" s="22">
        <v>2</v>
      </c>
      <c r="AN155" s="22">
        <v>0</v>
      </c>
      <c r="AO155" s="22">
        <v>1</v>
      </c>
      <c r="AP155" s="22">
        <v>0</v>
      </c>
      <c r="AQ155" s="22">
        <v>0</v>
      </c>
      <c r="AR155" s="22">
        <v>0</v>
      </c>
      <c r="AS155" s="22">
        <v>1</v>
      </c>
      <c r="AT155" s="22">
        <v>0</v>
      </c>
      <c r="AU155" s="22">
        <v>0</v>
      </c>
      <c r="AV155" s="22">
        <v>0</v>
      </c>
      <c r="AW155" s="22">
        <v>30</v>
      </c>
      <c r="AX155" s="20">
        <v>39</v>
      </c>
      <c r="AY155" s="20">
        <v>25</v>
      </c>
      <c r="AZ155" s="20">
        <v>30</v>
      </c>
      <c r="BA155" s="20">
        <v>9.4</v>
      </c>
      <c r="BB155" s="22">
        <v>1</v>
      </c>
      <c r="BC155" s="20">
        <v>0.2</v>
      </c>
      <c r="BD155" s="20">
        <v>0.57999999999999996</v>
      </c>
      <c r="BE155" s="20">
        <v>0.78</v>
      </c>
      <c r="BF155" s="20">
        <v>2.02</v>
      </c>
      <c r="BG155" s="22">
        <v>378</v>
      </c>
      <c r="BH155" s="22">
        <v>168</v>
      </c>
      <c r="BI155" s="22">
        <v>351</v>
      </c>
      <c r="BJ155" s="22">
        <v>183</v>
      </c>
      <c r="BK155" s="22">
        <v>303</v>
      </c>
      <c r="BL155" s="22">
        <v>157</v>
      </c>
      <c r="BM155" s="22">
        <v>382</v>
      </c>
      <c r="BN155" s="22">
        <v>174</v>
      </c>
      <c r="BO155" s="20"/>
      <c r="BP155" s="20"/>
      <c r="BQ155" s="20"/>
      <c r="BR155" s="20"/>
      <c r="BS155" s="20"/>
      <c r="BT155" s="20"/>
      <c r="BU155" s="22">
        <v>0.26</v>
      </c>
      <c r="BV155" s="22">
        <v>0</v>
      </c>
      <c r="BW155" s="22">
        <v>0.77</v>
      </c>
      <c r="BX155" s="22">
        <v>1.03</v>
      </c>
      <c r="BY155" s="22">
        <v>2.67</v>
      </c>
      <c r="BZ155" s="22">
        <v>1.32</v>
      </c>
      <c r="CA155" s="22">
        <v>167</v>
      </c>
      <c r="CB155" s="22">
        <v>103</v>
      </c>
      <c r="CC155" s="22">
        <v>726</v>
      </c>
      <c r="CD155" s="22">
        <v>310</v>
      </c>
      <c r="CE155" s="22">
        <v>56</v>
      </c>
      <c r="CF155" s="22">
        <v>31</v>
      </c>
      <c r="CG155" s="22">
        <v>241</v>
      </c>
      <c r="CH155" s="22">
        <v>78</v>
      </c>
      <c r="CI155" s="22">
        <v>1.32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0</v>
      </c>
      <c r="B156" s="22">
        <v>0</v>
      </c>
      <c r="C156" s="22">
        <v>204214</v>
      </c>
      <c r="D156" s="22">
        <v>-1</v>
      </c>
      <c r="E156" s="22">
        <v>1</v>
      </c>
      <c r="F156" s="22">
        <v>-1</v>
      </c>
      <c r="G156" s="22">
        <v>1</v>
      </c>
      <c r="H156" s="22">
        <v>1</v>
      </c>
      <c r="I156" s="22">
        <v>2</v>
      </c>
      <c r="J156" s="20">
        <v>0</v>
      </c>
      <c r="K156" s="20">
        <v>0</v>
      </c>
      <c r="L156" s="22">
        <v>0</v>
      </c>
      <c r="M156" s="20" t="s">
        <v>1132</v>
      </c>
      <c r="N156" s="20">
        <v>0</v>
      </c>
      <c r="O156" s="22">
        <v>131</v>
      </c>
      <c r="P156" s="23" t="b">
        <v>0</v>
      </c>
      <c r="Q156" s="20" t="s">
        <v>2463</v>
      </c>
      <c r="R156" s="20" t="s">
        <v>3453</v>
      </c>
      <c r="S156" s="22">
        <v>49</v>
      </c>
      <c r="T156" s="20" t="s">
        <v>1133</v>
      </c>
      <c r="U156" s="20">
        <v>4.2</v>
      </c>
      <c r="V156" s="20" t="s">
        <v>446</v>
      </c>
      <c r="W156" s="20">
        <v>13.5</v>
      </c>
      <c r="X156" s="23" t="b">
        <v>0</v>
      </c>
      <c r="Y156" s="20"/>
      <c r="Z156" s="20" t="s">
        <v>899</v>
      </c>
      <c r="AA156" s="22">
        <v>5</v>
      </c>
      <c r="AB156" s="22">
        <v>36</v>
      </c>
      <c r="AC156" s="22">
        <v>25</v>
      </c>
      <c r="AD156" s="22">
        <v>1858258</v>
      </c>
      <c r="AE156" s="22">
        <v>84</v>
      </c>
      <c r="AF156" s="22">
        <v>5626135</v>
      </c>
      <c r="AG156" s="22">
        <v>13658</v>
      </c>
      <c r="AH156" s="20">
        <v>0</v>
      </c>
      <c r="AI156" s="20">
        <v>5.0999999999999996</v>
      </c>
      <c r="AJ156" s="20" t="s">
        <v>1946</v>
      </c>
      <c r="AK156" s="22">
        <v>495</v>
      </c>
      <c r="AL156" s="22">
        <v>1</v>
      </c>
      <c r="AM156" s="22">
        <v>3</v>
      </c>
      <c r="AN156" s="22">
        <v>0</v>
      </c>
      <c r="AO156" s="22">
        <v>10</v>
      </c>
      <c r="AP156" s="22">
        <v>1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5</v>
      </c>
      <c r="AW156" s="22">
        <v>112</v>
      </c>
      <c r="AX156" s="20">
        <v>162.80000000000001</v>
      </c>
      <c r="AY156" s="20">
        <v>177.9</v>
      </c>
      <c r="AZ156" s="20">
        <v>110</v>
      </c>
      <c r="BA156" s="20">
        <v>45</v>
      </c>
      <c r="BB156" s="22">
        <v>6</v>
      </c>
      <c r="BC156" s="20">
        <v>0.9</v>
      </c>
      <c r="BD156" s="20">
        <v>1.47</v>
      </c>
      <c r="BE156" s="20">
        <v>2.37</v>
      </c>
      <c r="BF156" s="20">
        <v>10.66</v>
      </c>
      <c r="BG156" s="22">
        <v>218</v>
      </c>
      <c r="BH156" s="22">
        <v>83</v>
      </c>
      <c r="BI156" s="22">
        <v>102</v>
      </c>
      <c r="BJ156" s="22">
        <v>18</v>
      </c>
      <c r="BK156" s="22">
        <v>152</v>
      </c>
      <c r="BL156" s="22">
        <v>22</v>
      </c>
      <c r="BM156" s="22">
        <v>165</v>
      </c>
      <c r="BN156" s="22">
        <v>43</v>
      </c>
      <c r="BO156" s="20"/>
      <c r="BP156" s="20"/>
      <c r="BQ156" s="20"/>
      <c r="BR156" s="20"/>
      <c r="BS156" s="20"/>
      <c r="BT156" s="20"/>
      <c r="BU156" s="22">
        <v>0.16</v>
      </c>
      <c r="BV156" s="22">
        <v>0</v>
      </c>
      <c r="BW156" s="22">
        <v>0.27</v>
      </c>
      <c r="BX156" s="22">
        <v>0.43</v>
      </c>
      <c r="BY156" s="22">
        <v>1.94</v>
      </c>
      <c r="BZ156" s="22">
        <v>1.82</v>
      </c>
      <c r="CA156" s="22">
        <v>237</v>
      </c>
      <c r="CB156" s="22">
        <v>27</v>
      </c>
      <c r="CC156" s="22">
        <v>703</v>
      </c>
      <c r="CD156" s="22">
        <v>243</v>
      </c>
      <c r="CE156" s="22">
        <v>44</v>
      </c>
      <c r="CF156" s="22">
        <v>7</v>
      </c>
      <c r="CG156" s="22">
        <v>27</v>
      </c>
      <c r="CH156" s="22">
        <v>9</v>
      </c>
      <c r="CI156" s="22">
        <v>1.0900000000000001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100</v>
      </c>
      <c r="B157" s="22">
        <v>100</v>
      </c>
      <c r="C157" s="22">
        <v>487117</v>
      </c>
      <c r="D157" s="22">
        <v>0</v>
      </c>
      <c r="E157" s="22">
        <v>0</v>
      </c>
      <c r="F157" s="22">
        <v>0</v>
      </c>
      <c r="G157" s="22">
        <v>0</v>
      </c>
      <c r="H157" s="22">
        <v>1</v>
      </c>
      <c r="I157" s="22">
        <v>4</v>
      </c>
      <c r="J157" s="20">
        <v>1.8</v>
      </c>
      <c r="K157" s="20">
        <v>1.8</v>
      </c>
      <c r="L157" s="22">
        <v>0</v>
      </c>
      <c r="M157" s="20" t="s">
        <v>1134</v>
      </c>
      <c r="N157" s="20">
        <v>1.8</v>
      </c>
      <c r="O157" s="22">
        <v>132</v>
      </c>
      <c r="P157" s="23" t="b">
        <v>0</v>
      </c>
      <c r="Q157" s="20"/>
      <c r="R157" s="20" t="s">
        <v>3454</v>
      </c>
      <c r="S157" s="22">
        <v>60</v>
      </c>
      <c r="T157" s="20" t="s">
        <v>1135</v>
      </c>
      <c r="U157" s="20">
        <v>3.2</v>
      </c>
      <c r="V157" s="20" t="s">
        <v>690</v>
      </c>
      <c r="W157" s="20">
        <v>6.6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52</v>
      </c>
      <c r="AD157" s="22">
        <v>1257326</v>
      </c>
      <c r="AE157" s="22">
        <v>3428</v>
      </c>
      <c r="AF157" s="22">
        <v>1276720</v>
      </c>
      <c r="AG157" s="22">
        <v>40773</v>
      </c>
      <c r="AH157" s="20">
        <v>0.3</v>
      </c>
      <c r="AI157" s="20">
        <v>8.6999999999999993</v>
      </c>
      <c r="AJ157" s="20" t="s">
        <v>690</v>
      </c>
      <c r="AK157" s="22">
        <v>913</v>
      </c>
      <c r="AL157" s="22">
        <v>6</v>
      </c>
      <c r="AM157" s="22">
        <v>0</v>
      </c>
      <c r="AN157" s="22">
        <v>1</v>
      </c>
      <c r="AO157" s="22">
        <v>20</v>
      </c>
      <c r="AP157" s="22">
        <v>0</v>
      </c>
      <c r="AQ157" s="22">
        <v>0</v>
      </c>
      <c r="AR157" s="22">
        <v>0</v>
      </c>
      <c r="AS157" s="22">
        <v>1</v>
      </c>
      <c r="AT157" s="22">
        <v>0</v>
      </c>
      <c r="AU157" s="22">
        <v>0</v>
      </c>
      <c r="AV157" s="22">
        <v>5</v>
      </c>
      <c r="AW157" s="22">
        <v>185</v>
      </c>
      <c r="AX157" s="20">
        <v>254.8</v>
      </c>
      <c r="AY157" s="20">
        <v>76.7</v>
      </c>
      <c r="AZ157" s="20">
        <v>294</v>
      </c>
      <c r="BA157" s="20">
        <v>62.6</v>
      </c>
      <c r="BB157" s="22">
        <v>11</v>
      </c>
      <c r="BC157" s="20">
        <v>3.29</v>
      </c>
      <c r="BD157" s="20">
        <v>0.64</v>
      </c>
      <c r="BE157" s="20">
        <v>3.93</v>
      </c>
      <c r="BF157" s="20">
        <v>16.55</v>
      </c>
      <c r="BG157" s="22">
        <v>128</v>
      </c>
      <c r="BH157" s="22">
        <v>12</v>
      </c>
      <c r="BI157" s="22">
        <v>225</v>
      </c>
      <c r="BJ157" s="22">
        <v>34</v>
      </c>
      <c r="BK157" s="22">
        <v>49</v>
      </c>
      <c r="BL157" s="22">
        <v>20</v>
      </c>
      <c r="BM157" s="22">
        <v>97</v>
      </c>
      <c r="BN157" s="22">
        <v>16</v>
      </c>
      <c r="BO157" s="20"/>
      <c r="BP157" s="20"/>
      <c r="BQ157" s="20"/>
      <c r="BR157" s="20"/>
      <c r="BS157" s="20"/>
      <c r="BT157" s="20"/>
      <c r="BU157" s="22">
        <v>0.32</v>
      </c>
      <c r="BV157" s="22">
        <v>0</v>
      </c>
      <c r="BW157" s="22">
        <v>0.06</v>
      </c>
      <c r="BX157" s="22">
        <v>0.38</v>
      </c>
      <c r="BY157" s="22">
        <v>1.63</v>
      </c>
      <c r="BZ157" s="22">
        <v>1.97</v>
      </c>
      <c r="CA157" s="22">
        <v>67</v>
      </c>
      <c r="CB157" s="22">
        <v>21</v>
      </c>
      <c r="CC157" s="22">
        <v>192</v>
      </c>
      <c r="CD157" s="22">
        <v>24</v>
      </c>
      <c r="CE157" s="22">
        <v>124</v>
      </c>
      <c r="CF157" s="22">
        <v>19</v>
      </c>
      <c r="CG157" s="22">
        <v>59</v>
      </c>
      <c r="CH157" s="22">
        <v>11</v>
      </c>
      <c r="CI157" s="22">
        <v>1.08</v>
      </c>
      <c r="CJ157" s="22">
        <v>0.1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243568</v>
      </c>
      <c r="D158" s="22">
        <v>0</v>
      </c>
      <c r="E158" s="22">
        <v>0</v>
      </c>
      <c r="F158" s="22">
        <v>-1</v>
      </c>
      <c r="G158" s="22">
        <v>1</v>
      </c>
      <c r="H158" s="22">
        <v>1</v>
      </c>
      <c r="I158" s="22">
        <v>3</v>
      </c>
      <c r="J158" s="20">
        <v>1.5</v>
      </c>
      <c r="K158" s="20">
        <v>1.5</v>
      </c>
      <c r="L158" s="22">
        <v>2</v>
      </c>
      <c r="M158" s="20" t="s">
        <v>1123</v>
      </c>
      <c r="N158" s="20">
        <v>1.5</v>
      </c>
      <c r="O158" s="22">
        <v>133</v>
      </c>
      <c r="P158" s="23" t="b">
        <v>0</v>
      </c>
      <c r="Q158" s="20"/>
      <c r="R158" s="20"/>
      <c r="S158" s="22">
        <v>49</v>
      </c>
      <c r="T158" s="20" t="s">
        <v>1124</v>
      </c>
      <c r="U158" s="20">
        <v>2.2999999999999998</v>
      </c>
      <c r="V158" s="20" t="s">
        <v>648</v>
      </c>
      <c r="W158" s="20">
        <v>0.3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39</v>
      </c>
      <c r="AD158" s="22">
        <v>82510</v>
      </c>
      <c r="AE158" s="22">
        <v>254</v>
      </c>
      <c r="AF158" s="22">
        <v>66243</v>
      </c>
      <c r="AG158" s="22">
        <v>621</v>
      </c>
      <c r="AH158" s="20">
        <v>0.3</v>
      </c>
      <c r="AI158" s="20">
        <v>8</v>
      </c>
      <c r="AJ158" s="20" t="s">
        <v>648</v>
      </c>
      <c r="AK158" s="22">
        <v>1095</v>
      </c>
      <c r="AL158" s="22">
        <v>0</v>
      </c>
      <c r="AM158" s="22">
        <v>3</v>
      </c>
      <c r="AN158" s="22">
        <v>2</v>
      </c>
      <c r="AO158" s="22">
        <v>21</v>
      </c>
      <c r="AP158" s="22">
        <v>0</v>
      </c>
      <c r="AQ158" s="22">
        <v>0</v>
      </c>
      <c r="AR158" s="22">
        <v>0</v>
      </c>
      <c r="AS158" s="22">
        <v>4</v>
      </c>
      <c r="AT158" s="22">
        <v>0</v>
      </c>
      <c r="AU158" s="22">
        <v>0</v>
      </c>
      <c r="AV158" s="22">
        <v>4</v>
      </c>
      <c r="AW158" s="22">
        <v>207</v>
      </c>
      <c r="AX158" s="20">
        <v>169</v>
      </c>
      <c r="AY158" s="20">
        <v>308.3</v>
      </c>
      <c r="AZ158" s="20">
        <v>79</v>
      </c>
      <c r="BA158" s="20">
        <v>55.6</v>
      </c>
      <c r="BB158" s="22">
        <v>12</v>
      </c>
      <c r="BC158" s="20">
        <v>0.69</v>
      </c>
      <c r="BD158" s="20">
        <v>1.71</v>
      </c>
      <c r="BE158" s="20">
        <v>2.4</v>
      </c>
      <c r="BF158" s="20">
        <v>20.32</v>
      </c>
      <c r="BG158" s="22">
        <v>208</v>
      </c>
      <c r="BH158" s="22">
        <v>85</v>
      </c>
      <c r="BI158" s="22">
        <v>44</v>
      </c>
      <c r="BJ158" s="22">
        <v>35</v>
      </c>
      <c r="BK158" s="22">
        <v>194</v>
      </c>
      <c r="BL158" s="22">
        <v>108</v>
      </c>
      <c r="BM158" s="22">
        <v>124</v>
      </c>
      <c r="BN158" s="22">
        <v>73</v>
      </c>
      <c r="BO158" s="22">
        <v>3</v>
      </c>
      <c r="BP158" s="20"/>
      <c r="BQ158" s="20"/>
      <c r="BR158" s="20"/>
      <c r="BS158" s="20"/>
      <c r="BT158" s="20"/>
      <c r="BU158" s="22">
        <v>0.06</v>
      </c>
      <c r="BV158" s="22">
        <v>0</v>
      </c>
      <c r="BW158" s="22">
        <v>0.14000000000000001</v>
      </c>
      <c r="BX158" s="22">
        <v>0.2</v>
      </c>
      <c r="BY158" s="22">
        <v>1.67</v>
      </c>
      <c r="BZ158" s="22">
        <v>1.73</v>
      </c>
      <c r="CA158" s="22">
        <v>254</v>
      </c>
      <c r="CB158" s="22">
        <v>161</v>
      </c>
      <c r="CC158" s="22">
        <v>223</v>
      </c>
      <c r="CD158" s="22">
        <v>99</v>
      </c>
      <c r="CE158" s="22">
        <v>242</v>
      </c>
      <c r="CF158" s="22">
        <v>107</v>
      </c>
      <c r="CG158" s="22">
        <v>276</v>
      </c>
      <c r="CH158" s="22">
        <v>90</v>
      </c>
      <c r="CI158" s="22">
        <v>0.99</v>
      </c>
      <c r="CJ158" s="22">
        <v>0.16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60307</v>
      </c>
      <c r="D159" s="22">
        <v>0</v>
      </c>
      <c r="E159" s="22">
        <v>0</v>
      </c>
      <c r="F159" s="22">
        <v>-1</v>
      </c>
      <c r="G159" s="22">
        <v>1</v>
      </c>
      <c r="H159" s="22">
        <v>1</v>
      </c>
      <c r="I159" s="22">
        <v>3</v>
      </c>
      <c r="J159" s="20">
        <v>6</v>
      </c>
      <c r="K159" s="20">
        <v>6</v>
      </c>
      <c r="L159" s="22">
        <v>7</v>
      </c>
      <c r="M159" s="20" t="s">
        <v>1090</v>
      </c>
      <c r="N159" s="20">
        <v>6</v>
      </c>
      <c r="O159" s="22">
        <v>134</v>
      </c>
      <c r="P159" s="23" t="b">
        <v>0</v>
      </c>
      <c r="Q159" s="20"/>
      <c r="R159" s="20" t="s">
        <v>3214</v>
      </c>
      <c r="S159" s="22">
        <v>64</v>
      </c>
      <c r="T159" s="20" t="s">
        <v>1091</v>
      </c>
      <c r="U159" s="20">
        <v>4.8</v>
      </c>
      <c r="V159" s="20" t="s">
        <v>419</v>
      </c>
      <c r="W159" s="20">
        <v>3.4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77</v>
      </c>
      <c r="AD159" s="22">
        <v>442291</v>
      </c>
      <c r="AE159" s="22">
        <v>24253</v>
      </c>
      <c r="AF159" s="22">
        <v>502474</v>
      </c>
      <c r="AG159" s="22">
        <v>7059</v>
      </c>
      <c r="AH159" s="20">
        <v>0.9</v>
      </c>
      <c r="AI159" s="20">
        <v>12</v>
      </c>
      <c r="AJ159" s="20" t="s">
        <v>1947</v>
      </c>
      <c r="AK159" s="22">
        <v>1371</v>
      </c>
      <c r="AL159" s="22">
        <v>3</v>
      </c>
      <c r="AM159" s="22">
        <v>6</v>
      </c>
      <c r="AN159" s="22">
        <v>1</v>
      </c>
      <c r="AO159" s="22">
        <v>21</v>
      </c>
      <c r="AP159" s="22">
        <v>0</v>
      </c>
      <c r="AQ159" s="22">
        <v>0</v>
      </c>
      <c r="AR159" s="22">
        <v>0</v>
      </c>
      <c r="AS159" s="22">
        <v>3</v>
      </c>
      <c r="AT159" s="22">
        <v>0</v>
      </c>
      <c r="AU159" s="22">
        <v>0</v>
      </c>
      <c r="AV159" s="22">
        <v>15</v>
      </c>
      <c r="AW159" s="22">
        <v>325</v>
      </c>
      <c r="AX159" s="20">
        <v>484.4</v>
      </c>
      <c r="AY159" s="20">
        <v>709.8</v>
      </c>
      <c r="AZ159" s="20">
        <v>264</v>
      </c>
      <c r="BA159" s="20">
        <v>145.9</v>
      </c>
      <c r="BB159" s="22">
        <v>15</v>
      </c>
      <c r="BC159" s="20">
        <v>2.72</v>
      </c>
      <c r="BD159" s="20">
        <v>3.64</v>
      </c>
      <c r="BE159" s="20">
        <v>6.36</v>
      </c>
      <c r="BF159" s="20">
        <v>22.86</v>
      </c>
      <c r="BG159" s="22">
        <v>14</v>
      </c>
      <c r="BH159" s="22">
        <v>5</v>
      </c>
      <c r="BI159" s="22">
        <v>3</v>
      </c>
      <c r="BJ159" s="22">
        <v>2</v>
      </c>
      <c r="BK159" s="22">
        <v>57</v>
      </c>
      <c r="BL159" s="22">
        <v>35</v>
      </c>
      <c r="BM159" s="22">
        <v>8</v>
      </c>
      <c r="BN159" s="22">
        <v>6</v>
      </c>
      <c r="BO159" s="22">
        <v>1</v>
      </c>
      <c r="BP159" s="20"/>
      <c r="BQ159" s="22">
        <v>1</v>
      </c>
      <c r="BR159" s="20"/>
      <c r="BS159" s="22">
        <v>2</v>
      </c>
      <c r="BT159" s="20"/>
      <c r="BU159" s="22">
        <v>0.18</v>
      </c>
      <c r="BV159" s="22">
        <v>0</v>
      </c>
      <c r="BW159" s="22">
        <v>0.24</v>
      </c>
      <c r="BX159" s="22">
        <v>0.42</v>
      </c>
      <c r="BY159" s="22">
        <v>1.5</v>
      </c>
      <c r="BZ159" s="22">
        <v>1.38</v>
      </c>
      <c r="CA159" s="22">
        <v>49</v>
      </c>
      <c r="CB159" s="22">
        <v>30</v>
      </c>
      <c r="CC159" s="22">
        <v>7</v>
      </c>
      <c r="CD159" s="22">
        <v>4</v>
      </c>
      <c r="CE159" s="22">
        <v>25</v>
      </c>
      <c r="CF159" s="22">
        <v>16</v>
      </c>
      <c r="CG159" s="22">
        <v>99</v>
      </c>
      <c r="CH159" s="22">
        <v>28</v>
      </c>
      <c r="CI159" s="22">
        <v>0.98</v>
      </c>
      <c r="CJ159" s="22">
        <v>7.0000000000000007E-2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475168</v>
      </c>
      <c r="D160" s="22">
        <v>0</v>
      </c>
      <c r="E160" s="22">
        <v>0</v>
      </c>
      <c r="F160" s="22">
        <v>-1</v>
      </c>
      <c r="G160" s="22">
        <v>1</v>
      </c>
      <c r="H160" s="22">
        <v>1</v>
      </c>
      <c r="I160" s="22">
        <v>4</v>
      </c>
      <c r="J160" s="20">
        <v>4</v>
      </c>
      <c r="K160" s="20">
        <v>4</v>
      </c>
      <c r="L160" s="22">
        <v>2</v>
      </c>
      <c r="M160" s="20" t="s">
        <v>1948</v>
      </c>
      <c r="N160" s="20">
        <v>4</v>
      </c>
      <c r="O160" s="22">
        <v>135</v>
      </c>
      <c r="P160" s="23" t="b">
        <v>0</v>
      </c>
      <c r="Q160" s="20"/>
      <c r="R160" s="20"/>
      <c r="S160" s="22">
        <v>54</v>
      </c>
      <c r="T160" s="20" t="s">
        <v>1949</v>
      </c>
      <c r="U160" s="20">
        <v>2.9</v>
      </c>
      <c r="V160" s="20" t="s">
        <v>1950</v>
      </c>
      <c r="W160" s="20">
        <v>10.199999999999999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53</v>
      </c>
      <c r="AD160" s="22">
        <v>1291126</v>
      </c>
      <c r="AE160" s="22">
        <v>16959</v>
      </c>
      <c r="AF160" s="22">
        <v>2598519</v>
      </c>
      <c r="AG160" s="22">
        <v>39568</v>
      </c>
      <c r="AH160" s="20">
        <v>0.7</v>
      </c>
      <c r="AI160" s="20">
        <v>9.8000000000000007</v>
      </c>
      <c r="AJ160" s="20" t="s">
        <v>1948</v>
      </c>
      <c r="AK160" s="22">
        <v>958</v>
      </c>
      <c r="AL160" s="22">
        <v>5</v>
      </c>
      <c r="AM160" s="22">
        <v>1</v>
      </c>
      <c r="AN160" s="22">
        <v>1</v>
      </c>
      <c r="AO160" s="22">
        <v>18</v>
      </c>
      <c r="AP160" s="22">
        <v>0</v>
      </c>
      <c r="AQ160" s="22">
        <v>0</v>
      </c>
      <c r="AR160" s="22">
        <v>0</v>
      </c>
      <c r="AS160" s="22">
        <v>2</v>
      </c>
      <c r="AT160" s="22">
        <v>0</v>
      </c>
      <c r="AU160" s="22">
        <v>0</v>
      </c>
      <c r="AV160" s="22">
        <v>6</v>
      </c>
      <c r="AW160" s="22">
        <v>190</v>
      </c>
      <c r="AX160" s="20">
        <v>300.2</v>
      </c>
      <c r="AY160" s="20">
        <v>216</v>
      </c>
      <c r="AZ160" s="20">
        <v>438</v>
      </c>
      <c r="BA160" s="20">
        <v>95.5</v>
      </c>
      <c r="BB160" s="22">
        <v>7</v>
      </c>
      <c r="BC160" s="20">
        <v>5.14</v>
      </c>
      <c r="BD160" s="20">
        <v>2.0499999999999998</v>
      </c>
      <c r="BE160" s="20">
        <v>7.19</v>
      </c>
      <c r="BF160" s="20">
        <v>16.48</v>
      </c>
      <c r="BG160" s="22">
        <v>80</v>
      </c>
      <c r="BH160" s="22">
        <v>7</v>
      </c>
      <c r="BI160" s="22">
        <v>78</v>
      </c>
      <c r="BJ160" s="22">
        <v>4</v>
      </c>
      <c r="BK160" s="22">
        <v>19</v>
      </c>
      <c r="BL160" s="22">
        <v>10</v>
      </c>
      <c r="BM160" s="22">
        <v>36</v>
      </c>
      <c r="BN160" s="22">
        <v>9</v>
      </c>
      <c r="BO160" s="20"/>
      <c r="BP160" s="20"/>
      <c r="BQ160" s="20"/>
      <c r="BR160" s="20"/>
      <c r="BS160" s="22">
        <v>1</v>
      </c>
      <c r="BT160" s="20"/>
      <c r="BU160" s="22">
        <v>0.48</v>
      </c>
      <c r="BV160" s="22">
        <v>0</v>
      </c>
      <c r="BW160" s="22">
        <v>0.19</v>
      </c>
      <c r="BX160" s="22">
        <v>0.67</v>
      </c>
      <c r="BY160" s="22">
        <v>1.55</v>
      </c>
      <c r="BZ160" s="22">
        <v>1.69</v>
      </c>
      <c r="CA160" s="22">
        <v>128</v>
      </c>
      <c r="CB160" s="22">
        <v>35</v>
      </c>
      <c r="CC160" s="22">
        <v>45</v>
      </c>
      <c r="CD160" s="22">
        <v>7</v>
      </c>
      <c r="CE160" s="22">
        <v>169</v>
      </c>
      <c r="CF160" s="22">
        <v>25</v>
      </c>
      <c r="CG160" s="22">
        <v>40</v>
      </c>
      <c r="CH160" s="22">
        <v>7</v>
      </c>
      <c r="CI160" s="22">
        <v>0.66</v>
      </c>
      <c r="CJ160" s="22">
        <v>0.09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442229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</v>
      </c>
      <c r="L161" s="22">
        <v>0</v>
      </c>
      <c r="M161" s="20" t="s">
        <v>1951</v>
      </c>
      <c r="N161" s="20">
        <v>0</v>
      </c>
      <c r="O161" s="22">
        <v>136</v>
      </c>
      <c r="P161" s="23" t="b">
        <v>0</v>
      </c>
      <c r="Q161" s="20" t="s">
        <v>2481</v>
      </c>
      <c r="R161" s="20" t="s">
        <v>2482</v>
      </c>
      <c r="S161" s="22">
        <v>40</v>
      </c>
      <c r="T161" s="20" t="s">
        <v>1952</v>
      </c>
      <c r="U161" s="20">
        <v>0</v>
      </c>
      <c r="V161" s="20" t="s">
        <v>1953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2314</v>
      </c>
      <c r="AG161" s="22">
        <v>8</v>
      </c>
      <c r="AH161" s="20">
        <v>0</v>
      </c>
      <c r="AI161" s="20">
        <v>0</v>
      </c>
      <c r="AJ161" s="20" t="s">
        <v>1953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547</v>
      </c>
      <c r="BH161" s="22">
        <v>203</v>
      </c>
      <c r="BI161" s="22">
        <v>533</v>
      </c>
      <c r="BJ161" s="22">
        <v>203</v>
      </c>
      <c r="BK161" s="22">
        <v>506</v>
      </c>
      <c r="BL161" s="22">
        <v>192</v>
      </c>
      <c r="BM161" s="22">
        <v>555</v>
      </c>
      <c r="BN161" s="22">
        <v>204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676</v>
      </c>
      <c r="CB161" s="22">
        <v>195</v>
      </c>
      <c r="CC161" s="22">
        <v>480</v>
      </c>
      <c r="CD161" s="22">
        <v>176</v>
      </c>
      <c r="CE161" s="22">
        <v>560</v>
      </c>
      <c r="CF161" s="22">
        <v>201</v>
      </c>
      <c r="CG161" s="22">
        <v>658</v>
      </c>
      <c r="CH161" s="22">
        <v>229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484658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3</v>
      </c>
      <c r="J162" s="20">
        <v>0</v>
      </c>
      <c r="K162" s="20">
        <v>0</v>
      </c>
      <c r="L162" s="22">
        <v>0</v>
      </c>
      <c r="M162" s="20" t="s">
        <v>1121</v>
      </c>
      <c r="N162" s="20">
        <v>0</v>
      </c>
      <c r="O162" s="22">
        <v>137</v>
      </c>
      <c r="P162" s="23" t="b">
        <v>0</v>
      </c>
      <c r="Q162" s="20" t="s">
        <v>1954</v>
      </c>
      <c r="R162" s="20" t="s">
        <v>1955</v>
      </c>
      <c r="S162" s="22">
        <v>45</v>
      </c>
      <c r="T162" s="20" t="s">
        <v>1122</v>
      </c>
      <c r="U162" s="20">
        <v>0</v>
      </c>
      <c r="V162" s="20" t="s">
        <v>655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129</v>
      </c>
      <c r="AG162" s="22">
        <v>0</v>
      </c>
      <c r="AH162" s="20">
        <v>0</v>
      </c>
      <c r="AI162" s="20">
        <v>0</v>
      </c>
      <c r="AJ162" s="20" t="s">
        <v>655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676</v>
      </c>
      <c r="BH162" s="22">
        <v>270</v>
      </c>
      <c r="BI162" s="22">
        <v>672</v>
      </c>
      <c r="BJ162" s="22">
        <v>271</v>
      </c>
      <c r="BK162" s="22">
        <v>663</v>
      </c>
      <c r="BL162" s="22">
        <v>270</v>
      </c>
      <c r="BM162" s="22">
        <v>681</v>
      </c>
      <c r="BN162" s="22">
        <v>273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429</v>
      </c>
      <c r="CB162" s="22">
        <v>251</v>
      </c>
      <c r="CC162" s="22">
        <v>633</v>
      </c>
      <c r="CD162" s="22">
        <v>243</v>
      </c>
      <c r="CE162" s="22">
        <v>685</v>
      </c>
      <c r="CF162" s="22">
        <v>276</v>
      </c>
      <c r="CG162" s="22">
        <v>754</v>
      </c>
      <c r="CH162" s="22">
        <v>322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100</v>
      </c>
      <c r="B163" s="22">
        <v>100</v>
      </c>
      <c r="C163" s="22">
        <v>39155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3</v>
      </c>
      <c r="J163" s="20">
        <v>1.3</v>
      </c>
      <c r="K163" s="20">
        <v>1.3</v>
      </c>
      <c r="L163" s="22">
        <v>1</v>
      </c>
      <c r="M163" s="20" t="s">
        <v>981</v>
      </c>
      <c r="N163" s="20">
        <v>1.3</v>
      </c>
      <c r="O163" s="22">
        <v>138</v>
      </c>
      <c r="P163" s="23" t="b">
        <v>0</v>
      </c>
      <c r="Q163" s="20"/>
      <c r="R163" s="20" t="s">
        <v>3241</v>
      </c>
      <c r="S163" s="22">
        <v>49</v>
      </c>
      <c r="T163" s="20" t="s">
        <v>1085</v>
      </c>
      <c r="U163" s="20">
        <v>1.3</v>
      </c>
      <c r="V163" s="20" t="s">
        <v>489</v>
      </c>
      <c r="W163" s="20">
        <v>0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16</v>
      </c>
      <c r="AD163" s="22">
        <v>4459</v>
      </c>
      <c r="AE163" s="22">
        <v>54</v>
      </c>
      <c r="AF163" s="22">
        <v>7993</v>
      </c>
      <c r="AG163" s="22">
        <v>80</v>
      </c>
      <c r="AH163" s="20">
        <v>0.3</v>
      </c>
      <c r="AI163" s="20">
        <v>3.3</v>
      </c>
      <c r="AJ163" s="20" t="s">
        <v>489</v>
      </c>
      <c r="AK163" s="22">
        <v>479</v>
      </c>
      <c r="AL163" s="22">
        <v>0</v>
      </c>
      <c r="AM163" s="22">
        <v>1</v>
      </c>
      <c r="AN163" s="22">
        <v>1</v>
      </c>
      <c r="AO163" s="22">
        <v>8</v>
      </c>
      <c r="AP163" s="22">
        <v>0</v>
      </c>
      <c r="AQ163" s="22">
        <v>0</v>
      </c>
      <c r="AR163" s="22">
        <v>0</v>
      </c>
      <c r="AS163" s="22">
        <v>1</v>
      </c>
      <c r="AT163" s="22">
        <v>0</v>
      </c>
      <c r="AU163" s="22">
        <v>0</v>
      </c>
      <c r="AV163" s="22">
        <v>0</v>
      </c>
      <c r="AW163" s="22">
        <v>49</v>
      </c>
      <c r="AX163" s="20">
        <v>44.4</v>
      </c>
      <c r="AY163" s="20">
        <v>133.5</v>
      </c>
      <c r="AZ163" s="20">
        <v>46</v>
      </c>
      <c r="BA163" s="20">
        <v>22.4</v>
      </c>
      <c r="BB163" s="22">
        <v>8</v>
      </c>
      <c r="BC163" s="20">
        <v>0.1</v>
      </c>
      <c r="BD163" s="20">
        <v>0.51</v>
      </c>
      <c r="BE163" s="20">
        <v>0.61</v>
      </c>
      <c r="BF163" s="20">
        <v>7.81</v>
      </c>
      <c r="BG163" s="22">
        <v>371</v>
      </c>
      <c r="BH163" s="22">
        <v>165</v>
      </c>
      <c r="BI163" s="22">
        <v>144</v>
      </c>
      <c r="BJ163" s="22">
        <v>96</v>
      </c>
      <c r="BK163" s="22">
        <v>257</v>
      </c>
      <c r="BL163" s="22">
        <v>135</v>
      </c>
      <c r="BM163" s="22">
        <v>299</v>
      </c>
      <c r="BN163" s="22">
        <v>138</v>
      </c>
      <c r="BO163" s="20"/>
      <c r="BP163" s="20"/>
      <c r="BQ163" s="20"/>
      <c r="BR163" s="20"/>
      <c r="BS163" s="20"/>
      <c r="BT163" s="20"/>
      <c r="BU163" s="22">
        <v>0.02</v>
      </c>
      <c r="BV163" s="22">
        <v>0</v>
      </c>
      <c r="BW163" s="22">
        <v>0.1</v>
      </c>
      <c r="BX163" s="22">
        <v>0.12</v>
      </c>
      <c r="BY163" s="22">
        <v>1.47</v>
      </c>
      <c r="BZ163" s="22">
        <v>1.5</v>
      </c>
      <c r="CA163" s="22">
        <v>209</v>
      </c>
      <c r="CB163" s="22">
        <v>134</v>
      </c>
      <c r="CC163" s="22">
        <v>241</v>
      </c>
      <c r="CD163" s="22">
        <v>107</v>
      </c>
      <c r="CE163" s="22">
        <v>370</v>
      </c>
      <c r="CF163" s="22">
        <v>168</v>
      </c>
      <c r="CG163" s="22">
        <v>516</v>
      </c>
      <c r="CH163" s="22">
        <v>183</v>
      </c>
      <c r="CI163" s="22">
        <v>1.5</v>
      </c>
      <c r="CJ163" s="22">
        <v>0.19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232792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2</v>
      </c>
      <c r="J164" s="20">
        <v>0</v>
      </c>
      <c r="K164" s="20">
        <v>0</v>
      </c>
      <c r="L164" s="22">
        <v>0</v>
      </c>
      <c r="M164" s="20" t="s">
        <v>1100</v>
      </c>
      <c r="N164" s="20">
        <v>0.2</v>
      </c>
      <c r="O164" s="22">
        <v>139</v>
      </c>
      <c r="P164" s="23" t="b">
        <v>0</v>
      </c>
      <c r="Q164" s="20" t="s">
        <v>2463</v>
      </c>
      <c r="R164" s="20" t="s">
        <v>3455</v>
      </c>
      <c r="S164" s="22">
        <v>40</v>
      </c>
      <c r="T164" s="20" t="s">
        <v>1101</v>
      </c>
      <c r="U164" s="20">
        <v>1.8</v>
      </c>
      <c r="V164" s="20" t="s">
        <v>512</v>
      </c>
      <c r="W164" s="20">
        <v>4.7</v>
      </c>
      <c r="X164" s="23" t="b">
        <v>0</v>
      </c>
      <c r="Y164" s="20"/>
      <c r="Z164" s="20" t="s">
        <v>899</v>
      </c>
      <c r="AA164" s="22">
        <v>5</v>
      </c>
      <c r="AB164" s="22">
        <v>36</v>
      </c>
      <c r="AC164" s="22">
        <v>9</v>
      </c>
      <c r="AD164" s="22">
        <v>673944</v>
      </c>
      <c r="AE164" s="22">
        <v>51</v>
      </c>
      <c r="AF164" s="22">
        <v>906560</v>
      </c>
      <c r="AG164" s="22">
        <v>7378</v>
      </c>
      <c r="AH164" s="20">
        <v>0</v>
      </c>
      <c r="AI164" s="20">
        <v>2.2000000000000002</v>
      </c>
      <c r="AJ164" s="20" t="s">
        <v>512</v>
      </c>
      <c r="AK164" s="22">
        <v>171</v>
      </c>
      <c r="AL164" s="22">
        <v>0</v>
      </c>
      <c r="AM164" s="22">
        <v>2</v>
      </c>
      <c r="AN164" s="22">
        <v>0</v>
      </c>
      <c r="AO164" s="22">
        <v>6</v>
      </c>
      <c r="AP164" s="22">
        <v>0</v>
      </c>
      <c r="AQ164" s="22">
        <v>0</v>
      </c>
      <c r="AR164" s="22">
        <v>0</v>
      </c>
      <c r="AS164" s="22">
        <v>2</v>
      </c>
      <c r="AT164" s="22">
        <v>0</v>
      </c>
      <c r="AU164" s="22">
        <v>0</v>
      </c>
      <c r="AV164" s="22">
        <v>0</v>
      </c>
      <c r="AW164" s="22">
        <v>48</v>
      </c>
      <c r="AX164" s="20">
        <v>44</v>
      </c>
      <c r="AY164" s="20">
        <v>31.1</v>
      </c>
      <c r="AZ164" s="20">
        <v>7</v>
      </c>
      <c r="BA164" s="20">
        <v>8.1999999999999993</v>
      </c>
      <c r="BB164" s="22">
        <v>2</v>
      </c>
      <c r="BC164" s="20">
        <v>0.02</v>
      </c>
      <c r="BD164" s="20">
        <v>0.09</v>
      </c>
      <c r="BE164" s="20">
        <v>0.11</v>
      </c>
      <c r="BF164" s="20">
        <v>2.1800000000000002</v>
      </c>
      <c r="BG164" s="22">
        <v>372</v>
      </c>
      <c r="BH164" s="22">
        <v>140</v>
      </c>
      <c r="BI164" s="22">
        <v>331</v>
      </c>
      <c r="BJ164" s="22">
        <v>115</v>
      </c>
      <c r="BK164" s="22">
        <v>398</v>
      </c>
      <c r="BL164" s="22">
        <v>144</v>
      </c>
      <c r="BM164" s="22">
        <v>393</v>
      </c>
      <c r="BN164" s="22">
        <v>139</v>
      </c>
      <c r="BO164" s="20"/>
      <c r="BP164" s="20"/>
      <c r="BQ164" s="20"/>
      <c r="BR164" s="20"/>
      <c r="BS164" s="20"/>
      <c r="BT164" s="20"/>
      <c r="BU164" s="22">
        <v>0.01</v>
      </c>
      <c r="BV164" s="22">
        <v>0</v>
      </c>
      <c r="BW164" s="22">
        <v>0.05</v>
      </c>
      <c r="BX164" s="22">
        <v>0.06</v>
      </c>
      <c r="BY164" s="22">
        <v>1.1499999999999999</v>
      </c>
      <c r="BZ164" s="22">
        <v>3.16</v>
      </c>
      <c r="CA164" s="22">
        <v>659</v>
      </c>
      <c r="CB164" s="22">
        <v>181</v>
      </c>
      <c r="CC164" s="22">
        <v>382</v>
      </c>
      <c r="CD164" s="22">
        <v>130</v>
      </c>
      <c r="CE164" s="22">
        <v>308</v>
      </c>
      <c r="CF164" s="22">
        <v>109</v>
      </c>
      <c r="CG164" s="22">
        <v>86</v>
      </c>
      <c r="CH164" s="22">
        <v>31</v>
      </c>
      <c r="CI164" s="22">
        <v>1.05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109345</v>
      </c>
      <c r="D165" s="22">
        <v>0</v>
      </c>
      <c r="E165" s="22">
        <v>0</v>
      </c>
      <c r="F165" s="22">
        <v>-4</v>
      </c>
      <c r="G165" s="22">
        <v>4</v>
      </c>
      <c r="H165" s="22">
        <v>1</v>
      </c>
      <c r="I165" s="22">
        <v>3</v>
      </c>
      <c r="J165" s="20">
        <v>0</v>
      </c>
      <c r="K165" s="20">
        <v>0</v>
      </c>
      <c r="L165" s="22">
        <v>0</v>
      </c>
      <c r="M165" s="20" t="s">
        <v>1093</v>
      </c>
      <c r="N165" s="20">
        <v>0</v>
      </c>
      <c r="O165" s="22">
        <v>140</v>
      </c>
      <c r="P165" s="23" t="b">
        <v>0</v>
      </c>
      <c r="Q165" s="20" t="s">
        <v>910</v>
      </c>
      <c r="R165" s="20" t="s">
        <v>3319</v>
      </c>
      <c r="S165" s="22">
        <v>61</v>
      </c>
      <c r="T165" s="20" t="s">
        <v>1094</v>
      </c>
      <c r="U165" s="20">
        <v>5.6</v>
      </c>
      <c r="V165" s="20" t="s">
        <v>392</v>
      </c>
      <c r="W165" s="20">
        <v>2.2999999999999998</v>
      </c>
      <c r="X165" s="23" t="b">
        <v>0</v>
      </c>
      <c r="Y165" s="20"/>
      <c r="Z165" s="20" t="s">
        <v>899</v>
      </c>
      <c r="AA165" s="22">
        <v>5</v>
      </c>
      <c r="AB165" s="22">
        <v>36</v>
      </c>
      <c r="AC165" s="22">
        <v>39</v>
      </c>
      <c r="AD165" s="22">
        <v>1021427</v>
      </c>
      <c r="AE165" s="22">
        <v>17</v>
      </c>
      <c r="AF165" s="22">
        <v>1228397</v>
      </c>
      <c r="AG165" s="22">
        <v>1432</v>
      </c>
      <c r="AH165" s="20">
        <v>0</v>
      </c>
      <c r="AI165" s="20">
        <v>6.4</v>
      </c>
      <c r="AJ165" s="20" t="s">
        <v>392</v>
      </c>
      <c r="AK165" s="22">
        <v>555</v>
      </c>
      <c r="AL165" s="22">
        <v>3</v>
      </c>
      <c r="AM165" s="22">
        <v>1</v>
      </c>
      <c r="AN165" s="22">
        <v>2</v>
      </c>
      <c r="AO165" s="22">
        <v>11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6</v>
      </c>
      <c r="AW165" s="22">
        <v>134</v>
      </c>
      <c r="AX165" s="20">
        <v>197.4</v>
      </c>
      <c r="AY165" s="20">
        <v>126.5</v>
      </c>
      <c r="AZ165" s="20">
        <v>139</v>
      </c>
      <c r="BA165" s="20">
        <v>46.4</v>
      </c>
      <c r="BB165" s="22">
        <v>7</v>
      </c>
      <c r="BC165" s="20">
        <v>2.1</v>
      </c>
      <c r="BD165" s="20">
        <v>0.97</v>
      </c>
      <c r="BE165" s="20">
        <v>3.07</v>
      </c>
      <c r="BF165" s="20">
        <v>10.5</v>
      </c>
      <c r="BG165" s="22">
        <v>174</v>
      </c>
      <c r="BH165" s="22">
        <v>70</v>
      </c>
      <c r="BI165" s="22">
        <v>151</v>
      </c>
      <c r="BJ165" s="22">
        <v>100</v>
      </c>
      <c r="BK165" s="22">
        <v>128</v>
      </c>
      <c r="BL165" s="22">
        <v>78</v>
      </c>
      <c r="BM165" s="22">
        <v>158</v>
      </c>
      <c r="BN165" s="22">
        <v>85</v>
      </c>
      <c r="BO165" s="22">
        <v>2</v>
      </c>
      <c r="BP165" s="20"/>
      <c r="BQ165" s="22">
        <v>3</v>
      </c>
      <c r="BR165" s="20"/>
      <c r="BS165" s="20"/>
      <c r="BT165" s="20"/>
      <c r="BU165" s="22">
        <v>0.34</v>
      </c>
      <c r="BV165" s="22">
        <v>0</v>
      </c>
      <c r="BW165" s="22">
        <v>0.16</v>
      </c>
      <c r="BX165" s="22">
        <v>0.5</v>
      </c>
      <c r="BY165" s="22">
        <v>1.7</v>
      </c>
      <c r="BZ165" s="22">
        <v>1.78</v>
      </c>
      <c r="CA165" s="22">
        <v>60</v>
      </c>
      <c r="CB165" s="22">
        <v>37</v>
      </c>
      <c r="CC165" s="22">
        <v>752</v>
      </c>
      <c r="CD165" s="22">
        <v>328</v>
      </c>
      <c r="CE165" s="22">
        <v>12</v>
      </c>
      <c r="CF165" s="22">
        <v>8</v>
      </c>
      <c r="CG165" s="22">
        <v>123</v>
      </c>
      <c r="CH165" s="22">
        <v>36</v>
      </c>
      <c r="CI165" s="22">
        <v>1.1399999999999999</v>
      </c>
      <c r="CJ165" s="22">
        <v>0.32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209288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1</v>
      </c>
      <c r="J166" s="20">
        <v>0</v>
      </c>
      <c r="K166" s="20">
        <v>0</v>
      </c>
      <c r="L166" s="22">
        <v>0</v>
      </c>
      <c r="M166" s="20" t="s">
        <v>1260</v>
      </c>
      <c r="N166" s="20">
        <v>0</v>
      </c>
      <c r="O166" s="22">
        <v>141</v>
      </c>
      <c r="P166" s="23" t="b">
        <v>0</v>
      </c>
      <c r="Q166" s="20"/>
      <c r="R166" s="20"/>
      <c r="S166" s="22">
        <v>39</v>
      </c>
      <c r="T166" s="20" t="s">
        <v>1795</v>
      </c>
      <c r="U166" s="20">
        <v>0</v>
      </c>
      <c r="V166" s="20" t="s">
        <v>1796</v>
      </c>
      <c r="W166" s="20">
        <v>0.3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0</v>
      </c>
      <c r="AD166" s="22">
        <v>19162</v>
      </c>
      <c r="AE166" s="22">
        <v>56</v>
      </c>
      <c r="AF166" s="22">
        <v>17498</v>
      </c>
      <c r="AG166" s="22">
        <v>215</v>
      </c>
      <c r="AH166" s="20">
        <v>0</v>
      </c>
      <c r="AI166" s="20">
        <v>0</v>
      </c>
      <c r="AJ166" s="20" t="s">
        <v>1796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2">
        <v>0</v>
      </c>
      <c r="BC166" s="20">
        <v>0</v>
      </c>
      <c r="BD166" s="20">
        <v>0</v>
      </c>
      <c r="BE166" s="20">
        <v>0</v>
      </c>
      <c r="BF166" s="20">
        <v>0</v>
      </c>
      <c r="BG166" s="22">
        <v>499</v>
      </c>
      <c r="BH166" s="22">
        <v>46</v>
      </c>
      <c r="BI166" s="22">
        <v>483</v>
      </c>
      <c r="BJ166" s="22">
        <v>28</v>
      </c>
      <c r="BK166" s="22">
        <v>454</v>
      </c>
      <c r="BL166" s="22">
        <v>19</v>
      </c>
      <c r="BM166" s="22">
        <v>505</v>
      </c>
      <c r="BN166" s="22">
        <v>46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750</v>
      </c>
      <c r="CB166" s="22">
        <v>79</v>
      </c>
      <c r="CC166" s="22">
        <v>429</v>
      </c>
      <c r="CD166" s="22">
        <v>45</v>
      </c>
      <c r="CE166" s="22">
        <v>511</v>
      </c>
      <c r="CF166" s="22">
        <v>46</v>
      </c>
      <c r="CG166" s="22">
        <v>293</v>
      </c>
      <c r="CH166" s="22">
        <v>40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15157</v>
      </c>
      <c r="D167" s="22">
        <v>0</v>
      </c>
      <c r="E167" s="22">
        <v>0</v>
      </c>
      <c r="F167" s="22">
        <v>-2</v>
      </c>
      <c r="G167" s="22">
        <v>2</v>
      </c>
      <c r="H167" s="22">
        <v>0</v>
      </c>
      <c r="I167" s="22">
        <v>3</v>
      </c>
      <c r="J167" s="20">
        <v>1</v>
      </c>
      <c r="K167" s="20">
        <v>1</v>
      </c>
      <c r="L167" s="22">
        <v>0</v>
      </c>
      <c r="M167" s="20" t="s">
        <v>479</v>
      </c>
      <c r="N167" s="20">
        <v>1</v>
      </c>
      <c r="O167" s="22">
        <v>142</v>
      </c>
      <c r="P167" s="23" t="b">
        <v>0</v>
      </c>
      <c r="Q167" s="20"/>
      <c r="R167" s="20" t="s">
        <v>3456</v>
      </c>
      <c r="S167" s="22">
        <v>48</v>
      </c>
      <c r="T167" s="20" t="s">
        <v>1337</v>
      </c>
      <c r="U167" s="20">
        <v>1.4</v>
      </c>
      <c r="V167" s="20" t="s">
        <v>606</v>
      </c>
      <c r="W167" s="20">
        <v>0.1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15</v>
      </c>
      <c r="AD167" s="22">
        <v>7456</v>
      </c>
      <c r="AE167" s="22">
        <v>73</v>
      </c>
      <c r="AF167" s="22">
        <v>21524</v>
      </c>
      <c r="AG167" s="22">
        <v>102</v>
      </c>
      <c r="AH167" s="20">
        <v>0.2</v>
      </c>
      <c r="AI167" s="20">
        <v>3.1</v>
      </c>
      <c r="AJ167" s="20" t="s">
        <v>606</v>
      </c>
      <c r="AK167" s="22">
        <v>521</v>
      </c>
      <c r="AL167" s="22">
        <v>0</v>
      </c>
      <c r="AM167" s="22">
        <v>1</v>
      </c>
      <c r="AN167" s="22">
        <v>1</v>
      </c>
      <c r="AO167" s="22">
        <v>10</v>
      </c>
      <c r="AP167" s="22">
        <v>0</v>
      </c>
      <c r="AQ167" s="22">
        <v>0</v>
      </c>
      <c r="AR167" s="22">
        <v>0</v>
      </c>
      <c r="AS167" s="22">
        <v>3</v>
      </c>
      <c r="AT167" s="22">
        <v>0</v>
      </c>
      <c r="AU167" s="22">
        <v>0</v>
      </c>
      <c r="AV167" s="22">
        <v>0</v>
      </c>
      <c r="AW167" s="22">
        <v>92</v>
      </c>
      <c r="AX167" s="20">
        <v>103.8</v>
      </c>
      <c r="AY167" s="20">
        <v>148.6</v>
      </c>
      <c r="AZ167" s="20">
        <v>29</v>
      </c>
      <c r="BA167" s="20">
        <v>28.2</v>
      </c>
      <c r="BB167" s="22">
        <v>7</v>
      </c>
      <c r="BC167" s="20">
        <v>0.06</v>
      </c>
      <c r="BD167" s="20">
        <v>0.9</v>
      </c>
      <c r="BE167" s="20">
        <v>0.96</v>
      </c>
      <c r="BF167" s="20">
        <v>8.7100000000000009</v>
      </c>
      <c r="BG167" s="22">
        <v>291</v>
      </c>
      <c r="BH167" s="22">
        <v>118</v>
      </c>
      <c r="BI167" s="22">
        <v>129</v>
      </c>
      <c r="BJ167" s="22">
        <v>88</v>
      </c>
      <c r="BK167" s="22">
        <v>305</v>
      </c>
      <c r="BL167" s="22">
        <v>158</v>
      </c>
      <c r="BM167" s="22">
        <v>251</v>
      </c>
      <c r="BN167" s="22">
        <v>116</v>
      </c>
      <c r="BO167" s="22">
        <v>4</v>
      </c>
      <c r="BP167" s="20"/>
      <c r="BQ167" s="20"/>
      <c r="BR167" s="20"/>
      <c r="BS167" s="20"/>
      <c r="BT167" s="20"/>
      <c r="BU167" s="22">
        <v>0.01</v>
      </c>
      <c r="BV167" s="22">
        <v>0</v>
      </c>
      <c r="BW167" s="22">
        <v>0.16</v>
      </c>
      <c r="BX167" s="22">
        <v>0.17</v>
      </c>
      <c r="BY167" s="22">
        <v>1.5</v>
      </c>
      <c r="BZ167" s="22">
        <v>1.73</v>
      </c>
      <c r="CA167" s="22">
        <v>267</v>
      </c>
      <c r="CB167" s="22">
        <v>172</v>
      </c>
      <c r="CC167" s="22">
        <v>276</v>
      </c>
      <c r="CD167" s="22">
        <v>121</v>
      </c>
      <c r="CE167" s="22">
        <v>360</v>
      </c>
      <c r="CF167" s="22">
        <v>159</v>
      </c>
      <c r="CG167" s="22">
        <v>389</v>
      </c>
      <c r="CH167" s="22">
        <v>125</v>
      </c>
      <c r="CI167" s="22">
        <v>1.21</v>
      </c>
      <c r="CJ167" s="22">
        <v>0.17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75</v>
      </c>
      <c r="B168" s="22">
        <v>100</v>
      </c>
      <c r="C168" s="22">
        <v>451340</v>
      </c>
      <c r="D168" s="22">
        <v>0</v>
      </c>
      <c r="E168" s="22">
        <v>0</v>
      </c>
      <c r="F168" s="22">
        <v>0</v>
      </c>
      <c r="G168" s="22">
        <v>0</v>
      </c>
      <c r="H168" s="22">
        <v>2</v>
      </c>
      <c r="I168" s="22">
        <v>3</v>
      </c>
      <c r="J168" s="20">
        <v>1.3</v>
      </c>
      <c r="K168" s="20">
        <v>1.7</v>
      </c>
      <c r="L168" s="22">
        <v>2</v>
      </c>
      <c r="M168" s="20" t="s">
        <v>1117</v>
      </c>
      <c r="N168" s="20">
        <v>1.7</v>
      </c>
      <c r="O168" s="22">
        <v>143</v>
      </c>
      <c r="P168" s="23" t="b">
        <v>0</v>
      </c>
      <c r="Q168" s="20" t="s">
        <v>3785</v>
      </c>
      <c r="R168" s="20" t="s">
        <v>3786</v>
      </c>
      <c r="S168" s="22">
        <v>65</v>
      </c>
      <c r="T168" s="20" t="s">
        <v>1118</v>
      </c>
      <c r="U168" s="20">
        <v>3.7</v>
      </c>
      <c r="V168" s="20" t="s">
        <v>393</v>
      </c>
      <c r="W168" s="20">
        <v>20.3</v>
      </c>
      <c r="X168" s="23" t="b">
        <v>0</v>
      </c>
      <c r="Y168" s="20"/>
      <c r="Z168" s="20" t="s">
        <v>937</v>
      </c>
      <c r="AA168" s="22">
        <v>5</v>
      </c>
      <c r="AB168" s="22">
        <v>36</v>
      </c>
      <c r="AC168" s="22">
        <v>63</v>
      </c>
      <c r="AD168" s="22">
        <v>2895772</v>
      </c>
      <c r="AE168" s="22">
        <v>907</v>
      </c>
      <c r="AF168" s="22">
        <v>4651447</v>
      </c>
      <c r="AG168" s="22">
        <v>98715</v>
      </c>
      <c r="AH168" s="20">
        <v>0.3</v>
      </c>
      <c r="AI168" s="20">
        <v>9.6999999999999993</v>
      </c>
      <c r="AJ168" s="20" t="s">
        <v>393</v>
      </c>
      <c r="AK168" s="22">
        <v>1320</v>
      </c>
      <c r="AL168" s="22">
        <v>3</v>
      </c>
      <c r="AM168" s="22">
        <v>5</v>
      </c>
      <c r="AN168" s="22">
        <v>0</v>
      </c>
      <c r="AO168" s="22">
        <v>25</v>
      </c>
      <c r="AP168" s="22">
        <v>0</v>
      </c>
      <c r="AQ168" s="22">
        <v>0</v>
      </c>
      <c r="AR168" s="22">
        <v>0</v>
      </c>
      <c r="AS168" s="22">
        <v>4</v>
      </c>
      <c r="AT168" s="22">
        <v>0</v>
      </c>
      <c r="AU168" s="22">
        <v>0</v>
      </c>
      <c r="AV168" s="22">
        <v>7</v>
      </c>
      <c r="AW168" s="22">
        <v>211</v>
      </c>
      <c r="AX168" s="20">
        <v>294.2</v>
      </c>
      <c r="AY168" s="20">
        <v>346.3</v>
      </c>
      <c r="AZ168" s="20">
        <v>547</v>
      </c>
      <c r="BA168" s="20">
        <v>118.9</v>
      </c>
      <c r="BB168" s="22">
        <v>13</v>
      </c>
      <c r="BC168" s="20">
        <v>3.2</v>
      </c>
      <c r="BD168" s="20">
        <v>3.35</v>
      </c>
      <c r="BE168" s="20">
        <v>6.55</v>
      </c>
      <c r="BF168" s="20">
        <v>22.83</v>
      </c>
      <c r="BG168" s="22">
        <v>88</v>
      </c>
      <c r="BH168" s="22">
        <v>34</v>
      </c>
      <c r="BI168" s="22">
        <v>34</v>
      </c>
      <c r="BJ168" s="22">
        <v>28</v>
      </c>
      <c r="BK168" s="22">
        <v>9</v>
      </c>
      <c r="BL168" s="22">
        <v>5</v>
      </c>
      <c r="BM168" s="22">
        <v>17</v>
      </c>
      <c r="BN168" s="22">
        <v>12</v>
      </c>
      <c r="BO168" s="20"/>
      <c r="BP168" s="20"/>
      <c r="BQ168" s="20"/>
      <c r="BR168" s="20"/>
      <c r="BS168" s="20"/>
      <c r="BT168" s="20"/>
      <c r="BU168" s="22">
        <v>0.22</v>
      </c>
      <c r="BV168" s="22">
        <v>0</v>
      </c>
      <c r="BW168" s="22">
        <v>0.23</v>
      </c>
      <c r="BX168" s="22">
        <v>0.45</v>
      </c>
      <c r="BY168" s="22">
        <v>1.56</v>
      </c>
      <c r="BZ168" s="22">
        <v>1.7</v>
      </c>
      <c r="CA168" s="22">
        <v>48</v>
      </c>
      <c r="CB168" s="22">
        <v>29</v>
      </c>
      <c r="CC168" s="22">
        <v>202</v>
      </c>
      <c r="CD168" s="22">
        <v>92</v>
      </c>
      <c r="CE168" s="22">
        <v>81</v>
      </c>
      <c r="CF168" s="22">
        <v>42</v>
      </c>
      <c r="CG168" s="22">
        <v>16</v>
      </c>
      <c r="CH168" s="22">
        <v>7</v>
      </c>
      <c r="CI168" s="22">
        <v>0.89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243505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3</v>
      </c>
      <c r="J169" s="20">
        <v>0.5</v>
      </c>
      <c r="K169" s="20">
        <v>0.5</v>
      </c>
      <c r="L169" s="22">
        <v>1</v>
      </c>
      <c r="M169" s="20" t="s">
        <v>1106</v>
      </c>
      <c r="N169" s="20">
        <v>0.5</v>
      </c>
      <c r="O169" s="22">
        <v>144</v>
      </c>
      <c r="P169" s="23" t="b">
        <v>0</v>
      </c>
      <c r="Q169" s="20"/>
      <c r="R169" s="20" t="s">
        <v>3320</v>
      </c>
      <c r="S169" s="22">
        <v>44</v>
      </c>
      <c r="T169" s="20" t="s">
        <v>1107</v>
      </c>
      <c r="U169" s="20">
        <v>1</v>
      </c>
      <c r="V169" s="20" t="s">
        <v>652</v>
      </c>
      <c r="W169" s="20">
        <v>0.1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3</v>
      </c>
      <c r="AD169" s="22">
        <v>6690</v>
      </c>
      <c r="AE169" s="22">
        <v>50</v>
      </c>
      <c r="AF169" s="22">
        <v>9599</v>
      </c>
      <c r="AG169" s="22">
        <v>62</v>
      </c>
      <c r="AH169" s="20">
        <v>0.1</v>
      </c>
      <c r="AI169" s="20">
        <v>0.7</v>
      </c>
      <c r="AJ169" s="20" t="s">
        <v>652</v>
      </c>
      <c r="AK169" s="22">
        <v>26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11</v>
      </c>
      <c r="AX169" s="20">
        <v>8.6</v>
      </c>
      <c r="AY169" s="20">
        <v>0.4</v>
      </c>
      <c r="AZ169" s="20">
        <v>0</v>
      </c>
      <c r="BA169" s="20">
        <v>0.9</v>
      </c>
      <c r="BB169" s="22">
        <v>0</v>
      </c>
      <c r="BC169" s="20">
        <v>0</v>
      </c>
      <c r="BD169" s="20">
        <v>0</v>
      </c>
      <c r="BE169" s="20">
        <v>0</v>
      </c>
      <c r="BF169" s="20">
        <v>0.15</v>
      </c>
      <c r="BG169" s="22">
        <v>451</v>
      </c>
      <c r="BH169" s="22">
        <v>202</v>
      </c>
      <c r="BI169" s="22">
        <v>444</v>
      </c>
      <c r="BJ169" s="22">
        <v>218</v>
      </c>
      <c r="BK169" s="22">
        <v>599</v>
      </c>
      <c r="BL169" s="22">
        <v>232</v>
      </c>
      <c r="BM169" s="22">
        <v>465</v>
      </c>
      <c r="BN169" s="22">
        <v>212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0.52</v>
      </c>
      <c r="BZ169" s="22">
        <v>0</v>
      </c>
      <c r="CA169" s="22">
        <v>535</v>
      </c>
      <c r="CB169" s="22">
        <v>301</v>
      </c>
      <c r="CC169" s="22">
        <v>330</v>
      </c>
      <c r="CD169" s="22">
        <v>151</v>
      </c>
      <c r="CE169" s="22">
        <v>419</v>
      </c>
      <c r="CF169" s="22">
        <v>187</v>
      </c>
      <c r="CG169" s="22">
        <v>475</v>
      </c>
      <c r="CH169" s="22">
        <v>159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27.75" thickBot="1">
      <c r="A170" s="22">
        <v>0</v>
      </c>
      <c r="B170" s="22">
        <v>0</v>
      </c>
      <c r="C170" s="22">
        <v>441192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3</v>
      </c>
      <c r="J170" s="20">
        <v>0</v>
      </c>
      <c r="K170" s="20">
        <v>0</v>
      </c>
      <c r="L170" s="22">
        <v>0</v>
      </c>
      <c r="M170" s="20" t="s">
        <v>1109</v>
      </c>
      <c r="N170" s="20">
        <v>0</v>
      </c>
      <c r="O170" s="22">
        <v>146</v>
      </c>
      <c r="P170" s="23" t="b">
        <v>0</v>
      </c>
      <c r="Q170" s="20" t="s">
        <v>1957</v>
      </c>
      <c r="R170" s="20" t="s">
        <v>1958</v>
      </c>
      <c r="S170" s="22">
        <v>45</v>
      </c>
      <c r="T170" s="20" t="s">
        <v>1110</v>
      </c>
      <c r="U170" s="20">
        <v>0</v>
      </c>
      <c r="V170" s="20" t="s">
        <v>1111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1543</v>
      </c>
      <c r="AG170" s="22">
        <v>3</v>
      </c>
      <c r="AH170" s="20">
        <v>0</v>
      </c>
      <c r="AI170" s="20">
        <v>0</v>
      </c>
      <c r="AJ170" s="20" t="s">
        <v>647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661</v>
      </c>
      <c r="BH170" s="22">
        <v>259</v>
      </c>
      <c r="BI170" s="22">
        <v>656</v>
      </c>
      <c r="BJ170" s="22">
        <v>260</v>
      </c>
      <c r="BK170" s="22">
        <v>645</v>
      </c>
      <c r="BL170" s="22">
        <v>257</v>
      </c>
      <c r="BM170" s="22">
        <v>666</v>
      </c>
      <c r="BN170" s="22">
        <v>262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406</v>
      </c>
      <c r="CB170" s="22">
        <v>234</v>
      </c>
      <c r="CC170" s="22">
        <v>616</v>
      </c>
      <c r="CD170" s="22">
        <v>230</v>
      </c>
      <c r="CE170" s="22">
        <v>672</v>
      </c>
      <c r="CF170" s="22">
        <v>266</v>
      </c>
      <c r="CG170" s="22">
        <v>688</v>
      </c>
      <c r="CH170" s="22">
        <v>276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0</v>
      </c>
      <c r="B171" s="22">
        <v>0</v>
      </c>
      <c r="C171" s="22">
        <v>240514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1</v>
      </c>
      <c r="J171" s="20">
        <v>0</v>
      </c>
      <c r="K171" s="20">
        <v>0</v>
      </c>
      <c r="L171" s="22">
        <v>0</v>
      </c>
      <c r="M171" s="20" t="s">
        <v>1125</v>
      </c>
      <c r="N171" s="20">
        <v>0</v>
      </c>
      <c r="O171" s="22">
        <v>147</v>
      </c>
      <c r="P171" s="23" t="b">
        <v>0</v>
      </c>
      <c r="Q171" s="20" t="s">
        <v>1959</v>
      </c>
      <c r="R171" s="20" t="s">
        <v>1960</v>
      </c>
      <c r="S171" s="22">
        <v>40</v>
      </c>
      <c r="T171" s="20" t="s">
        <v>1126</v>
      </c>
      <c r="U171" s="20">
        <v>0</v>
      </c>
      <c r="V171" s="20" t="s">
        <v>653</v>
      </c>
      <c r="W171" s="20">
        <v>0</v>
      </c>
      <c r="X171" s="23" t="b">
        <v>0</v>
      </c>
      <c r="Y171" s="20"/>
      <c r="Z171" s="20" t="s">
        <v>872</v>
      </c>
      <c r="AA171" s="22">
        <v>5</v>
      </c>
      <c r="AB171" s="22">
        <v>36</v>
      </c>
      <c r="AC171" s="22">
        <v>0</v>
      </c>
      <c r="AD171" s="22">
        <v>0</v>
      </c>
      <c r="AE171" s="22">
        <v>0</v>
      </c>
      <c r="AF171" s="22">
        <v>32</v>
      </c>
      <c r="AG171" s="22">
        <v>0</v>
      </c>
      <c r="AH171" s="20">
        <v>0</v>
      </c>
      <c r="AI171" s="20">
        <v>0</v>
      </c>
      <c r="AJ171" s="20" t="s">
        <v>653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539</v>
      </c>
      <c r="BH171" s="22">
        <v>65</v>
      </c>
      <c r="BI171" s="22">
        <v>525</v>
      </c>
      <c r="BJ171" s="22">
        <v>48</v>
      </c>
      <c r="BK171" s="22">
        <v>497</v>
      </c>
      <c r="BL171" s="22">
        <v>39</v>
      </c>
      <c r="BM171" s="22">
        <v>547</v>
      </c>
      <c r="BN171" s="22">
        <v>65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663</v>
      </c>
      <c r="CB171" s="22">
        <v>47</v>
      </c>
      <c r="CC171" s="22">
        <v>471</v>
      </c>
      <c r="CD171" s="22">
        <v>63</v>
      </c>
      <c r="CE171" s="22">
        <v>551</v>
      </c>
      <c r="CF171" s="22">
        <v>65</v>
      </c>
      <c r="CG171" s="22">
        <v>760</v>
      </c>
      <c r="CH171" s="22">
        <v>88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49262</v>
      </c>
      <c r="D172" s="22">
        <v>0</v>
      </c>
      <c r="E172" s="22">
        <v>0</v>
      </c>
      <c r="F172" s="22">
        <v>-3</v>
      </c>
      <c r="G172" s="22">
        <v>3</v>
      </c>
      <c r="H172" s="22">
        <v>0</v>
      </c>
      <c r="I172" s="22">
        <v>1</v>
      </c>
      <c r="J172" s="20">
        <v>0.5</v>
      </c>
      <c r="K172" s="20">
        <v>0.5</v>
      </c>
      <c r="L172" s="22">
        <v>0</v>
      </c>
      <c r="M172" s="20" t="s">
        <v>1086</v>
      </c>
      <c r="N172" s="20">
        <v>0.5</v>
      </c>
      <c r="O172" s="22">
        <v>148</v>
      </c>
      <c r="P172" s="23" t="b">
        <v>0</v>
      </c>
      <c r="Q172" s="20"/>
      <c r="R172" s="20"/>
      <c r="S172" s="22">
        <v>42</v>
      </c>
      <c r="T172" s="20" t="s">
        <v>1087</v>
      </c>
      <c r="U172" s="20">
        <v>2</v>
      </c>
      <c r="V172" s="20" t="s">
        <v>651</v>
      </c>
      <c r="W172" s="20">
        <v>2.1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18</v>
      </c>
      <c r="AD172" s="22">
        <v>130018</v>
      </c>
      <c r="AE172" s="22">
        <v>264</v>
      </c>
      <c r="AF172" s="22">
        <v>462568</v>
      </c>
      <c r="AG172" s="22">
        <v>3925</v>
      </c>
      <c r="AH172" s="20">
        <v>0.1</v>
      </c>
      <c r="AI172" s="20">
        <v>4.3</v>
      </c>
      <c r="AJ172" s="20" t="s">
        <v>651</v>
      </c>
      <c r="AK172" s="22">
        <v>810</v>
      </c>
      <c r="AL172" s="22">
        <v>0</v>
      </c>
      <c r="AM172" s="22">
        <v>0</v>
      </c>
      <c r="AN172" s="22">
        <v>0</v>
      </c>
      <c r="AO172" s="22">
        <v>17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23</v>
      </c>
      <c r="AV172" s="22">
        <v>0</v>
      </c>
      <c r="AW172" s="22">
        <v>143</v>
      </c>
      <c r="AX172" s="20">
        <v>204.6</v>
      </c>
      <c r="AY172" s="20">
        <v>0.1</v>
      </c>
      <c r="AZ172" s="20">
        <v>0</v>
      </c>
      <c r="BA172" s="20">
        <v>20.5</v>
      </c>
      <c r="BB172" s="22">
        <v>9</v>
      </c>
      <c r="BC172" s="20">
        <v>0</v>
      </c>
      <c r="BD172" s="20">
        <v>0</v>
      </c>
      <c r="BE172" s="20">
        <v>0</v>
      </c>
      <c r="BF172" s="20">
        <v>12.09</v>
      </c>
      <c r="BG172" s="22">
        <v>164</v>
      </c>
      <c r="BH172" s="22">
        <v>20</v>
      </c>
      <c r="BI172" s="22">
        <v>455</v>
      </c>
      <c r="BJ172" s="22">
        <v>7</v>
      </c>
      <c r="BK172" s="22">
        <v>554</v>
      </c>
      <c r="BL172" s="22">
        <v>57</v>
      </c>
      <c r="BM172" s="22">
        <v>307</v>
      </c>
      <c r="BN172" s="22">
        <v>20</v>
      </c>
      <c r="BO172" s="20"/>
      <c r="BP172" s="20"/>
      <c r="BQ172" s="20"/>
      <c r="BR172" s="20"/>
      <c r="BS172" s="20"/>
      <c r="BT172" s="20"/>
      <c r="BU172" s="22">
        <v>0</v>
      </c>
      <c r="BV172" s="22">
        <v>2.56</v>
      </c>
      <c r="BW172" s="22">
        <v>0</v>
      </c>
      <c r="BX172" s="22">
        <v>0</v>
      </c>
      <c r="BY172" s="22">
        <v>1.34</v>
      </c>
      <c r="BZ172" s="22">
        <v>1.89</v>
      </c>
      <c r="CA172" s="22">
        <v>615</v>
      </c>
      <c r="CB172" s="22">
        <v>32</v>
      </c>
      <c r="CC172" s="22">
        <v>323</v>
      </c>
      <c r="CD172" s="22">
        <v>28</v>
      </c>
      <c r="CE172" s="22">
        <v>278</v>
      </c>
      <c r="CF172" s="22">
        <v>32</v>
      </c>
      <c r="CG172" s="22">
        <v>135</v>
      </c>
      <c r="CH172" s="22">
        <v>19</v>
      </c>
      <c r="CI172" s="22">
        <v>1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0</v>
      </c>
      <c r="B173" s="22">
        <v>0</v>
      </c>
      <c r="C173" s="22">
        <v>450434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4</v>
      </c>
      <c r="J173" s="20">
        <v>0</v>
      </c>
      <c r="K173" s="20">
        <v>0</v>
      </c>
      <c r="L173" s="22">
        <v>0</v>
      </c>
      <c r="M173" s="20" t="s">
        <v>1115</v>
      </c>
      <c r="N173" s="20">
        <v>0</v>
      </c>
      <c r="O173" s="22">
        <v>149</v>
      </c>
      <c r="P173" s="23" t="b">
        <v>0</v>
      </c>
      <c r="Q173" s="20" t="s">
        <v>2386</v>
      </c>
      <c r="R173" s="20" t="s">
        <v>2387</v>
      </c>
      <c r="S173" s="22">
        <v>55</v>
      </c>
      <c r="T173" s="20" t="s">
        <v>1116</v>
      </c>
      <c r="U173" s="20">
        <v>0</v>
      </c>
      <c r="V173" s="20" t="s">
        <v>649</v>
      </c>
      <c r="W173" s="20">
        <v>0</v>
      </c>
      <c r="X173" s="23" t="b">
        <v>0</v>
      </c>
      <c r="Y173" s="20"/>
      <c r="Z173" s="20" t="s">
        <v>872</v>
      </c>
      <c r="AA173" s="22">
        <v>5</v>
      </c>
      <c r="AB173" s="22">
        <v>36</v>
      </c>
      <c r="AC173" s="22">
        <v>0</v>
      </c>
      <c r="AD173" s="22">
        <v>0</v>
      </c>
      <c r="AE173" s="22">
        <v>0</v>
      </c>
      <c r="AF173" s="22">
        <v>4437</v>
      </c>
      <c r="AG173" s="22">
        <v>2</v>
      </c>
      <c r="AH173" s="20">
        <v>0</v>
      </c>
      <c r="AI173" s="20">
        <v>0</v>
      </c>
      <c r="AJ173" s="20" t="s">
        <v>649</v>
      </c>
      <c r="AK173" s="22">
        <v>0</v>
      </c>
      <c r="AL173" s="22">
        <v>0</v>
      </c>
      <c r="AM173" s="22">
        <v>0</v>
      </c>
      <c r="AN173" s="22">
        <v>0</v>
      </c>
      <c r="AO173" s="22">
        <v>0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0</v>
      </c>
      <c r="AY173" s="20">
        <v>0</v>
      </c>
      <c r="AZ173" s="20">
        <v>0</v>
      </c>
      <c r="BA173" s="20">
        <v>0</v>
      </c>
      <c r="BB173" s="22">
        <v>0</v>
      </c>
      <c r="BC173" s="20">
        <v>0</v>
      </c>
      <c r="BD173" s="20">
        <v>0</v>
      </c>
      <c r="BE173" s="20">
        <v>0</v>
      </c>
      <c r="BF173" s="20">
        <v>0</v>
      </c>
      <c r="BG173" s="22">
        <v>759</v>
      </c>
      <c r="BH173" s="22">
        <v>93</v>
      </c>
      <c r="BI173" s="22">
        <v>759</v>
      </c>
      <c r="BJ173" s="22">
        <v>93</v>
      </c>
      <c r="BK173" s="22">
        <v>758</v>
      </c>
      <c r="BL173" s="22">
        <v>93</v>
      </c>
      <c r="BM173" s="22">
        <v>759</v>
      </c>
      <c r="BN173" s="22">
        <v>93</v>
      </c>
      <c r="BO173" s="20"/>
      <c r="BP173" s="20"/>
      <c r="BQ173" s="20"/>
      <c r="BR173" s="20"/>
      <c r="BS173" s="20"/>
      <c r="BT173" s="20"/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106</v>
      </c>
      <c r="CB173" s="22">
        <v>31</v>
      </c>
      <c r="CC173" s="22">
        <v>743</v>
      </c>
      <c r="CD173" s="22">
        <v>90</v>
      </c>
      <c r="CE173" s="22">
        <v>759</v>
      </c>
      <c r="CF173" s="22">
        <v>93</v>
      </c>
      <c r="CG173" s="22">
        <v>651</v>
      </c>
      <c r="CH173" s="22">
        <v>89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469142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2</v>
      </c>
      <c r="J174" s="20">
        <v>1.3</v>
      </c>
      <c r="K174" s="20">
        <v>1.3</v>
      </c>
      <c r="L174" s="22">
        <v>2</v>
      </c>
      <c r="M174" s="20" t="s">
        <v>1127</v>
      </c>
      <c r="N174" s="20">
        <v>1.3</v>
      </c>
      <c r="O174" s="22">
        <v>150</v>
      </c>
      <c r="P174" s="23" t="b">
        <v>0</v>
      </c>
      <c r="Q174" s="20"/>
      <c r="R174" s="20"/>
      <c r="S174" s="22">
        <v>40</v>
      </c>
      <c r="T174" s="20" t="s">
        <v>1128</v>
      </c>
      <c r="U174" s="20">
        <v>1.5</v>
      </c>
      <c r="V174" s="20" t="s">
        <v>1129</v>
      </c>
      <c r="W174" s="20">
        <v>2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20</v>
      </c>
      <c r="AD174" s="22">
        <v>251602</v>
      </c>
      <c r="AE174" s="22">
        <v>2967</v>
      </c>
      <c r="AF174" s="22">
        <v>190141</v>
      </c>
      <c r="AG174" s="22">
        <v>2717</v>
      </c>
      <c r="AH174" s="20">
        <v>0.3</v>
      </c>
      <c r="AI174" s="20">
        <v>5</v>
      </c>
      <c r="AJ174" s="20" t="s">
        <v>646</v>
      </c>
      <c r="AK174" s="22">
        <v>1018</v>
      </c>
      <c r="AL174" s="22">
        <v>0</v>
      </c>
      <c r="AM174" s="22">
        <v>0</v>
      </c>
      <c r="AN174" s="22">
        <v>0</v>
      </c>
      <c r="AO174" s="22">
        <v>15</v>
      </c>
      <c r="AP174" s="22">
        <v>0</v>
      </c>
      <c r="AQ174" s="22">
        <v>0</v>
      </c>
      <c r="AR174" s="22">
        <v>0</v>
      </c>
      <c r="AS174" s="22">
        <v>2</v>
      </c>
      <c r="AT174" s="22">
        <v>0</v>
      </c>
      <c r="AU174" s="22">
        <v>0</v>
      </c>
      <c r="AV174" s="22">
        <v>1</v>
      </c>
      <c r="AW174" s="22">
        <v>177</v>
      </c>
      <c r="AX174" s="20">
        <v>310.8</v>
      </c>
      <c r="AY174" s="20">
        <v>62.1</v>
      </c>
      <c r="AZ174" s="20">
        <v>71</v>
      </c>
      <c r="BA174" s="20">
        <v>44.5</v>
      </c>
      <c r="BB174" s="22">
        <v>11</v>
      </c>
      <c r="BC174" s="20">
        <v>0.52</v>
      </c>
      <c r="BD174" s="20">
        <v>0.3</v>
      </c>
      <c r="BE174" s="20">
        <v>0.82</v>
      </c>
      <c r="BF174" s="20">
        <v>15.57</v>
      </c>
      <c r="BG174" s="22">
        <v>72</v>
      </c>
      <c r="BH174" s="22">
        <v>24</v>
      </c>
      <c r="BI174" s="22">
        <v>261</v>
      </c>
      <c r="BJ174" s="22">
        <v>83</v>
      </c>
      <c r="BK174" s="22">
        <v>204</v>
      </c>
      <c r="BL174" s="22">
        <v>50</v>
      </c>
      <c r="BM174" s="22">
        <v>168</v>
      </c>
      <c r="BN174" s="22">
        <v>45</v>
      </c>
      <c r="BO174" s="20"/>
      <c r="BP174" s="20"/>
      <c r="BQ174" s="20"/>
      <c r="BR174" s="20"/>
      <c r="BS174" s="20"/>
      <c r="BT174" s="20"/>
      <c r="BU174" s="22">
        <v>0.05</v>
      </c>
      <c r="BV174" s="22">
        <v>0</v>
      </c>
      <c r="BW174" s="22">
        <v>0.03</v>
      </c>
      <c r="BX174" s="22">
        <v>0.08</v>
      </c>
      <c r="BY174" s="22">
        <v>1.38</v>
      </c>
      <c r="BZ174" s="22">
        <v>1.33</v>
      </c>
      <c r="CA174" s="22">
        <v>689</v>
      </c>
      <c r="CB174" s="22">
        <v>202</v>
      </c>
      <c r="CC174" s="22">
        <v>234</v>
      </c>
      <c r="CD174" s="22">
        <v>80</v>
      </c>
      <c r="CE174" s="22">
        <v>345</v>
      </c>
      <c r="CF174" s="22">
        <v>120</v>
      </c>
      <c r="CG174" s="22">
        <v>137</v>
      </c>
      <c r="CH174" s="22">
        <v>56</v>
      </c>
      <c r="CI174" s="22">
        <v>0.97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111478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2</v>
      </c>
      <c r="J175" s="20">
        <v>0</v>
      </c>
      <c r="K175" s="20">
        <v>0</v>
      </c>
      <c r="L175" s="22">
        <v>0</v>
      </c>
      <c r="M175" s="20" t="s">
        <v>1096</v>
      </c>
      <c r="N175" s="20">
        <v>0.7</v>
      </c>
      <c r="O175" s="22">
        <v>151</v>
      </c>
      <c r="P175" s="23" t="b">
        <v>0</v>
      </c>
      <c r="Q175" s="20" t="s">
        <v>3787</v>
      </c>
      <c r="R175" s="20" t="s">
        <v>3713</v>
      </c>
      <c r="S175" s="22">
        <v>44</v>
      </c>
      <c r="T175" s="20" t="s">
        <v>1097</v>
      </c>
      <c r="U175" s="20">
        <v>1.2</v>
      </c>
      <c r="V175" s="20" t="s">
        <v>454</v>
      </c>
      <c r="W175" s="20">
        <v>0.7</v>
      </c>
      <c r="X175" s="23" t="b">
        <v>0</v>
      </c>
      <c r="Y175" s="20"/>
      <c r="Z175" s="20" t="s">
        <v>899</v>
      </c>
      <c r="AA175" s="22">
        <v>5</v>
      </c>
      <c r="AB175" s="22">
        <v>36</v>
      </c>
      <c r="AC175" s="22">
        <v>20</v>
      </c>
      <c r="AD175" s="22">
        <v>98606</v>
      </c>
      <c r="AE175" s="22">
        <v>6</v>
      </c>
      <c r="AF175" s="22">
        <v>144106</v>
      </c>
      <c r="AG175" s="22">
        <v>5344</v>
      </c>
      <c r="AH175" s="20">
        <v>0.2</v>
      </c>
      <c r="AI175" s="20">
        <v>4.5</v>
      </c>
      <c r="AJ175" s="20" t="s">
        <v>454</v>
      </c>
      <c r="AK175" s="22">
        <v>908</v>
      </c>
      <c r="AL175" s="22">
        <v>0</v>
      </c>
      <c r="AM175" s="22">
        <v>1</v>
      </c>
      <c r="AN175" s="22">
        <v>0</v>
      </c>
      <c r="AO175" s="22">
        <v>20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0</v>
      </c>
      <c r="AW175" s="22">
        <v>157</v>
      </c>
      <c r="AX175" s="20">
        <v>180.4</v>
      </c>
      <c r="AY175" s="20">
        <v>55.3</v>
      </c>
      <c r="AZ175" s="20">
        <v>49</v>
      </c>
      <c r="BA175" s="20">
        <v>28.5</v>
      </c>
      <c r="BB175" s="22">
        <v>9</v>
      </c>
      <c r="BC175" s="20">
        <v>0.23</v>
      </c>
      <c r="BD175" s="20">
        <v>0.28999999999999998</v>
      </c>
      <c r="BE175" s="20">
        <v>0.52</v>
      </c>
      <c r="BF175" s="20">
        <v>16.28</v>
      </c>
      <c r="BG175" s="22">
        <v>195</v>
      </c>
      <c r="BH175" s="22">
        <v>75</v>
      </c>
      <c r="BI175" s="22">
        <v>271</v>
      </c>
      <c r="BJ175" s="22">
        <v>88</v>
      </c>
      <c r="BK175" s="22">
        <v>252</v>
      </c>
      <c r="BL175" s="22">
        <v>75</v>
      </c>
      <c r="BM175" s="22">
        <v>248</v>
      </c>
      <c r="BN175" s="22">
        <v>82</v>
      </c>
      <c r="BO175" s="20"/>
      <c r="BP175" s="20"/>
      <c r="BQ175" s="20"/>
      <c r="BR175" s="20"/>
      <c r="BS175" s="20"/>
      <c r="BT175" s="20"/>
      <c r="BU175" s="22">
        <v>0.02</v>
      </c>
      <c r="BV175" s="22">
        <v>0</v>
      </c>
      <c r="BW175" s="22">
        <v>0.03</v>
      </c>
      <c r="BX175" s="22">
        <v>0.05</v>
      </c>
      <c r="BY175" s="22">
        <v>1.61</v>
      </c>
      <c r="BZ175" s="22">
        <v>1.98</v>
      </c>
      <c r="CA175" s="22">
        <v>492</v>
      </c>
      <c r="CB175" s="22">
        <v>90</v>
      </c>
      <c r="CC175" s="22">
        <v>311</v>
      </c>
      <c r="CD175" s="22">
        <v>101</v>
      </c>
      <c r="CE175" s="22">
        <v>380</v>
      </c>
      <c r="CF175" s="22">
        <v>131</v>
      </c>
      <c r="CG175" s="22">
        <v>214</v>
      </c>
      <c r="CH175" s="22">
        <v>83</v>
      </c>
      <c r="CI175" s="22">
        <v>0.89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0"/>
      <c r="B176" s="20"/>
      <c r="C176" s="22">
        <v>489639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1</v>
      </c>
      <c r="J176" s="20">
        <v>1.3</v>
      </c>
      <c r="K176" s="20">
        <v>1.3</v>
      </c>
      <c r="L176" s="22">
        <v>2</v>
      </c>
      <c r="M176" s="20" t="s">
        <v>1961</v>
      </c>
      <c r="N176" s="20">
        <v>1.3</v>
      </c>
      <c r="O176" s="22">
        <v>152</v>
      </c>
      <c r="P176" s="23" t="b">
        <v>0</v>
      </c>
      <c r="Q176" s="20"/>
      <c r="R176" s="20"/>
      <c r="S176" s="22">
        <v>44</v>
      </c>
      <c r="T176" s="20" t="s">
        <v>1962</v>
      </c>
      <c r="U176" s="20">
        <v>2.2000000000000002</v>
      </c>
      <c r="V176" s="20" t="s">
        <v>1963</v>
      </c>
      <c r="W176" s="20">
        <v>0.4</v>
      </c>
      <c r="X176" s="23" t="b">
        <v>0</v>
      </c>
      <c r="Y176" s="20"/>
      <c r="Z176" s="20" t="s">
        <v>858</v>
      </c>
      <c r="AA176" s="22">
        <v>5</v>
      </c>
      <c r="AB176" s="22">
        <v>36</v>
      </c>
      <c r="AC176" s="22">
        <v>20</v>
      </c>
      <c r="AD176" s="22">
        <v>32187</v>
      </c>
      <c r="AE176" s="22">
        <v>389</v>
      </c>
      <c r="AF176" s="22">
        <v>45115</v>
      </c>
      <c r="AG176" s="22">
        <v>660</v>
      </c>
      <c r="AH176" s="20">
        <v>0.3</v>
      </c>
      <c r="AI176" s="20">
        <v>4.5</v>
      </c>
      <c r="AJ176" s="20" t="s">
        <v>1963</v>
      </c>
      <c r="AK176" s="22">
        <v>810</v>
      </c>
      <c r="AL176" s="22">
        <v>0</v>
      </c>
      <c r="AM176" s="22">
        <v>0</v>
      </c>
      <c r="AN176" s="22">
        <v>0</v>
      </c>
      <c r="AO176" s="22">
        <v>14</v>
      </c>
      <c r="AP176" s="22">
        <v>0</v>
      </c>
      <c r="AQ176" s="22">
        <v>0</v>
      </c>
      <c r="AR176" s="22">
        <v>0</v>
      </c>
      <c r="AS176" s="22">
        <v>1</v>
      </c>
      <c r="AT176" s="22">
        <v>0</v>
      </c>
      <c r="AU176" s="22">
        <v>26</v>
      </c>
      <c r="AV176" s="22">
        <v>2</v>
      </c>
      <c r="AW176" s="22">
        <v>157</v>
      </c>
      <c r="AX176" s="20">
        <v>232.6</v>
      </c>
      <c r="AY176" s="20">
        <v>0</v>
      </c>
      <c r="AZ176" s="20">
        <v>0</v>
      </c>
      <c r="BA176" s="20">
        <v>23.3</v>
      </c>
      <c r="BB176" s="22">
        <v>9</v>
      </c>
      <c r="BC176" s="20">
        <v>0</v>
      </c>
      <c r="BD176" s="20">
        <v>0</v>
      </c>
      <c r="BE176" s="20">
        <v>0</v>
      </c>
      <c r="BF176" s="20">
        <v>15.45</v>
      </c>
      <c r="BG176" s="22">
        <v>139</v>
      </c>
      <c r="BH176" s="22">
        <v>19</v>
      </c>
      <c r="BI176" s="22">
        <v>624</v>
      </c>
      <c r="BJ176" s="22">
        <v>75</v>
      </c>
      <c r="BK176" s="22">
        <v>609</v>
      </c>
      <c r="BL176" s="22">
        <v>68</v>
      </c>
      <c r="BM176" s="22">
        <v>293</v>
      </c>
      <c r="BN176" s="22">
        <v>19</v>
      </c>
      <c r="BO176" s="20"/>
      <c r="BP176" s="20"/>
      <c r="BQ176" s="20"/>
      <c r="BR176" s="20"/>
      <c r="BS176" s="20"/>
      <c r="BT176" s="20"/>
      <c r="BU176" s="22">
        <v>0</v>
      </c>
      <c r="BV176" s="22">
        <v>2.89</v>
      </c>
      <c r="BW176" s="22">
        <v>0</v>
      </c>
      <c r="BX176" s="22">
        <v>0</v>
      </c>
      <c r="BY176" s="22">
        <v>1.72</v>
      </c>
      <c r="BZ176" s="22">
        <v>1.56</v>
      </c>
      <c r="CA176" s="22">
        <v>555</v>
      </c>
      <c r="CB176" s="22">
        <v>27</v>
      </c>
      <c r="CC176" s="22">
        <v>235</v>
      </c>
      <c r="CD176" s="22">
        <v>21</v>
      </c>
      <c r="CE176" s="22">
        <v>247</v>
      </c>
      <c r="CF176" s="22">
        <v>28</v>
      </c>
      <c r="CG176" s="22">
        <v>264</v>
      </c>
      <c r="CH176" s="22">
        <v>35</v>
      </c>
      <c r="CI176" s="22">
        <v>1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110735</v>
      </c>
      <c r="D177" s="22">
        <v>0</v>
      </c>
      <c r="E177" s="22">
        <v>0</v>
      </c>
      <c r="F177" s="22">
        <v>-3</v>
      </c>
      <c r="G177" s="22">
        <v>3</v>
      </c>
      <c r="H177" s="22">
        <v>0</v>
      </c>
      <c r="I177" s="22">
        <v>2</v>
      </c>
      <c r="J177" s="20">
        <v>0</v>
      </c>
      <c r="K177" s="20">
        <v>0</v>
      </c>
      <c r="L177" s="22">
        <v>0</v>
      </c>
      <c r="M177" s="20" t="s">
        <v>981</v>
      </c>
      <c r="N177" s="20">
        <v>0</v>
      </c>
      <c r="O177" s="22">
        <v>153</v>
      </c>
      <c r="P177" s="23" t="b">
        <v>0</v>
      </c>
      <c r="Q177" s="20" t="s">
        <v>3540</v>
      </c>
      <c r="R177" s="20" t="s">
        <v>3531</v>
      </c>
      <c r="S177" s="22">
        <v>42</v>
      </c>
      <c r="T177" s="20" t="s">
        <v>1095</v>
      </c>
      <c r="U177" s="20">
        <v>0.8</v>
      </c>
      <c r="V177" s="20" t="s">
        <v>552</v>
      </c>
      <c r="W177" s="20">
        <v>0.2</v>
      </c>
      <c r="X177" s="23" t="b">
        <v>0</v>
      </c>
      <c r="Y177" s="20"/>
      <c r="Z177" s="20" t="s">
        <v>899</v>
      </c>
      <c r="AA177" s="22">
        <v>5</v>
      </c>
      <c r="AB177" s="22">
        <v>36</v>
      </c>
      <c r="AC177" s="22">
        <v>5</v>
      </c>
      <c r="AD177" s="22">
        <v>16179</v>
      </c>
      <c r="AE177" s="22">
        <v>8</v>
      </c>
      <c r="AF177" s="22">
        <v>33727</v>
      </c>
      <c r="AG177" s="22">
        <v>214</v>
      </c>
      <c r="AH177" s="20">
        <v>0</v>
      </c>
      <c r="AI177" s="20">
        <v>1.2</v>
      </c>
      <c r="AJ177" s="20" t="s">
        <v>552</v>
      </c>
      <c r="AK177" s="22">
        <v>540</v>
      </c>
      <c r="AL177" s="22">
        <v>0</v>
      </c>
      <c r="AM177" s="22">
        <v>0</v>
      </c>
      <c r="AN177" s="22">
        <v>0</v>
      </c>
      <c r="AO177" s="22">
        <v>13</v>
      </c>
      <c r="AP177" s="22">
        <v>1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89</v>
      </c>
      <c r="AX177" s="20">
        <v>108.6</v>
      </c>
      <c r="AY177" s="20">
        <v>26.6</v>
      </c>
      <c r="AZ177" s="20">
        <v>19</v>
      </c>
      <c r="BA177" s="20">
        <v>15.5</v>
      </c>
      <c r="BB177" s="22">
        <v>6</v>
      </c>
      <c r="BC177" s="20">
        <v>0.32</v>
      </c>
      <c r="BD177" s="20">
        <v>0.1</v>
      </c>
      <c r="BE177" s="20">
        <v>0.42</v>
      </c>
      <c r="BF177" s="20">
        <v>10.37</v>
      </c>
      <c r="BG177" s="22">
        <v>284</v>
      </c>
      <c r="BH177" s="22">
        <v>117</v>
      </c>
      <c r="BI177" s="22">
        <v>346</v>
      </c>
      <c r="BJ177" s="22">
        <v>121</v>
      </c>
      <c r="BK177" s="22">
        <v>342</v>
      </c>
      <c r="BL177" s="22">
        <v>120</v>
      </c>
      <c r="BM177" s="22">
        <v>336</v>
      </c>
      <c r="BN177" s="22">
        <v>123</v>
      </c>
      <c r="BO177" s="20"/>
      <c r="BP177" s="20"/>
      <c r="BQ177" s="20"/>
      <c r="BR177" s="20"/>
      <c r="BS177" s="20"/>
      <c r="BT177" s="20"/>
      <c r="BU177" s="22">
        <v>0.05</v>
      </c>
      <c r="BV177" s="22">
        <v>0</v>
      </c>
      <c r="BW177" s="22">
        <v>0.02</v>
      </c>
      <c r="BX177" s="22">
        <v>7.0000000000000007E-2</v>
      </c>
      <c r="BY177" s="22">
        <v>1.73</v>
      </c>
      <c r="BZ177" s="22">
        <v>2.17</v>
      </c>
      <c r="CA177" s="22">
        <v>622</v>
      </c>
      <c r="CB177" s="22">
        <v>158</v>
      </c>
      <c r="CC177" s="22">
        <v>527</v>
      </c>
      <c r="CD177" s="22">
        <v>209</v>
      </c>
      <c r="CE177" s="22">
        <v>474</v>
      </c>
      <c r="CF177" s="22">
        <v>156</v>
      </c>
      <c r="CG177" s="22">
        <v>360</v>
      </c>
      <c r="CH177" s="22">
        <v>141</v>
      </c>
      <c r="CI177" s="22">
        <v>1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50175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4</v>
      </c>
      <c r="J178" s="20">
        <v>1.5</v>
      </c>
      <c r="K178" s="20">
        <v>1.5</v>
      </c>
      <c r="L178" s="22">
        <v>8</v>
      </c>
      <c r="M178" s="20" t="s">
        <v>1088</v>
      </c>
      <c r="N178" s="20">
        <v>1.5</v>
      </c>
      <c r="O178" s="22">
        <v>154</v>
      </c>
      <c r="P178" s="23" t="b">
        <v>0</v>
      </c>
      <c r="Q178" s="20"/>
      <c r="R178" s="20" t="s">
        <v>3321</v>
      </c>
      <c r="S178" s="22">
        <v>57</v>
      </c>
      <c r="T178" s="20" t="s">
        <v>1089</v>
      </c>
      <c r="U178" s="20">
        <v>2.4</v>
      </c>
      <c r="V178" s="20" t="s">
        <v>531</v>
      </c>
      <c r="W178" s="20">
        <v>0.6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24</v>
      </c>
      <c r="AD178" s="22">
        <v>76846</v>
      </c>
      <c r="AE178" s="22">
        <v>3029</v>
      </c>
      <c r="AF178" s="22">
        <v>256836</v>
      </c>
      <c r="AG178" s="22">
        <v>559</v>
      </c>
      <c r="AH178" s="20">
        <v>0.3</v>
      </c>
      <c r="AI178" s="20">
        <v>4.2</v>
      </c>
      <c r="AJ178" s="20" t="s">
        <v>531</v>
      </c>
      <c r="AK178" s="22">
        <v>463</v>
      </c>
      <c r="AL178" s="22">
        <v>2</v>
      </c>
      <c r="AM178" s="22">
        <v>0</v>
      </c>
      <c r="AN178" s="22">
        <v>2</v>
      </c>
      <c r="AO178" s="22">
        <v>8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4</v>
      </c>
      <c r="AW178" s="22">
        <v>77</v>
      </c>
      <c r="AX178" s="20">
        <v>104.6</v>
      </c>
      <c r="AY178" s="20">
        <v>96.5</v>
      </c>
      <c r="AZ178" s="20">
        <v>118</v>
      </c>
      <c r="BA178" s="20">
        <v>32</v>
      </c>
      <c r="BB178" s="22">
        <v>7</v>
      </c>
      <c r="BC178" s="20">
        <v>1.26</v>
      </c>
      <c r="BD178" s="20">
        <v>0.42</v>
      </c>
      <c r="BE178" s="20">
        <v>1.68</v>
      </c>
      <c r="BF178" s="20">
        <v>7.25</v>
      </c>
      <c r="BG178" s="22">
        <v>290</v>
      </c>
      <c r="BH178" s="22">
        <v>34</v>
      </c>
      <c r="BI178" s="22">
        <v>188</v>
      </c>
      <c r="BJ178" s="22">
        <v>29</v>
      </c>
      <c r="BK178" s="22">
        <v>145</v>
      </c>
      <c r="BL178" s="22">
        <v>37</v>
      </c>
      <c r="BM178" s="22">
        <v>230</v>
      </c>
      <c r="BN178" s="22">
        <v>35</v>
      </c>
      <c r="BO178" s="20"/>
      <c r="BP178" s="20"/>
      <c r="BQ178" s="20"/>
      <c r="BR178" s="20"/>
      <c r="BS178" s="22">
        <v>3</v>
      </c>
      <c r="BT178" s="20"/>
      <c r="BU178" s="22">
        <v>0.24</v>
      </c>
      <c r="BV178" s="22">
        <v>0</v>
      </c>
      <c r="BW178" s="22">
        <v>0.08</v>
      </c>
      <c r="BX178" s="22">
        <v>0.32</v>
      </c>
      <c r="BY178" s="22">
        <v>1.41</v>
      </c>
      <c r="BZ178" s="22">
        <v>1.56</v>
      </c>
      <c r="CA178" s="22">
        <v>80</v>
      </c>
      <c r="CB178" s="22">
        <v>25</v>
      </c>
      <c r="CC178" s="22">
        <v>227</v>
      </c>
      <c r="CD178" s="22">
        <v>29</v>
      </c>
      <c r="CE178" s="22">
        <v>237</v>
      </c>
      <c r="CF178" s="22">
        <v>31</v>
      </c>
      <c r="CG178" s="22">
        <v>219</v>
      </c>
      <c r="CH178" s="22">
        <v>36</v>
      </c>
      <c r="CI178" s="22">
        <v>1.36</v>
      </c>
      <c r="CJ178" s="22">
        <v>0.39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204676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4</v>
      </c>
      <c r="J179" s="20">
        <v>0</v>
      </c>
      <c r="K179" s="20">
        <v>0</v>
      </c>
      <c r="L179" s="22">
        <v>0</v>
      </c>
      <c r="M179" s="20" t="s">
        <v>1964</v>
      </c>
      <c r="N179" s="20">
        <v>0</v>
      </c>
      <c r="O179" s="22">
        <v>155</v>
      </c>
      <c r="P179" s="23" t="b">
        <v>0</v>
      </c>
      <c r="Q179" s="20" t="s">
        <v>3111</v>
      </c>
      <c r="R179" s="20" t="s">
        <v>3112</v>
      </c>
      <c r="S179" s="22">
        <v>44</v>
      </c>
      <c r="T179" s="20" t="s">
        <v>1965</v>
      </c>
      <c r="U179" s="20">
        <v>0</v>
      </c>
      <c r="V179" s="20" t="s">
        <v>1966</v>
      </c>
      <c r="W179" s="20">
        <v>0.5</v>
      </c>
      <c r="X179" s="23" t="b">
        <v>0</v>
      </c>
      <c r="Y179" s="20"/>
      <c r="Z179" s="20" t="s">
        <v>872</v>
      </c>
      <c r="AA179" s="22">
        <v>5</v>
      </c>
      <c r="AB179" s="22">
        <v>36</v>
      </c>
      <c r="AC179" s="22">
        <v>0</v>
      </c>
      <c r="AD179" s="22">
        <v>25876</v>
      </c>
      <c r="AE179" s="22">
        <v>0</v>
      </c>
      <c r="AF179" s="22">
        <v>98999</v>
      </c>
      <c r="AG179" s="22">
        <v>322</v>
      </c>
      <c r="AH179" s="20">
        <v>0</v>
      </c>
      <c r="AI179" s="20">
        <v>0</v>
      </c>
      <c r="AJ179" s="20" t="s">
        <v>1966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0</v>
      </c>
      <c r="AW179" s="22">
        <v>0</v>
      </c>
      <c r="AX179" s="20">
        <v>0</v>
      </c>
      <c r="AY179" s="20">
        <v>0</v>
      </c>
      <c r="AZ179" s="20">
        <v>0</v>
      </c>
      <c r="BA179" s="20">
        <v>0</v>
      </c>
      <c r="BB179" s="22">
        <v>0</v>
      </c>
      <c r="BC179" s="20">
        <v>0</v>
      </c>
      <c r="BD179" s="20">
        <v>0</v>
      </c>
      <c r="BE179" s="20">
        <v>0</v>
      </c>
      <c r="BF179" s="20">
        <v>0</v>
      </c>
      <c r="BG179" s="22">
        <v>618</v>
      </c>
      <c r="BH179" s="22">
        <v>60</v>
      </c>
      <c r="BI179" s="22">
        <v>606</v>
      </c>
      <c r="BJ179" s="22">
        <v>61</v>
      </c>
      <c r="BK179" s="22">
        <v>589</v>
      </c>
      <c r="BL179" s="22">
        <v>59</v>
      </c>
      <c r="BM179" s="22">
        <v>623</v>
      </c>
      <c r="BN179" s="22">
        <v>62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514</v>
      </c>
      <c r="CB179" s="22">
        <v>93</v>
      </c>
      <c r="CC179" s="22">
        <v>564</v>
      </c>
      <c r="CD179" s="22">
        <v>55</v>
      </c>
      <c r="CE179" s="22">
        <v>630</v>
      </c>
      <c r="CF179" s="22">
        <v>65</v>
      </c>
      <c r="CG179" s="22">
        <v>233</v>
      </c>
      <c r="CH179" s="22">
        <v>39</v>
      </c>
      <c r="CI179" s="22">
        <v>0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100</v>
      </c>
      <c r="B180" s="22">
        <v>100</v>
      </c>
      <c r="C180" s="22">
        <v>223434</v>
      </c>
      <c r="D180" s="22">
        <v>0</v>
      </c>
      <c r="E180" s="22">
        <v>0</v>
      </c>
      <c r="F180" s="22">
        <v>-2</v>
      </c>
      <c r="G180" s="22">
        <v>2</v>
      </c>
      <c r="H180" s="22">
        <v>0</v>
      </c>
      <c r="I180" s="22">
        <v>2</v>
      </c>
      <c r="J180" s="20">
        <v>0.8</v>
      </c>
      <c r="K180" s="20">
        <v>0.8</v>
      </c>
      <c r="L180" s="22">
        <v>1</v>
      </c>
      <c r="M180" s="20" t="s">
        <v>1967</v>
      </c>
      <c r="N180" s="20">
        <v>0.8</v>
      </c>
      <c r="O180" s="22">
        <v>606</v>
      </c>
      <c r="P180" s="23" t="b">
        <v>0</v>
      </c>
      <c r="Q180" s="20"/>
      <c r="R180" s="20" t="s">
        <v>3532</v>
      </c>
      <c r="S180" s="22">
        <v>43</v>
      </c>
      <c r="T180" s="20" t="s">
        <v>1968</v>
      </c>
      <c r="U180" s="20">
        <v>1.2</v>
      </c>
      <c r="V180" s="20" t="s">
        <v>1969</v>
      </c>
      <c r="W180" s="20">
        <v>0.1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12</v>
      </c>
      <c r="AD180" s="22">
        <v>17286</v>
      </c>
      <c r="AE180" s="22">
        <v>180</v>
      </c>
      <c r="AF180" s="22">
        <v>19395</v>
      </c>
      <c r="AG180" s="22">
        <v>365</v>
      </c>
      <c r="AH180" s="20">
        <v>0.2</v>
      </c>
      <c r="AI180" s="20">
        <v>2.8</v>
      </c>
      <c r="AJ180" s="20" t="s">
        <v>1970</v>
      </c>
      <c r="AK180" s="22">
        <v>657</v>
      </c>
      <c r="AL180" s="22">
        <v>0</v>
      </c>
      <c r="AM180" s="22">
        <v>0</v>
      </c>
      <c r="AN180" s="22">
        <v>0</v>
      </c>
      <c r="AO180" s="22">
        <v>12</v>
      </c>
      <c r="AP180" s="22">
        <v>0</v>
      </c>
      <c r="AQ180" s="22">
        <v>0</v>
      </c>
      <c r="AR180" s="22">
        <v>0</v>
      </c>
      <c r="AS180" s="22">
        <v>3</v>
      </c>
      <c r="AT180" s="22">
        <v>0</v>
      </c>
      <c r="AU180" s="22">
        <v>0</v>
      </c>
      <c r="AV180" s="22">
        <v>1</v>
      </c>
      <c r="AW180" s="22">
        <v>121</v>
      </c>
      <c r="AX180" s="20">
        <v>126.4</v>
      </c>
      <c r="AY180" s="20">
        <v>66.8</v>
      </c>
      <c r="AZ180" s="20">
        <v>10</v>
      </c>
      <c r="BA180" s="20">
        <v>20.3</v>
      </c>
      <c r="BB180" s="22">
        <v>7</v>
      </c>
      <c r="BC180" s="20">
        <v>0.1</v>
      </c>
      <c r="BD180" s="20">
        <v>0.18</v>
      </c>
      <c r="BE180" s="20">
        <v>0.28000000000000003</v>
      </c>
      <c r="BF180" s="20">
        <v>10.57</v>
      </c>
      <c r="BG180" s="22">
        <v>260</v>
      </c>
      <c r="BH180" s="22">
        <v>102</v>
      </c>
      <c r="BI180" s="22">
        <v>247</v>
      </c>
      <c r="BJ180" s="22">
        <v>74</v>
      </c>
      <c r="BK180" s="22">
        <v>383</v>
      </c>
      <c r="BL180" s="22">
        <v>139</v>
      </c>
      <c r="BM180" s="22">
        <v>308</v>
      </c>
      <c r="BN180" s="22">
        <v>109</v>
      </c>
      <c r="BO180" s="20"/>
      <c r="BP180" s="20"/>
      <c r="BQ180" s="20"/>
      <c r="BR180" s="20"/>
      <c r="BS180" s="20"/>
      <c r="BT180" s="20"/>
      <c r="BU180" s="22">
        <v>0.01</v>
      </c>
      <c r="BV180" s="22">
        <v>0</v>
      </c>
      <c r="BW180" s="22">
        <v>0.02</v>
      </c>
      <c r="BX180" s="22">
        <v>0.03</v>
      </c>
      <c r="BY180" s="22">
        <v>1.45</v>
      </c>
      <c r="BZ180" s="22">
        <v>1.64</v>
      </c>
      <c r="CA180" s="22">
        <v>595</v>
      </c>
      <c r="CB180" s="22">
        <v>146</v>
      </c>
      <c r="CC180" s="22">
        <v>291</v>
      </c>
      <c r="CD180" s="22">
        <v>97</v>
      </c>
      <c r="CE180" s="22">
        <v>379</v>
      </c>
      <c r="CF180" s="22">
        <v>130</v>
      </c>
      <c r="CG180" s="22">
        <v>370</v>
      </c>
      <c r="CH180" s="22">
        <v>143</v>
      </c>
      <c r="CI180" s="22">
        <v>0.96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532529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3</v>
      </c>
      <c r="J181" s="20">
        <v>2.7</v>
      </c>
      <c r="K181" s="20">
        <v>2.7</v>
      </c>
      <c r="L181" s="22">
        <v>2</v>
      </c>
      <c r="M181" s="20" t="s">
        <v>995</v>
      </c>
      <c r="N181" s="20">
        <v>2.7</v>
      </c>
      <c r="O181" s="22">
        <v>621</v>
      </c>
      <c r="P181" s="23" t="b">
        <v>0</v>
      </c>
      <c r="Q181" s="20"/>
      <c r="R181" s="20"/>
      <c r="S181" s="22">
        <v>45</v>
      </c>
      <c r="T181" s="20" t="s">
        <v>2483</v>
      </c>
      <c r="U181" s="20">
        <v>2.6</v>
      </c>
      <c r="V181" s="20" t="s">
        <v>2484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18</v>
      </c>
      <c r="AD181" s="22">
        <v>6213</v>
      </c>
      <c r="AE181" s="22">
        <v>324</v>
      </c>
      <c r="AF181" s="22">
        <v>3803</v>
      </c>
      <c r="AG181" s="22">
        <v>206</v>
      </c>
      <c r="AH181" s="20">
        <v>0.6</v>
      </c>
      <c r="AI181" s="20">
        <v>4</v>
      </c>
      <c r="AJ181" s="20" t="s">
        <v>2484</v>
      </c>
      <c r="AK181" s="22">
        <v>436</v>
      </c>
      <c r="AL181" s="22">
        <v>1</v>
      </c>
      <c r="AM181" s="22">
        <v>0</v>
      </c>
      <c r="AN181" s="22">
        <v>0</v>
      </c>
      <c r="AO181" s="22">
        <v>12</v>
      </c>
      <c r="AP181" s="22">
        <v>0</v>
      </c>
      <c r="AQ181" s="22">
        <v>0</v>
      </c>
      <c r="AR181" s="22">
        <v>0</v>
      </c>
      <c r="AS181" s="22">
        <v>1</v>
      </c>
      <c r="AT181" s="22">
        <v>0</v>
      </c>
      <c r="AU181" s="22">
        <v>0</v>
      </c>
      <c r="AV181" s="22">
        <v>3</v>
      </c>
      <c r="AW181" s="22">
        <v>60</v>
      </c>
      <c r="AX181" s="20">
        <v>84.8</v>
      </c>
      <c r="AY181" s="20">
        <v>52.6</v>
      </c>
      <c r="AZ181" s="20">
        <v>133</v>
      </c>
      <c r="BA181" s="20">
        <v>27</v>
      </c>
      <c r="BB181" s="22">
        <v>4</v>
      </c>
      <c r="BC181" s="20">
        <v>1.3</v>
      </c>
      <c r="BD181" s="20">
        <v>0.23</v>
      </c>
      <c r="BE181" s="20">
        <v>1.53</v>
      </c>
      <c r="BF181" s="20">
        <v>7.93</v>
      </c>
      <c r="BG181" s="22">
        <v>310</v>
      </c>
      <c r="BH181" s="22">
        <v>129</v>
      </c>
      <c r="BI181" s="22">
        <v>282</v>
      </c>
      <c r="BJ181" s="22">
        <v>153</v>
      </c>
      <c r="BK181" s="22">
        <v>134</v>
      </c>
      <c r="BL181" s="22">
        <v>83</v>
      </c>
      <c r="BM181" s="22">
        <v>261</v>
      </c>
      <c r="BN181" s="22">
        <v>122</v>
      </c>
      <c r="BO181" s="20"/>
      <c r="BP181" s="20"/>
      <c r="BQ181" s="20"/>
      <c r="BR181" s="20"/>
      <c r="BS181" s="20"/>
      <c r="BT181" s="20"/>
      <c r="BU181" s="22">
        <v>0.27</v>
      </c>
      <c r="BV181" s="22">
        <v>0</v>
      </c>
      <c r="BW181" s="22">
        <v>0.05</v>
      </c>
      <c r="BX181" s="22">
        <v>0.32</v>
      </c>
      <c r="BY181" s="22">
        <v>1.64</v>
      </c>
      <c r="BZ181" s="22">
        <v>2.48</v>
      </c>
      <c r="CA181" s="22">
        <v>462</v>
      </c>
      <c r="CB181" s="22">
        <v>273</v>
      </c>
      <c r="CC181" s="22">
        <v>126</v>
      </c>
      <c r="CD181" s="22">
        <v>60</v>
      </c>
      <c r="CE181" s="22">
        <v>200</v>
      </c>
      <c r="CF181" s="22">
        <v>86</v>
      </c>
      <c r="CG181" s="22">
        <v>524</v>
      </c>
      <c r="CH181" s="22">
        <v>184</v>
      </c>
      <c r="CI181" s="22">
        <v>0.83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535301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0.8</v>
      </c>
      <c r="K182" s="20">
        <v>0.8</v>
      </c>
      <c r="L182" s="22">
        <v>0</v>
      </c>
      <c r="M182" s="20" t="s">
        <v>578</v>
      </c>
      <c r="N182" s="20">
        <v>0.8</v>
      </c>
      <c r="O182" s="22">
        <v>690</v>
      </c>
      <c r="P182" s="23" t="b">
        <v>0</v>
      </c>
      <c r="Q182" s="20"/>
      <c r="R182" s="20"/>
      <c r="S182" s="22">
        <v>45</v>
      </c>
      <c r="T182" s="20" t="s">
        <v>2953</v>
      </c>
      <c r="U182" s="20">
        <v>1.1000000000000001</v>
      </c>
      <c r="V182" s="20" t="s">
        <v>2954</v>
      </c>
      <c r="W182" s="20">
        <v>0.1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12</v>
      </c>
      <c r="AD182" s="22">
        <v>15960</v>
      </c>
      <c r="AE182" s="22">
        <v>82</v>
      </c>
      <c r="AF182" s="22">
        <v>10670</v>
      </c>
      <c r="AG182" s="22">
        <v>215</v>
      </c>
      <c r="AH182" s="20">
        <v>0.2</v>
      </c>
      <c r="AI182" s="20">
        <v>2.7</v>
      </c>
      <c r="AJ182" s="20" t="s">
        <v>2954</v>
      </c>
      <c r="AK182" s="22">
        <v>519</v>
      </c>
      <c r="AL182" s="22">
        <v>0</v>
      </c>
      <c r="AM182" s="22">
        <v>0</v>
      </c>
      <c r="AN182" s="22">
        <v>0</v>
      </c>
      <c r="AO182" s="22">
        <v>12</v>
      </c>
      <c r="AP182" s="22">
        <v>0</v>
      </c>
      <c r="AQ182" s="22">
        <v>0</v>
      </c>
      <c r="AR182" s="22">
        <v>0</v>
      </c>
      <c r="AS182" s="22">
        <v>3</v>
      </c>
      <c r="AT182" s="22">
        <v>0</v>
      </c>
      <c r="AU182" s="22">
        <v>0</v>
      </c>
      <c r="AV182" s="22">
        <v>0</v>
      </c>
      <c r="AW182" s="22">
        <v>71</v>
      </c>
      <c r="AX182" s="20">
        <v>94</v>
      </c>
      <c r="AY182" s="20">
        <v>68.900000000000006</v>
      </c>
      <c r="AZ182" s="20">
        <v>24</v>
      </c>
      <c r="BA182" s="20">
        <v>18.7</v>
      </c>
      <c r="BB182" s="22">
        <v>7</v>
      </c>
      <c r="BC182" s="20">
        <v>0.4</v>
      </c>
      <c r="BD182" s="20">
        <v>0.08</v>
      </c>
      <c r="BE182" s="20">
        <v>0.47</v>
      </c>
      <c r="BF182" s="20">
        <v>9.16</v>
      </c>
      <c r="BG182" s="22">
        <v>299</v>
      </c>
      <c r="BH182" s="22">
        <v>124</v>
      </c>
      <c r="BI182" s="22">
        <v>240</v>
      </c>
      <c r="BJ182" s="22">
        <v>136</v>
      </c>
      <c r="BK182" s="22">
        <v>327</v>
      </c>
      <c r="BL182" s="22">
        <v>164</v>
      </c>
      <c r="BM182" s="22">
        <v>319</v>
      </c>
      <c r="BN182" s="22">
        <v>145</v>
      </c>
      <c r="BO182" s="20"/>
      <c r="BP182" s="20"/>
      <c r="BQ182" s="20"/>
      <c r="BR182" s="20"/>
      <c r="BS182" s="20"/>
      <c r="BT182" s="20"/>
      <c r="BU182" s="22">
        <v>7.0000000000000007E-2</v>
      </c>
      <c r="BV182" s="22">
        <v>0</v>
      </c>
      <c r="BW182" s="22">
        <v>0.01</v>
      </c>
      <c r="BX182" s="22">
        <v>0.08</v>
      </c>
      <c r="BY182" s="22">
        <v>1.59</v>
      </c>
      <c r="BZ182" s="22">
        <v>2.08</v>
      </c>
      <c r="CA182" s="22">
        <v>465</v>
      </c>
      <c r="CB182" s="22">
        <v>275</v>
      </c>
      <c r="CC182" s="22">
        <v>296</v>
      </c>
      <c r="CD182" s="22">
        <v>131</v>
      </c>
      <c r="CE182" s="22">
        <v>392</v>
      </c>
      <c r="CF182" s="22">
        <v>180</v>
      </c>
      <c r="CG182" s="22">
        <v>466</v>
      </c>
      <c r="CH182" s="22">
        <v>157</v>
      </c>
      <c r="CI182" s="22">
        <v>1.21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465607</v>
      </c>
      <c r="D183" s="22">
        <v>0</v>
      </c>
      <c r="E183" s="22">
        <v>0</v>
      </c>
      <c r="F183" s="22">
        <v>-1</v>
      </c>
      <c r="G183" s="22">
        <v>1</v>
      </c>
      <c r="H183" s="22">
        <v>0</v>
      </c>
      <c r="I183" s="22">
        <v>3</v>
      </c>
      <c r="J183" s="20">
        <v>0</v>
      </c>
      <c r="K183" s="20">
        <v>0</v>
      </c>
      <c r="L183" s="22">
        <v>0</v>
      </c>
      <c r="M183" s="20" t="s">
        <v>2955</v>
      </c>
      <c r="N183" s="20">
        <v>0.2</v>
      </c>
      <c r="O183" s="22">
        <v>700</v>
      </c>
      <c r="P183" s="23" t="b">
        <v>0</v>
      </c>
      <c r="Q183" s="20" t="s">
        <v>3665</v>
      </c>
      <c r="R183" s="20" t="s">
        <v>3533</v>
      </c>
      <c r="S183" s="22">
        <v>64</v>
      </c>
      <c r="T183" s="20" t="s">
        <v>2956</v>
      </c>
      <c r="U183" s="20">
        <v>2.2999999999999998</v>
      </c>
      <c r="V183" s="20" t="s">
        <v>2957</v>
      </c>
      <c r="W183" s="20">
        <v>0.4</v>
      </c>
      <c r="X183" s="23" t="b">
        <v>0</v>
      </c>
      <c r="Y183" s="20"/>
      <c r="Z183" s="20" t="s">
        <v>899</v>
      </c>
      <c r="AA183" s="22">
        <v>5</v>
      </c>
      <c r="AB183" s="22">
        <v>36</v>
      </c>
      <c r="AC183" s="22">
        <v>21</v>
      </c>
      <c r="AD183" s="22">
        <v>177832</v>
      </c>
      <c r="AE183" s="22">
        <v>23</v>
      </c>
      <c r="AF183" s="22">
        <v>160665</v>
      </c>
      <c r="AG183" s="22">
        <v>881</v>
      </c>
      <c r="AH183" s="20">
        <v>0</v>
      </c>
      <c r="AI183" s="20">
        <v>3.3</v>
      </c>
      <c r="AJ183" s="20" t="s">
        <v>2958</v>
      </c>
      <c r="AK183" s="22">
        <v>286</v>
      </c>
      <c r="AL183" s="22">
        <v>2</v>
      </c>
      <c r="AM183" s="22">
        <v>0</v>
      </c>
      <c r="AN183" s="22">
        <v>1</v>
      </c>
      <c r="AO183" s="22">
        <v>6</v>
      </c>
      <c r="AP183" s="22">
        <v>0</v>
      </c>
      <c r="AQ183" s="22">
        <v>0</v>
      </c>
      <c r="AR183" s="22">
        <v>0</v>
      </c>
      <c r="AS183" s="22">
        <v>1</v>
      </c>
      <c r="AT183" s="22">
        <v>0</v>
      </c>
      <c r="AU183" s="22">
        <v>0</v>
      </c>
      <c r="AV183" s="22">
        <v>1</v>
      </c>
      <c r="AW183" s="22">
        <v>55</v>
      </c>
      <c r="AX183" s="20">
        <v>97</v>
      </c>
      <c r="AY183" s="20">
        <v>54.5</v>
      </c>
      <c r="AZ183" s="20">
        <v>176</v>
      </c>
      <c r="BA183" s="20">
        <v>32.700000000000003</v>
      </c>
      <c r="BB183" s="22">
        <v>2</v>
      </c>
      <c r="BC183" s="20">
        <v>2.73</v>
      </c>
      <c r="BD183" s="20">
        <v>0.28999999999999998</v>
      </c>
      <c r="BE183" s="20">
        <v>3.02</v>
      </c>
      <c r="BF183" s="20">
        <v>3.83</v>
      </c>
      <c r="BG183" s="22">
        <v>297</v>
      </c>
      <c r="BH183" s="22">
        <v>123</v>
      </c>
      <c r="BI183" s="22">
        <v>273</v>
      </c>
      <c r="BJ183" s="22">
        <v>146</v>
      </c>
      <c r="BK183" s="22">
        <v>96</v>
      </c>
      <c r="BL183" s="22">
        <v>63</v>
      </c>
      <c r="BM183" s="22">
        <v>222</v>
      </c>
      <c r="BN183" s="22">
        <v>108</v>
      </c>
      <c r="BO183" s="20"/>
      <c r="BP183" s="20"/>
      <c r="BQ183" s="20"/>
      <c r="BR183" s="20"/>
      <c r="BS183" s="20"/>
      <c r="BT183" s="20"/>
      <c r="BU183" s="22">
        <v>0.86</v>
      </c>
      <c r="BV183" s="22">
        <v>0</v>
      </c>
      <c r="BW183" s="22">
        <v>0.09</v>
      </c>
      <c r="BX183" s="22">
        <v>0.95</v>
      </c>
      <c r="BY183" s="22">
        <v>1.21</v>
      </c>
      <c r="BZ183" s="22">
        <v>1.89</v>
      </c>
      <c r="CA183" s="22">
        <v>53</v>
      </c>
      <c r="CB183" s="22">
        <v>32</v>
      </c>
      <c r="CC183" s="22">
        <v>408</v>
      </c>
      <c r="CD183" s="22">
        <v>186</v>
      </c>
      <c r="CE183" s="22">
        <v>244</v>
      </c>
      <c r="CF183" s="22">
        <v>108</v>
      </c>
      <c r="CG183" s="22">
        <v>260</v>
      </c>
      <c r="CH183" s="22">
        <v>85</v>
      </c>
      <c r="CI183" s="22">
        <v>0.63</v>
      </c>
      <c r="CJ183" s="22">
        <v>0.31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574402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4</v>
      </c>
      <c r="J184" s="20">
        <v>0</v>
      </c>
      <c r="K184" s="20">
        <v>0</v>
      </c>
      <c r="L184" s="22">
        <v>0</v>
      </c>
      <c r="M184" s="20" t="s">
        <v>1006</v>
      </c>
      <c r="N184" s="20">
        <v>0</v>
      </c>
      <c r="O184" s="22">
        <v>741</v>
      </c>
      <c r="P184" s="23" t="b">
        <v>0</v>
      </c>
      <c r="Q184" s="20"/>
      <c r="R184" s="20"/>
      <c r="S184" s="22">
        <v>45</v>
      </c>
      <c r="T184" s="20" t="s">
        <v>3457</v>
      </c>
      <c r="U184" s="20">
        <v>0</v>
      </c>
      <c r="V184" s="20" t="s">
        <v>3458</v>
      </c>
      <c r="W184" s="20">
        <v>0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0</v>
      </c>
      <c r="AD184" s="22">
        <v>2900</v>
      </c>
      <c r="AE184" s="22">
        <v>131</v>
      </c>
      <c r="AF184" s="22">
        <v>1491</v>
      </c>
      <c r="AG184" s="22">
        <v>125</v>
      </c>
      <c r="AH184" s="20">
        <v>0</v>
      </c>
      <c r="AI184" s="20">
        <v>0</v>
      </c>
      <c r="AJ184" s="20" t="s">
        <v>3458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708</v>
      </c>
      <c r="BH184" s="22">
        <v>82</v>
      </c>
      <c r="BI184" s="22">
        <v>705</v>
      </c>
      <c r="BJ184" s="22">
        <v>85</v>
      </c>
      <c r="BK184" s="22">
        <v>699</v>
      </c>
      <c r="BL184" s="22">
        <v>84</v>
      </c>
      <c r="BM184" s="22">
        <v>714</v>
      </c>
      <c r="BN184" s="22">
        <v>85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471</v>
      </c>
      <c r="CB184" s="22">
        <v>89</v>
      </c>
      <c r="CC184" s="22">
        <v>667</v>
      </c>
      <c r="CD184" s="22">
        <v>79</v>
      </c>
      <c r="CE184" s="22">
        <v>714</v>
      </c>
      <c r="CF184" s="22">
        <v>85</v>
      </c>
      <c r="CG184" s="22">
        <v>608</v>
      </c>
      <c r="CH184" s="22">
        <v>84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475480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0.3</v>
      </c>
      <c r="K185" s="20">
        <v>0.3</v>
      </c>
      <c r="L185" s="22">
        <v>0</v>
      </c>
      <c r="M185" s="20" t="s">
        <v>3459</v>
      </c>
      <c r="N185" s="20">
        <v>0.3</v>
      </c>
      <c r="O185" s="22">
        <v>742</v>
      </c>
      <c r="P185" s="23" t="b">
        <v>0</v>
      </c>
      <c r="Q185" s="20"/>
      <c r="R185" s="20"/>
      <c r="S185" s="22">
        <v>45</v>
      </c>
      <c r="T185" s="20" t="s">
        <v>3460</v>
      </c>
      <c r="U185" s="20">
        <v>1</v>
      </c>
      <c r="V185" s="20" t="s">
        <v>3461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2</v>
      </c>
      <c r="AD185" s="22">
        <v>443</v>
      </c>
      <c r="AE185" s="22">
        <v>16</v>
      </c>
      <c r="AF185" s="22">
        <v>198</v>
      </c>
      <c r="AG185" s="22">
        <v>10</v>
      </c>
      <c r="AH185" s="20">
        <v>0.1</v>
      </c>
      <c r="AI185" s="20">
        <v>0.4</v>
      </c>
      <c r="AJ185" s="20" t="s">
        <v>3461</v>
      </c>
      <c r="AK185" s="22">
        <v>12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6</v>
      </c>
      <c r="AX185" s="20">
        <v>3.6</v>
      </c>
      <c r="AY185" s="20">
        <v>1</v>
      </c>
      <c r="AZ185" s="20">
        <v>0</v>
      </c>
      <c r="BA185" s="20">
        <v>0.4</v>
      </c>
      <c r="BB185" s="22">
        <v>0</v>
      </c>
      <c r="BC185" s="20">
        <v>0</v>
      </c>
      <c r="BD185" s="20">
        <v>0.03</v>
      </c>
      <c r="BE185" s="20">
        <v>0.03</v>
      </c>
      <c r="BF185" s="20">
        <v>0.11</v>
      </c>
      <c r="BG185" s="22">
        <v>462</v>
      </c>
      <c r="BH185" s="22">
        <v>210</v>
      </c>
      <c r="BI185" s="22">
        <v>431</v>
      </c>
      <c r="BJ185" s="22">
        <v>210</v>
      </c>
      <c r="BK185" s="22">
        <v>659</v>
      </c>
      <c r="BL185" s="22">
        <v>266</v>
      </c>
      <c r="BM185" s="22">
        <v>471</v>
      </c>
      <c r="BN185" s="22">
        <v>215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0.22</v>
      </c>
      <c r="BX185" s="22">
        <v>0.22</v>
      </c>
      <c r="BY185" s="22">
        <v>0.82</v>
      </c>
      <c r="BZ185" s="22">
        <v>0</v>
      </c>
      <c r="CA185" s="22">
        <v>423</v>
      </c>
      <c r="CB185" s="22">
        <v>245</v>
      </c>
      <c r="CC185" s="22">
        <v>361</v>
      </c>
      <c r="CD185" s="22">
        <v>162</v>
      </c>
      <c r="CE185" s="22">
        <v>427</v>
      </c>
      <c r="CF185" s="22">
        <v>193</v>
      </c>
      <c r="CG185" s="22">
        <v>728</v>
      </c>
      <c r="CH185" s="22">
        <v>305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514154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2</v>
      </c>
      <c r="J186" s="20">
        <v>0</v>
      </c>
      <c r="K186" s="20">
        <v>0</v>
      </c>
      <c r="L186" s="22">
        <v>0</v>
      </c>
      <c r="M186" s="20" t="s">
        <v>999</v>
      </c>
      <c r="N186" s="20">
        <v>0</v>
      </c>
      <c r="O186" s="22">
        <v>746</v>
      </c>
      <c r="P186" s="23" t="b">
        <v>0</v>
      </c>
      <c r="Q186" s="20"/>
      <c r="R186" s="20"/>
      <c r="S186" s="22">
        <v>40</v>
      </c>
      <c r="T186" s="20" t="s">
        <v>3534</v>
      </c>
      <c r="U186" s="20">
        <v>0</v>
      </c>
      <c r="V186" s="20" t="s">
        <v>1708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0</v>
      </c>
      <c r="AD186" s="22">
        <v>1689</v>
      </c>
      <c r="AE186" s="22">
        <v>70</v>
      </c>
      <c r="AF186" s="22">
        <v>714</v>
      </c>
      <c r="AG186" s="22">
        <v>81</v>
      </c>
      <c r="AH186" s="20">
        <v>0</v>
      </c>
      <c r="AI186" s="20">
        <v>0</v>
      </c>
      <c r="AJ186" s="20" t="s">
        <v>1708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575</v>
      </c>
      <c r="BH186" s="22">
        <v>220</v>
      </c>
      <c r="BI186" s="22">
        <v>560</v>
      </c>
      <c r="BJ186" s="22">
        <v>219</v>
      </c>
      <c r="BK186" s="22">
        <v>534</v>
      </c>
      <c r="BL186" s="22">
        <v>209</v>
      </c>
      <c r="BM186" s="22">
        <v>582</v>
      </c>
      <c r="BN186" s="22">
        <v>220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706</v>
      </c>
      <c r="CB186" s="22">
        <v>214</v>
      </c>
      <c r="CC186" s="22">
        <v>508</v>
      </c>
      <c r="CD186" s="22">
        <v>193</v>
      </c>
      <c r="CE186" s="22">
        <v>587</v>
      </c>
      <c r="CF186" s="22">
        <v>217</v>
      </c>
      <c r="CG186" s="22">
        <v>629</v>
      </c>
      <c r="CH186" s="22">
        <v>222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532528</v>
      </c>
      <c r="D187" s="22">
        <v>0</v>
      </c>
      <c r="E187" s="22">
        <v>0</v>
      </c>
      <c r="F187" s="22">
        <v>-1</v>
      </c>
      <c r="G187" s="22">
        <v>1</v>
      </c>
      <c r="H187" s="22">
        <v>0</v>
      </c>
      <c r="I187" s="22">
        <v>3</v>
      </c>
      <c r="J187" s="20">
        <v>0</v>
      </c>
      <c r="K187" s="20">
        <v>0</v>
      </c>
      <c r="L187" s="22">
        <v>0</v>
      </c>
      <c r="M187" s="20" t="s">
        <v>3535</v>
      </c>
      <c r="N187" s="20">
        <v>0</v>
      </c>
      <c r="O187" s="22">
        <v>747</v>
      </c>
      <c r="P187" s="23" t="b">
        <v>0</v>
      </c>
      <c r="Q187" s="20"/>
      <c r="R187" s="20"/>
      <c r="S187" s="22">
        <v>44</v>
      </c>
      <c r="T187" s="20" t="s">
        <v>3536</v>
      </c>
      <c r="U187" s="20">
        <v>0</v>
      </c>
      <c r="V187" s="20" t="s">
        <v>3537</v>
      </c>
      <c r="W187" s="20">
        <v>0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0</v>
      </c>
      <c r="AD187" s="22">
        <v>199</v>
      </c>
      <c r="AE187" s="22">
        <v>16</v>
      </c>
      <c r="AF187" s="22">
        <v>120</v>
      </c>
      <c r="AG187" s="22">
        <v>14</v>
      </c>
      <c r="AH187" s="20">
        <v>0</v>
      </c>
      <c r="AI187" s="20">
        <v>0</v>
      </c>
      <c r="AJ187" s="20" t="s">
        <v>3537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638</v>
      </c>
      <c r="BH187" s="22">
        <v>247</v>
      </c>
      <c r="BI187" s="22">
        <v>629</v>
      </c>
      <c r="BJ187" s="22">
        <v>248</v>
      </c>
      <c r="BK187" s="22">
        <v>615</v>
      </c>
      <c r="BL187" s="22">
        <v>245</v>
      </c>
      <c r="BM187" s="22">
        <v>643</v>
      </c>
      <c r="BN187" s="22">
        <v>250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567</v>
      </c>
      <c r="CB187" s="22">
        <v>320</v>
      </c>
      <c r="CC187" s="22">
        <v>592</v>
      </c>
      <c r="CD187" s="22">
        <v>219</v>
      </c>
      <c r="CE187" s="22">
        <v>650</v>
      </c>
      <c r="CF187" s="22">
        <v>255</v>
      </c>
      <c r="CG187" s="22">
        <v>748</v>
      </c>
      <c r="CH187" s="22">
        <v>318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513836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2</v>
      </c>
      <c r="J188" s="20">
        <v>0</v>
      </c>
      <c r="K188" s="20">
        <v>0</v>
      </c>
      <c r="L188" s="22">
        <v>0</v>
      </c>
      <c r="M188" s="20" t="s">
        <v>3576</v>
      </c>
      <c r="N188" s="20">
        <v>0</v>
      </c>
      <c r="O188" s="22">
        <v>753</v>
      </c>
      <c r="P188" s="23" t="b">
        <v>0</v>
      </c>
      <c r="Q188" s="20"/>
      <c r="R188" s="20"/>
      <c r="S188" s="22">
        <v>40</v>
      </c>
      <c r="T188" s="20" t="s">
        <v>3577</v>
      </c>
      <c r="U188" s="20">
        <v>0</v>
      </c>
      <c r="V188" s="20" t="s">
        <v>3578</v>
      </c>
      <c r="W188" s="20">
        <v>0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0</v>
      </c>
      <c r="AD188" s="22">
        <v>335</v>
      </c>
      <c r="AE188" s="22">
        <v>28</v>
      </c>
      <c r="AF188" s="22">
        <v>165</v>
      </c>
      <c r="AG188" s="22">
        <v>16</v>
      </c>
      <c r="AH188" s="20">
        <v>0</v>
      </c>
      <c r="AI188" s="20">
        <v>0</v>
      </c>
      <c r="AJ188" s="20" t="s">
        <v>3578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574</v>
      </c>
      <c r="BH188" s="22">
        <v>219</v>
      </c>
      <c r="BI188" s="22">
        <v>559</v>
      </c>
      <c r="BJ188" s="22">
        <v>218</v>
      </c>
      <c r="BK188" s="22">
        <v>533</v>
      </c>
      <c r="BL188" s="22">
        <v>208</v>
      </c>
      <c r="BM188" s="22">
        <v>581</v>
      </c>
      <c r="BN188" s="22">
        <v>219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705</v>
      </c>
      <c r="CB188" s="22">
        <v>213</v>
      </c>
      <c r="CC188" s="22">
        <v>507</v>
      </c>
      <c r="CD188" s="22">
        <v>192</v>
      </c>
      <c r="CE188" s="22">
        <v>586</v>
      </c>
      <c r="CF188" s="22">
        <v>216</v>
      </c>
      <c r="CG188" s="22">
        <v>701</v>
      </c>
      <c r="CH188" s="22">
        <v>238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500052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3</v>
      </c>
      <c r="J189" s="20">
        <v>0</v>
      </c>
      <c r="K189" s="20">
        <v>0</v>
      </c>
      <c r="L189" s="22">
        <v>0</v>
      </c>
      <c r="M189" s="20" t="s">
        <v>2044</v>
      </c>
      <c r="N189" s="20">
        <v>0</v>
      </c>
      <c r="O189" s="22">
        <v>755</v>
      </c>
      <c r="P189" s="23" t="b">
        <v>0</v>
      </c>
      <c r="Q189" s="20"/>
      <c r="R189" s="20"/>
      <c r="S189" s="22">
        <v>45</v>
      </c>
      <c r="T189" s="20" t="s">
        <v>3626</v>
      </c>
      <c r="U189" s="20">
        <v>0</v>
      </c>
      <c r="V189" s="20" t="s">
        <v>3627</v>
      </c>
      <c r="W189" s="20">
        <v>0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0</v>
      </c>
      <c r="AD189" s="22">
        <v>115</v>
      </c>
      <c r="AE189" s="22">
        <v>14</v>
      </c>
      <c r="AF189" s="22">
        <v>50</v>
      </c>
      <c r="AG189" s="22">
        <v>6</v>
      </c>
      <c r="AH189" s="20">
        <v>0</v>
      </c>
      <c r="AI189" s="20">
        <v>0</v>
      </c>
      <c r="AJ189" s="20" t="s">
        <v>3627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689</v>
      </c>
      <c r="BH189" s="22">
        <v>279</v>
      </c>
      <c r="BI189" s="22">
        <v>685</v>
      </c>
      <c r="BJ189" s="22">
        <v>280</v>
      </c>
      <c r="BK189" s="22">
        <v>677</v>
      </c>
      <c r="BL189" s="22">
        <v>279</v>
      </c>
      <c r="BM189" s="22">
        <v>695</v>
      </c>
      <c r="BN189" s="22">
        <v>282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443</v>
      </c>
      <c r="CB189" s="22">
        <v>260</v>
      </c>
      <c r="CC189" s="22">
        <v>646</v>
      </c>
      <c r="CD189" s="22">
        <v>252</v>
      </c>
      <c r="CE189" s="22">
        <v>697</v>
      </c>
      <c r="CF189" s="22">
        <v>285</v>
      </c>
      <c r="CG189" s="22">
        <v>751</v>
      </c>
      <c r="CH189" s="22">
        <v>320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578614</v>
      </c>
      <c r="D190" s="22">
        <v>0</v>
      </c>
      <c r="E190" s="22">
        <v>0</v>
      </c>
      <c r="F190" s="22">
        <v>-2</v>
      </c>
      <c r="G190" s="22">
        <v>2</v>
      </c>
      <c r="H190" s="22">
        <v>0</v>
      </c>
      <c r="I190" s="22">
        <v>3</v>
      </c>
      <c r="J190" s="20">
        <v>-1</v>
      </c>
      <c r="K190" s="20">
        <v>-0.5</v>
      </c>
      <c r="L190" s="22">
        <v>0</v>
      </c>
      <c r="M190" s="20" t="s">
        <v>1108</v>
      </c>
      <c r="N190" s="20">
        <v>0</v>
      </c>
      <c r="O190" s="22">
        <v>156</v>
      </c>
      <c r="P190" s="23" t="b">
        <v>0</v>
      </c>
      <c r="Q190" s="20"/>
      <c r="R190" s="20"/>
      <c r="S190" s="22">
        <v>43</v>
      </c>
      <c r="T190" s="20" t="s">
        <v>1971</v>
      </c>
      <c r="U190" s="20">
        <v>0</v>
      </c>
      <c r="V190" s="20" t="s">
        <v>1972</v>
      </c>
      <c r="W190" s="20">
        <v>0.2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0</v>
      </c>
      <c r="AD190" s="22">
        <v>32366</v>
      </c>
      <c r="AE190" s="22">
        <v>126</v>
      </c>
      <c r="AF190" s="22">
        <v>30957</v>
      </c>
      <c r="AG190" s="22">
        <v>497</v>
      </c>
      <c r="AH190" s="20">
        <v>0</v>
      </c>
      <c r="AI190" s="20">
        <v>0</v>
      </c>
      <c r="AJ190" s="20" t="s">
        <v>1972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607</v>
      </c>
      <c r="BH190" s="22">
        <v>226</v>
      </c>
      <c r="BI190" s="22">
        <v>594</v>
      </c>
      <c r="BJ190" s="22">
        <v>226</v>
      </c>
      <c r="BK190" s="22">
        <v>576</v>
      </c>
      <c r="BL190" s="22">
        <v>221</v>
      </c>
      <c r="BM190" s="22">
        <v>612</v>
      </c>
      <c r="BN190" s="22">
        <v>229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613</v>
      </c>
      <c r="CB190" s="22">
        <v>332</v>
      </c>
      <c r="CC190" s="22">
        <v>549</v>
      </c>
      <c r="CD190" s="22">
        <v>195</v>
      </c>
      <c r="CE190" s="22">
        <v>618</v>
      </c>
      <c r="CF190" s="22">
        <v>234</v>
      </c>
      <c r="CG190" s="22">
        <v>311</v>
      </c>
      <c r="CH190" s="22">
        <v>98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100</v>
      </c>
      <c r="C191" s="22">
        <v>487968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2</v>
      </c>
      <c r="J191" s="20">
        <v>-0.8</v>
      </c>
      <c r="K191" s="20">
        <v>-0.3</v>
      </c>
      <c r="L191" s="22">
        <v>0</v>
      </c>
      <c r="M191" s="20" t="s">
        <v>1973</v>
      </c>
      <c r="N191" s="20">
        <v>0.2</v>
      </c>
      <c r="O191" s="22">
        <v>157</v>
      </c>
      <c r="P191" s="23" t="b">
        <v>0</v>
      </c>
      <c r="Q191" s="20"/>
      <c r="R191" s="20" t="s">
        <v>3322</v>
      </c>
      <c r="S191" s="22">
        <v>39</v>
      </c>
      <c r="T191" s="20" t="s">
        <v>1974</v>
      </c>
      <c r="U191" s="20">
        <v>0.9</v>
      </c>
      <c r="V191" s="20" t="s">
        <v>1975</v>
      </c>
      <c r="W191" s="20">
        <v>0.6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10</v>
      </c>
      <c r="AD191" s="22">
        <v>90193</v>
      </c>
      <c r="AE191" s="22">
        <v>351</v>
      </c>
      <c r="AF191" s="22">
        <v>88832</v>
      </c>
      <c r="AG191" s="22">
        <v>839</v>
      </c>
      <c r="AH191" s="20">
        <v>0.1</v>
      </c>
      <c r="AI191" s="20">
        <v>2.6</v>
      </c>
      <c r="AJ191" s="20" t="s">
        <v>1975</v>
      </c>
      <c r="AK191" s="22">
        <v>875</v>
      </c>
      <c r="AL191" s="22">
        <v>0</v>
      </c>
      <c r="AM191" s="22">
        <v>0</v>
      </c>
      <c r="AN191" s="22">
        <v>0</v>
      </c>
      <c r="AO191" s="22">
        <v>22</v>
      </c>
      <c r="AP191" s="22">
        <v>1</v>
      </c>
      <c r="AQ191" s="22">
        <v>0</v>
      </c>
      <c r="AR191" s="22">
        <v>0</v>
      </c>
      <c r="AS191" s="22">
        <v>1</v>
      </c>
      <c r="AT191" s="22">
        <v>0</v>
      </c>
      <c r="AU191" s="22">
        <v>0</v>
      </c>
      <c r="AV191" s="22">
        <v>0</v>
      </c>
      <c r="AW191" s="22">
        <v>99</v>
      </c>
      <c r="AX191" s="20">
        <v>121.2</v>
      </c>
      <c r="AY191" s="20">
        <v>30.9</v>
      </c>
      <c r="AZ191" s="20">
        <v>34</v>
      </c>
      <c r="BA191" s="20">
        <v>18.600000000000001</v>
      </c>
      <c r="BB191" s="22">
        <v>10</v>
      </c>
      <c r="BC191" s="20">
        <v>0.19</v>
      </c>
      <c r="BD191" s="20">
        <v>0.48</v>
      </c>
      <c r="BE191" s="20">
        <v>0.67</v>
      </c>
      <c r="BF191" s="20">
        <v>18.03</v>
      </c>
      <c r="BG191" s="22">
        <v>269</v>
      </c>
      <c r="BH191" s="22">
        <v>106</v>
      </c>
      <c r="BI191" s="22">
        <v>332</v>
      </c>
      <c r="BJ191" s="22">
        <v>116</v>
      </c>
      <c r="BK191" s="22">
        <v>291</v>
      </c>
      <c r="BL191" s="22">
        <v>93</v>
      </c>
      <c r="BM191" s="22">
        <v>320</v>
      </c>
      <c r="BN191" s="22">
        <v>116</v>
      </c>
      <c r="BO191" s="20"/>
      <c r="BP191" s="20"/>
      <c r="BQ191" s="20"/>
      <c r="BR191" s="20"/>
      <c r="BS191" s="20"/>
      <c r="BT191" s="20"/>
      <c r="BU191" s="22">
        <v>0.02</v>
      </c>
      <c r="BV191" s="22">
        <v>0</v>
      </c>
      <c r="BW191" s="22">
        <v>0.05</v>
      </c>
      <c r="BX191" s="22">
        <v>7.0000000000000007E-2</v>
      </c>
      <c r="BY191" s="22">
        <v>1.85</v>
      </c>
      <c r="BZ191" s="22">
        <v>2.2599999999999998</v>
      </c>
      <c r="CA191" s="22">
        <v>764</v>
      </c>
      <c r="CB191" s="22">
        <v>248</v>
      </c>
      <c r="CC191" s="22">
        <v>380</v>
      </c>
      <c r="CD191" s="22">
        <v>128</v>
      </c>
      <c r="CE191" s="22">
        <v>466</v>
      </c>
      <c r="CF191" s="22">
        <v>154</v>
      </c>
      <c r="CG191" s="22">
        <v>225</v>
      </c>
      <c r="CH191" s="22">
        <v>86</v>
      </c>
      <c r="CI191" s="22">
        <v>1.03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189776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3</v>
      </c>
      <c r="J192" s="20">
        <v>0</v>
      </c>
      <c r="K192" s="20">
        <v>0</v>
      </c>
      <c r="L192" s="22">
        <v>0</v>
      </c>
      <c r="M192" s="20" t="s">
        <v>1588</v>
      </c>
      <c r="N192" s="20">
        <v>0</v>
      </c>
      <c r="O192" s="22">
        <v>158</v>
      </c>
      <c r="P192" s="23" t="b">
        <v>0</v>
      </c>
      <c r="Q192" s="20" t="s">
        <v>3113</v>
      </c>
      <c r="R192" s="20" t="s">
        <v>3114</v>
      </c>
      <c r="S192" s="22">
        <v>49</v>
      </c>
      <c r="T192" s="20" t="s">
        <v>1976</v>
      </c>
      <c r="U192" s="20">
        <v>0</v>
      </c>
      <c r="V192" s="20" t="s">
        <v>1977</v>
      </c>
      <c r="W192" s="20">
        <v>0</v>
      </c>
      <c r="X192" s="23" t="b">
        <v>0</v>
      </c>
      <c r="Y192" s="20"/>
      <c r="Z192" s="20" t="s">
        <v>872</v>
      </c>
      <c r="AA192" s="22">
        <v>6</v>
      </c>
      <c r="AB192" s="22">
        <v>90</v>
      </c>
      <c r="AC192" s="22">
        <v>0</v>
      </c>
      <c r="AD192" s="22">
        <v>326</v>
      </c>
      <c r="AE192" s="22">
        <v>0</v>
      </c>
      <c r="AF192" s="22">
        <v>2628</v>
      </c>
      <c r="AG192" s="22">
        <v>6</v>
      </c>
      <c r="AH192" s="20">
        <v>0</v>
      </c>
      <c r="AI192" s="20">
        <v>0</v>
      </c>
      <c r="AJ192" s="20" t="s">
        <v>1977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730</v>
      </c>
      <c r="BH192" s="22">
        <v>309</v>
      </c>
      <c r="BI192" s="22">
        <v>726</v>
      </c>
      <c r="BJ192" s="22">
        <v>307</v>
      </c>
      <c r="BK192" s="22">
        <v>723</v>
      </c>
      <c r="BL192" s="22">
        <v>307</v>
      </c>
      <c r="BM192" s="22">
        <v>731</v>
      </c>
      <c r="BN192" s="22">
        <v>309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231</v>
      </c>
      <c r="CB192" s="22">
        <v>149</v>
      </c>
      <c r="CC192" s="22">
        <v>698</v>
      </c>
      <c r="CD192" s="22">
        <v>288</v>
      </c>
      <c r="CE192" s="22">
        <v>731</v>
      </c>
      <c r="CF192" s="22">
        <v>309</v>
      </c>
      <c r="CG192" s="22">
        <v>650</v>
      </c>
      <c r="CH192" s="22">
        <v>255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183751</v>
      </c>
      <c r="D193" s="22">
        <v>0</v>
      </c>
      <c r="E193" s="22">
        <v>0</v>
      </c>
      <c r="F193" s="22">
        <v>-3</v>
      </c>
      <c r="G193" s="22">
        <v>3</v>
      </c>
      <c r="H193" s="22">
        <v>0</v>
      </c>
      <c r="I193" s="22">
        <v>3</v>
      </c>
      <c r="J193" s="20">
        <v>-0.8</v>
      </c>
      <c r="K193" s="20">
        <v>-0.3</v>
      </c>
      <c r="L193" s="22">
        <v>0</v>
      </c>
      <c r="M193" s="20" t="s">
        <v>1978</v>
      </c>
      <c r="N193" s="20">
        <v>0.2</v>
      </c>
      <c r="O193" s="22">
        <v>159</v>
      </c>
      <c r="P193" s="23" t="b">
        <v>0</v>
      </c>
      <c r="Q193" s="20"/>
      <c r="R193" s="20" t="s">
        <v>3242</v>
      </c>
      <c r="S193" s="22">
        <v>52</v>
      </c>
      <c r="T193" s="20" t="s">
        <v>1979</v>
      </c>
      <c r="U193" s="20">
        <v>1</v>
      </c>
      <c r="V193" s="20" t="s">
        <v>1980</v>
      </c>
      <c r="W193" s="20">
        <v>0.1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4</v>
      </c>
      <c r="AD193" s="22">
        <v>1849</v>
      </c>
      <c r="AE193" s="22">
        <v>45</v>
      </c>
      <c r="AF193" s="22">
        <v>15493</v>
      </c>
      <c r="AG193" s="22">
        <v>35</v>
      </c>
      <c r="AH193" s="20">
        <v>0</v>
      </c>
      <c r="AI193" s="20">
        <v>0.8</v>
      </c>
      <c r="AJ193" s="20" t="s">
        <v>1981</v>
      </c>
      <c r="AK193" s="22">
        <v>73</v>
      </c>
      <c r="AL193" s="22">
        <v>0</v>
      </c>
      <c r="AM193" s="22">
        <v>0</v>
      </c>
      <c r="AN193" s="22">
        <v>0</v>
      </c>
      <c r="AO193" s="22">
        <v>3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11</v>
      </c>
      <c r="AX193" s="20">
        <v>8</v>
      </c>
      <c r="AY193" s="20">
        <v>9.1</v>
      </c>
      <c r="AZ193" s="20">
        <v>22</v>
      </c>
      <c r="BA193" s="20">
        <v>4</v>
      </c>
      <c r="BB193" s="22">
        <v>1</v>
      </c>
      <c r="BC193" s="20">
        <v>0.03</v>
      </c>
      <c r="BD193" s="20">
        <v>0.02</v>
      </c>
      <c r="BE193" s="20">
        <v>0.05</v>
      </c>
      <c r="BF193" s="20">
        <v>3.36</v>
      </c>
      <c r="BG193" s="22">
        <v>452</v>
      </c>
      <c r="BH193" s="22">
        <v>203</v>
      </c>
      <c r="BI193" s="22">
        <v>402</v>
      </c>
      <c r="BJ193" s="22">
        <v>201</v>
      </c>
      <c r="BK193" s="22">
        <v>337</v>
      </c>
      <c r="BL193" s="22">
        <v>170</v>
      </c>
      <c r="BM193" s="22">
        <v>421</v>
      </c>
      <c r="BN193" s="22">
        <v>195</v>
      </c>
      <c r="BO193" s="20"/>
      <c r="BP193" s="20"/>
      <c r="BQ193" s="20"/>
      <c r="BR193" s="20"/>
      <c r="BS193" s="20"/>
      <c r="BT193" s="20"/>
      <c r="BU193" s="22">
        <v>0.04</v>
      </c>
      <c r="BV193" s="22">
        <v>0</v>
      </c>
      <c r="BW193" s="22">
        <v>0.02</v>
      </c>
      <c r="BX193" s="22">
        <v>0.06</v>
      </c>
      <c r="BY193" s="22">
        <v>4.1399999999999997</v>
      </c>
      <c r="BZ193" s="22">
        <v>3.7</v>
      </c>
      <c r="CA193" s="22">
        <v>158</v>
      </c>
      <c r="CB193" s="22">
        <v>98</v>
      </c>
      <c r="CC193" s="22">
        <v>404</v>
      </c>
      <c r="CD193" s="22">
        <v>182</v>
      </c>
      <c r="CE193" s="22">
        <v>459</v>
      </c>
      <c r="CF193" s="22">
        <v>215</v>
      </c>
      <c r="CG193" s="22">
        <v>485</v>
      </c>
      <c r="CH193" s="22">
        <v>162</v>
      </c>
      <c r="CI193" s="22">
        <v>1.23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100</v>
      </c>
      <c r="B194" s="22">
        <v>100</v>
      </c>
      <c r="C194" s="22">
        <v>241231</v>
      </c>
      <c r="D194" s="22">
        <v>0</v>
      </c>
      <c r="E194" s="22">
        <v>0</v>
      </c>
      <c r="F194" s="22">
        <v>0</v>
      </c>
      <c r="G194" s="22">
        <v>0</v>
      </c>
      <c r="H194" s="22">
        <v>1</v>
      </c>
      <c r="I194" s="22">
        <v>2</v>
      </c>
      <c r="J194" s="20">
        <v>2.2000000000000002</v>
      </c>
      <c r="K194" s="20">
        <v>2.7</v>
      </c>
      <c r="L194" s="22">
        <v>5</v>
      </c>
      <c r="M194" s="20" t="s">
        <v>1014</v>
      </c>
      <c r="N194" s="20">
        <v>3.2</v>
      </c>
      <c r="O194" s="22">
        <v>160</v>
      </c>
      <c r="P194" s="23" t="b">
        <v>0</v>
      </c>
      <c r="Q194" s="20"/>
      <c r="R194" s="20" t="s">
        <v>3579</v>
      </c>
      <c r="S194" s="22">
        <v>40</v>
      </c>
      <c r="T194" s="20" t="s">
        <v>1982</v>
      </c>
      <c r="U194" s="20">
        <v>2.2000000000000002</v>
      </c>
      <c r="V194" s="20" t="s">
        <v>1983</v>
      </c>
      <c r="W194" s="20">
        <v>1.6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28</v>
      </c>
      <c r="AD194" s="22">
        <v>89402</v>
      </c>
      <c r="AE194" s="22">
        <v>2022</v>
      </c>
      <c r="AF194" s="22">
        <v>355989</v>
      </c>
      <c r="AG194" s="22">
        <v>1371</v>
      </c>
      <c r="AH194" s="20">
        <v>0.8</v>
      </c>
      <c r="AI194" s="20">
        <v>7</v>
      </c>
      <c r="AJ194" s="20" t="s">
        <v>1983</v>
      </c>
      <c r="AK194" s="22">
        <v>1128</v>
      </c>
      <c r="AL194" s="22">
        <v>0</v>
      </c>
      <c r="AM194" s="22">
        <v>1</v>
      </c>
      <c r="AN194" s="22">
        <v>2</v>
      </c>
      <c r="AO194" s="22">
        <v>21</v>
      </c>
      <c r="AP194" s="22">
        <v>0</v>
      </c>
      <c r="AQ194" s="22">
        <v>0</v>
      </c>
      <c r="AR194" s="22">
        <v>0</v>
      </c>
      <c r="AS194" s="22">
        <v>6</v>
      </c>
      <c r="AT194" s="22">
        <v>0</v>
      </c>
      <c r="AU194" s="22">
        <v>0</v>
      </c>
      <c r="AV194" s="22">
        <v>4</v>
      </c>
      <c r="AW194" s="22">
        <v>222</v>
      </c>
      <c r="AX194" s="20">
        <v>294.39999999999998</v>
      </c>
      <c r="AY194" s="20">
        <v>45.1</v>
      </c>
      <c r="AZ194" s="20">
        <v>25</v>
      </c>
      <c r="BA194" s="20">
        <v>36.6</v>
      </c>
      <c r="BB194" s="22">
        <v>13</v>
      </c>
      <c r="BC194" s="20">
        <v>0.33</v>
      </c>
      <c r="BD194" s="20">
        <v>0.17</v>
      </c>
      <c r="BE194" s="20">
        <v>0.5</v>
      </c>
      <c r="BF194" s="20">
        <v>19.059999999999999</v>
      </c>
      <c r="BG194" s="22">
        <v>87</v>
      </c>
      <c r="BH194" s="22">
        <v>31</v>
      </c>
      <c r="BI194" s="22">
        <v>302</v>
      </c>
      <c r="BJ194" s="22">
        <v>99</v>
      </c>
      <c r="BK194" s="22">
        <v>320</v>
      </c>
      <c r="BL194" s="22">
        <v>109</v>
      </c>
      <c r="BM194" s="22">
        <v>205</v>
      </c>
      <c r="BN194" s="22">
        <v>61</v>
      </c>
      <c r="BO194" s="20"/>
      <c r="BP194" s="20"/>
      <c r="BQ194" s="20"/>
      <c r="BR194" s="20"/>
      <c r="BS194" s="20"/>
      <c r="BT194" s="20"/>
      <c r="BU194" s="22">
        <v>0.03</v>
      </c>
      <c r="BV194" s="22">
        <v>0</v>
      </c>
      <c r="BW194" s="22">
        <v>0.01</v>
      </c>
      <c r="BX194" s="22">
        <v>0.04</v>
      </c>
      <c r="BY194" s="22">
        <v>1.52</v>
      </c>
      <c r="BZ194" s="22">
        <v>1.68</v>
      </c>
      <c r="CA194" s="22">
        <v>664</v>
      </c>
      <c r="CB194" s="22">
        <v>185</v>
      </c>
      <c r="CC194" s="22">
        <v>86</v>
      </c>
      <c r="CD194" s="22">
        <v>25</v>
      </c>
      <c r="CE194" s="22">
        <v>245</v>
      </c>
      <c r="CF194" s="22">
        <v>79</v>
      </c>
      <c r="CG194" s="22">
        <v>155</v>
      </c>
      <c r="CH194" s="22">
        <v>62</v>
      </c>
      <c r="CI194" s="22">
        <v>1.04</v>
      </c>
      <c r="CJ194" s="22">
        <v>0.16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172782</v>
      </c>
      <c r="D195" s="22">
        <v>0</v>
      </c>
      <c r="E195" s="22">
        <v>0</v>
      </c>
      <c r="F195" s="22">
        <v>-3</v>
      </c>
      <c r="G195" s="22">
        <v>3</v>
      </c>
      <c r="H195" s="22">
        <v>0</v>
      </c>
      <c r="I195" s="22">
        <v>3</v>
      </c>
      <c r="J195" s="20">
        <v>2</v>
      </c>
      <c r="K195" s="20">
        <v>2.5</v>
      </c>
      <c r="L195" s="22">
        <v>3</v>
      </c>
      <c r="M195" s="20" t="s">
        <v>1039</v>
      </c>
      <c r="N195" s="20">
        <v>3</v>
      </c>
      <c r="O195" s="22">
        <v>161</v>
      </c>
      <c r="P195" s="23" t="b">
        <v>0</v>
      </c>
      <c r="Q195" s="20"/>
      <c r="R195" s="20"/>
      <c r="S195" s="22">
        <v>47</v>
      </c>
      <c r="T195" s="20" t="s">
        <v>1984</v>
      </c>
      <c r="U195" s="20">
        <v>2.7</v>
      </c>
      <c r="V195" s="20" t="s">
        <v>1985</v>
      </c>
      <c r="W195" s="20">
        <v>0.3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46</v>
      </c>
      <c r="AD195" s="22">
        <v>49740</v>
      </c>
      <c r="AE195" s="22">
        <v>1556</v>
      </c>
      <c r="AF195" s="22">
        <v>49294</v>
      </c>
      <c r="AG195" s="22">
        <v>1358</v>
      </c>
      <c r="AH195" s="20">
        <v>0.6</v>
      </c>
      <c r="AI195" s="20">
        <v>9.8000000000000007</v>
      </c>
      <c r="AJ195" s="20" t="s">
        <v>1985</v>
      </c>
      <c r="AK195" s="22">
        <v>1319</v>
      </c>
      <c r="AL195" s="22">
        <v>3</v>
      </c>
      <c r="AM195" s="22">
        <v>0</v>
      </c>
      <c r="AN195" s="22">
        <v>2</v>
      </c>
      <c r="AO195" s="22">
        <v>26</v>
      </c>
      <c r="AP195" s="22">
        <v>0</v>
      </c>
      <c r="AQ195" s="22">
        <v>0</v>
      </c>
      <c r="AR195" s="22">
        <v>0</v>
      </c>
      <c r="AS195" s="22">
        <v>2</v>
      </c>
      <c r="AT195" s="22">
        <v>0</v>
      </c>
      <c r="AU195" s="22">
        <v>0</v>
      </c>
      <c r="AV195" s="22">
        <v>0</v>
      </c>
      <c r="AW195" s="22">
        <v>241</v>
      </c>
      <c r="AX195" s="20">
        <v>270.39999999999998</v>
      </c>
      <c r="AY195" s="20">
        <v>244.4</v>
      </c>
      <c r="AZ195" s="20">
        <v>122</v>
      </c>
      <c r="BA195" s="20">
        <v>64</v>
      </c>
      <c r="BB195" s="22">
        <v>14</v>
      </c>
      <c r="BC195" s="20">
        <v>0.81</v>
      </c>
      <c r="BD195" s="20">
        <v>1.28</v>
      </c>
      <c r="BE195" s="20">
        <v>2.09</v>
      </c>
      <c r="BF195" s="20">
        <v>21.45</v>
      </c>
      <c r="BG195" s="22">
        <v>109</v>
      </c>
      <c r="BH195" s="22">
        <v>41</v>
      </c>
      <c r="BI195" s="22">
        <v>64</v>
      </c>
      <c r="BJ195" s="22">
        <v>50</v>
      </c>
      <c r="BK195" s="22">
        <v>140</v>
      </c>
      <c r="BL195" s="22">
        <v>88</v>
      </c>
      <c r="BM195" s="22">
        <v>92</v>
      </c>
      <c r="BN195" s="22">
        <v>64</v>
      </c>
      <c r="BO195" s="22">
        <v>4</v>
      </c>
      <c r="BP195" s="20"/>
      <c r="BQ195" s="22">
        <v>3</v>
      </c>
      <c r="BR195" s="20"/>
      <c r="BS195" s="20"/>
      <c r="BT195" s="20"/>
      <c r="BU195" s="22">
        <v>0.06</v>
      </c>
      <c r="BV195" s="22">
        <v>0</v>
      </c>
      <c r="BW195" s="22">
        <v>0.09</v>
      </c>
      <c r="BX195" s="22">
        <v>0.15</v>
      </c>
      <c r="BY195" s="22">
        <v>1.46</v>
      </c>
      <c r="BZ195" s="22">
        <v>1.77</v>
      </c>
      <c r="CA195" s="22">
        <v>314</v>
      </c>
      <c r="CB195" s="22">
        <v>203</v>
      </c>
      <c r="CC195" s="22">
        <v>107</v>
      </c>
      <c r="CD195" s="22">
        <v>55</v>
      </c>
      <c r="CE195" s="22">
        <v>188</v>
      </c>
      <c r="CF195" s="22">
        <v>83</v>
      </c>
      <c r="CG195" s="22">
        <v>289</v>
      </c>
      <c r="CH195" s="22">
        <v>95</v>
      </c>
      <c r="CI195" s="22">
        <v>0.96</v>
      </c>
      <c r="CJ195" s="22">
        <v>0.14000000000000001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100</v>
      </c>
      <c r="B196" s="22">
        <v>100</v>
      </c>
      <c r="C196" s="22">
        <v>250735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3</v>
      </c>
      <c r="J196" s="20">
        <v>-1</v>
      </c>
      <c r="K196" s="20">
        <v>-0.5</v>
      </c>
      <c r="L196" s="22">
        <v>0</v>
      </c>
      <c r="M196" s="20" t="s">
        <v>1334</v>
      </c>
      <c r="N196" s="20">
        <v>0</v>
      </c>
      <c r="O196" s="22">
        <v>162</v>
      </c>
      <c r="P196" s="23" t="b">
        <v>0</v>
      </c>
      <c r="Q196" s="20"/>
      <c r="R196" s="20" t="s">
        <v>2959</v>
      </c>
      <c r="S196" s="22">
        <v>44</v>
      </c>
      <c r="T196" s="20" t="s">
        <v>1986</v>
      </c>
      <c r="U196" s="20">
        <v>0</v>
      </c>
      <c r="V196" s="20" t="s">
        <v>1987</v>
      </c>
      <c r="W196" s="20">
        <v>0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0</v>
      </c>
      <c r="AD196" s="22">
        <v>1281</v>
      </c>
      <c r="AE196" s="22">
        <v>20</v>
      </c>
      <c r="AF196" s="22">
        <v>3552</v>
      </c>
      <c r="AG196" s="22">
        <v>20</v>
      </c>
      <c r="AH196" s="20">
        <v>0</v>
      </c>
      <c r="AI196" s="20">
        <v>0</v>
      </c>
      <c r="AJ196" s="20" t="s">
        <v>1987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628</v>
      </c>
      <c r="BH196" s="22">
        <v>239</v>
      </c>
      <c r="BI196" s="22">
        <v>617</v>
      </c>
      <c r="BJ196" s="22">
        <v>239</v>
      </c>
      <c r="BK196" s="22">
        <v>602</v>
      </c>
      <c r="BL196" s="22">
        <v>235</v>
      </c>
      <c r="BM196" s="22">
        <v>633</v>
      </c>
      <c r="BN196" s="22">
        <v>242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541</v>
      </c>
      <c r="CB196" s="22">
        <v>304</v>
      </c>
      <c r="CC196" s="22">
        <v>578</v>
      </c>
      <c r="CD196" s="22">
        <v>209</v>
      </c>
      <c r="CE196" s="22">
        <v>640</v>
      </c>
      <c r="CF196" s="22">
        <v>247</v>
      </c>
      <c r="CG196" s="22">
        <v>616</v>
      </c>
      <c r="CH196" s="22">
        <v>236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50</v>
      </c>
      <c r="B197" s="22">
        <v>50</v>
      </c>
      <c r="C197" s="22">
        <v>40145</v>
      </c>
      <c r="D197" s="22">
        <v>0</v>
      </c>
      <c r="E197" s="22">
        <v>0</v>
      </c>
      <c r="F197" s="22">
        <v>-2</v>
      </c>
      <c r="G197" s="22">
        <v>2</v>
      </c>
      <c r="H197" s="22">
        <v>0</v>
      </c>
      <c r="I197" s="22">
        <v>3</v>
      </c>
      <c r="J197" s="20">
        <v>-0.5</v>
      </c>
      <c r="K197" s="20">
        <v>-0.2</v>
      </c>
      <c r="L197" s="22">
        <v>0</v>
      </c>
      <c r="M197" s="20" t="s">
        <v>995</v>
      </c>
      <c r="N197" s="20">
        <v>0</v>
      </c>
      <c r="O197" s="22">
        <v>163</v>
      </c>
      <c r="P197" s="23" t="b">
        <v>0</v>
      </c>
      <c r="Q197" s="20" t="s">
        <v>3731</v>
      </c>
      <c r="R197" s="20" t="s">
        <v>3462</v>
      </c>
      <c r="S197" s="22">
        <v>48</v>
      </c>
      <c r="T197" s="20" t="s">
        <v>1988</v>
      </c>
      <c r="U197" s="20">
        <v>1</v>
      </c>
      <c r="V197" s="20" t="s">
        <v>1989</v>
      </c>
      <c r="W197" s="20">
        <v>0</v>
      </c>
      <c r="X197" s="23" t="b">
        <v>0</v>
      </c>
      <c r="Y197" s="20"/>
      <c r="Z197" s="20" t="s">
        <v>937</v>
      </c>
      <c r="AA197" s="22">
        <v>6</v>
      </c>
      <c r="AB197" s="22">
        <v>90</v>
      </c>
      <c r="AC197" s="22">
        <v>1</v>
      </c>
      <c r="AD197" s="22">
        <v>679</v>
      </c>
      <c r="AE197" s="22">
        <v>7</v>
      </c>
      <c r="AF197" s="22">
        <v>2608</v>
      </c>
      <c r="AG197" s="22">
        <v>19</v>
      </c>
      <c r="AH197" s="20">
        <v>0</v>
      </c>
      <c r="AI197" s="20">
        <v>0.2</v>
      </c>
      <c r="AJ197" s="20" t="s">
        <v>1989</v>
      </c>
      <c r="AK197" s="22">
        <v>16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2</v>
      </c>
      <c r="AX197" s="20">
        <v>1.8</v>
      </c>
      <c r="AY197" s="20">
        <v>0.9</v>
      </c>
      <c r="AZ197" s="20">
        <v>2</v>
      </c>
      <c r="BA197" s="20">
        <v>0.5</v>
      </c>
      <c r="BB197" s="22">
        <v>0</v>
      </c>
      <c r="BC197" s="20">
        <v>0</v>
      </c>
      <c r="BD197" s="20">
        <v>0.01</v>
      </c>
      <c r="BE197" s="20">
        <v>0.01</v>
      </c>
      <c r="BF197" s="20">
        <v>0.13</v>
      </c>
      <c r="BG197" s="22">
        <v>474</v>
      </c>
      <c r="BH197" s="22">
        <v>216</v>
      </c>
      <c r="BI197" s="22">
        <v>432</v>
      </c>
      <c r="BJ197" s="22">
        <v>211</v>
      </c>
      <c r="BK197" s="22">
        <v>427</v>
      </c>
      <c r="BL197" s="22">
        <v>212</v>
      </c>
      <c r="BM197" s="22">
        <v>469</v>
      </c>
      <c r="BN197" s="22">
        <v>213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0.06</v>
      </c>
      <c r="BX197" s="22">
        <v>0.06</v>
      </c>
      <c r="BY197" s="22">
        <v>0.73</v>
      </c>
      <c r="BZ197" s="22">
        <v>0</v>
      </c>
      <c r="CA197" s="22">
        <v>269</v>
      </c>
      <c r="CB197" s="22">
        <v>173</v>
      </c>
      <c r="CC197" s="22">
        <v>684</v>
      </c>
      <c r="CD197" s="22">
        <v>277</v>
      </c>
      <c r="CE197" s="22">
        <v>446</v>
      </c>
      <c r="CF197" s="22">
        <v>205</v>
      </c>
      <c r="CG197" s="22">
        <v>621</v>
      </c>
      <c r="CH197" s="22">
        <v>239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530873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3</v>
      </c>
      <c r="J198" s="20">
        <v>0</v>
      </c>
      <c r="K198" s="20">
        <v>0</v>
      </c>
      <c r="L198" s="22">
        <v>0</v>
      </c>
      <c r="M198" s="20" t="s">
        <v>1990</v>
      </c>
      <c r="N198" s="20">
        <v>0</v>
      </c>
      <c r="O198" s="22">
        <v>164</v>
      </c>
      <c r="P198" s="23" t="b">
        <v>0</v>
      </c>
      <c r="Q198" s="20" t="s">
        <v>2759</v>
      </c>
      <c r="R198" s="20" t="s">
        <v>2760</v>
      </c>
      <c r="S198" s="22">
        <v>45</v>
      </c>
      <c r="T198" s="20" t="s">
        <v>1991</v>
      </c>
      <c r="U198" s="20">
        <v>0</v>
      </c>
      <c r="V198" s="20" t="s">
        <v>1992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101</v>
      </c>
      <c r="AE198" s="22">
        <v>0</v>
      </c>
      <c r="AF198" s="22">
        <v>2854</v>
      </c>
      <c r="AG198" s="22">
        <v>4</v>
      </c>
      <c r="AH198" s="20">
        <v>0</v>
      </c>
      <c r="AI198" s="20">
        <v>0</v>
      </c>
      <c r="AJ198" s="20" t="s">
        <v>1992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700</v>
      </c>
      <c r="BH198" s="22">
        <v>288</v>
      </c>
      <c r="BI198" s="22">
        <v>697</v>
      </c>
      <c r="BJ198" s="22">
        <v>289</v>
      </c>
      <c r="BK198" s="22">
        <v>689</v>
      </c>
      <c r="BL198" s="22">
        <v>288</v>
      </c>
      <c r="BM198" s="22">
        <v>706</v>
      </c>
      <c r="BN198" s="22">
        <v>291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457</v>
      </c>
      <c r="CB198" s="22">
        <v>271</v>
      </c>
      <c r="CC198" s="22">
        <v>658</v>
      </c>
      <c r="CD198" s="22">
        <v>262</v>
      </c>
      <c r="CE198" s="22">
        <v>707</v>
      </c>
      <c r="CF198" s="22">
        <v>293</v>
      </c>
      <c r="CG198" s="22">
        <v>681</v>
      </c>
      <c r="CH198" s="22">
        <v>273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100</v>
      </c>
      <c r="B199" s="22">
        <v>100</v>
      </c>
      <c r="C199" s="22">
        <v>172567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-0.8</v>
      </c>
      <c r="K199" s="20">
        <v>-0.3</v>
      </c>
      <c r="L199" s="22">
        <v>0</v>
      </c>
      <c r="M199" s="20" t="s">
        <v>1039</v>
      </c>
      <c r="N199" s="20">
        <v>0.2</v>
      </c>
      <c r="O199" s="22">
        <v>165</v>
      </c>
      <c r="P199" s="23" t="b">
        <v>0</v>
      </c>
      <c r="Q199" s="20"/>
      <c r="R199" s="20" t="s">
        <v>3628</v>
      </c>
      <c r="S199" s="22">
        <v>50</v>
      </c>
      <c r="T199" s="20" t="s">
        <v>1993</v>
      </c>
      <c r="U199" s="20">
        <v>1.6</v>
      </c>
      <c r="V199" s="20" t="s">
        <v>1994</v>
      </c>
      <c r="W199" s="20">
        <v>0.1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18</v>
      </c>
      <c r="AD199" s="22">
        <v>7192</v>
      </c>
      <c r="AE199" s="22">
        <v>35</v>
      </c>
      <c r="AF199" s="22">
        <v>10230</v>
      </c>
      <c r="AG199" s="22">
        <v>26</v>
      </c>
      <c r="AH199" s="20">
        <v>0</v>
      </c>
      <c r="AI199" s="20">
        <v>3.6</v>
      </c>
      <c r="AJ199" s="20" t="s">
        <v>1994</v>
      </c>
      <c r="AK199" s="22">
        <v>844</v>
      </c>
      <c r="AL199" s="22">
        <v>0</v>
      </c>
      <c r="AM199" s="22">
        <v>1</v>
      </c>
      <c r="AN199" s="22">
        <v>0</v>
      </c>
      <c r="AO199" s="22">
        <v>24</v>
      </c>
      <c r="AP199" s="22">
        <v>0</v>
      </c>
      <c r="AQ199" s="22">
        <v>0</v>
      </c>
      <c r="AR199" s="22">
        <v>0</v>
      </c>
      <c r="AS199" s="22">
        <v>5</v>
      </c>
      <c r="AT199" s="22">
        <v>0</v>
      </c>
      <c r="AU199" s="22">
        <v>0</v>
      </c>
      <c r="AV199" s="22">
        <v>0</v>
      </c>
      <c r="AW199" s="22">
        <v>119</v>
      </c>
      <c r="AX199" s="20">
        <v>128.80000000000001</v>
      </c>
      <c r="AY199" s="20">
        <v>114.2</v>
      </c>
      <c r="AZ199" s="20">
        <v>18</v>
      </c>
      <c r="BA199" s="20">
        <v>26.1</v>
      </c>
      <c r="BB199" s="22">
        <v>10</v>
      </c>
      <c r="BC199" s="20">
        <v>0.08</v>
      </c>
      <c r="BD199" s="20">
        <v>0.88</v>
      </c>
      <c r="BE199" s="20">
        <v>0.96</v>
      </c>
      <c r="BF199" s="20">
        <v>18.91</v>
      </c>
      <c r="BG199" s="22">
        <v>257</v>
      </c>
      <c r="BH199" s="22">
        <v>103</v>
      </c>
      <c r="BI199" s="22">
        <v>158</v>
      </c>
      <c r="BJ199" s="22">
        <v>102</v>
      </c>
      <c r="BK199" s="22">
        <v>351</v>
      </c>
      <c r="BL199" s="22">
        <v>176</v>
      </c>
      <c r="BM199" s="22">
        <v>270</v>
      </c>
      <c r="BN199" s="22">
        <v>127</v>
      </c>
      <c r="BO199" s="20"/>
      <c r="BP199" s="20"/>
      <c r="BQ199" s="20"/>
      <c r="BR199" s="20"/>
      <c r="BS199" s="20"/>
      <c r="BT199" s="20"/>
      <c r="BU199" s="22">
        <v>0.01</v>
      </c>
      <c r="BV199" s="22">
        <v>0</v>
      </c>
      <c r="BW199" s="22">
        <v>0.09</v>
      </c>
      <c r="BX199" s="22">
        <v>0.1</v>
      </c>
      <c r="BY199" s="22">
        <v>2.02</v>
      </c>
      <c r="BZ199" s="22">
        <v>2.56</v>
      </c>
      <c r="CA199" s="22">
        <v>185</v>
      </c>
      <c r="CB199" s="22">
        <v>114</v>
      </c>
      <c r="CC199" s="22">
        <v>403</v>
      </c>
      <c r="CD199" s="22">
        <v>181</v>
      </c>
      <c r="CE199" s="22">
        <v>339</v>
      </c>
      <c r="CF199" s="22">
        <v>148</v>
      </c>
      <c r="CG199" s="22">
        <v>504</v>
      </c>
      <c r="CH199" s="22">
        <v>175</v>
      </c>
      <c r="CI199" s="22">
        <v>1.07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432711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2</v>
      </c>
      <c r="J200" s="20">
        <v>-1</v>
      </c>
      <c r="K200" s="20">
        <v>-0.5</v>
      </c>
      <c r="L200" s="22">
        <v>0</v>
      </c>
      <c r="M200" s="20" t="s">
        <v>1995</v>
      </c>
      <c r="N200" s="20">
        <v>0</v>
      </c>
      <c r="O200" s="22">
        <v>166</v>
      </c>
      <c r="P200" s="23" t="b">
        <v>0</v>
      </c>
      <c r="Q200" s="20"/>
      <c r="R200" s="20"/>
      <c r="S200" s="22">
        <v>39</v>
      </c>
      <c r="T200" s="20" t="s">
        <v>1996</v>
      </c>
      <c r="U200" s="20">
        <v>0</v>
      </c>
      <c r="V200" s="20" t="s">
        <v>1997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21835</v>
      </c>
      <c r="AE200" s="22">
        <v>208</v>
      </c>
      <c r="AF200" s="22">
        <v>18897</v>
      </c>
      <c r="AG200" s="22">
        <v>188</v>
      </c>
      <c r="AH200" s="20">
        <v>0</v>
      </c>
      <c r="AI200" s="20">
        <v>0</v>
      </c>
      <c r="AJ200" s="20" t="s">
        <v>1997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504</v>
      </c>
      <c r="BH200" s="22">
        <v>178</v>
      </c>
      <c r="BI200" s="22">
        <v>489</v>
      </c>
      <c r="BJ200" s="22">
        <v>177</v>
      </c>
      <c r="BK200" s="22">
        <v>460</v>
      </c>
      <c r="BL200" s="22">
        <v>164</v>
      </c>
      <c r="BM200" s="22">
        <v>510</v>
      </c>
      <c r="BN200" s="22">
        <v>177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758</v>
      </c>
      <c r="CB200" s="22">
        <v>243</v>
      </c>
      <c r="CC200" s="22">
        <v>434</v>
      </c>
      <c r="CD200" s="22">
        <v>147</v>
      </c>
      <c r="CE200" s="22">
        <v>516</v>
      </c>
      <c r="CF200" s="22">
        <v>175</v>
      </c>
      <c r="CG200" s="22">
        <v>309</v>
      </c>
      <c r="CH200" s="22">
        <v>120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478969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-0.5</v>
      </c>
      <c r="K201" s="20">
        <v>0</v>
      </c>
      <c r="L201" s="22">
        <v>0</v>
      </c>
      <c r="M201" s="20" t="s">
        <v>1998</v>
      </c>
      <c r="N201" s="20">
        <v>0.5</v>
      </c>
      <c r="O201" s="22">
        <v>167</v>
      </c>
      <c r="P201" s="23" t="b">
        <v>0</v>
      </c>
      <c r="Q201" s="20"/>
      <c r="R201" s="20" t="s">
        <v>2960</v>
      </c>
      <c r="S201" s="22">
        <v>39</v>
      </c>
      <c r="T201" s="20" t="s">
        <v>1999</v>
      </c>
      <c r="U201" s="20">
        <v>1</v>
      </c>
      <c r="V201" s="20" t="s">
        <v>2000</v>
      </c>
      <c r="W201" s="20">
        <v>0.1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3</v>
      </c>
      <c r="AD201" s="22">
        <v>9019</v>
      </c>
      <c r="AE201" s="22">
        <v>190</v>
      </c>
      <c r="AF201" s="22">
        <v>18571</v>
      </c>
      <c r="AG201" s="22">
        <v>179</v>
      </c>
      <c r="AH201" s="20">
        <v>0.1</v>
      </c>
      <c r="AI201" s="20">
        <v>0.8</v>
      </c>
      <c r="AJ201" s="20" t="s">
        <v>2000</v>
      </c>
      <c r="AK201" s="22">
        <v>105</v>
      </c>
      <c r="AL201" s="22">
        <v>0</v>
      </c>
      <c r="AM201" s="22">
        <v>0</v>
      </c>
      <c r="AN201" s="22">
        <v>0</v>
      </c>
      <c r="AO201" s="22">
        <v>1</v>
      </c>
      <c r="AP201" s="22">
        <v>0</v>
      </c>
      <c r="AQ201" s="22">
        <v>0</v>
      </c>
      <c r="AR201" s="22">
        <v>0</v>
      </c>
      <c r="AS201" s="22">
        <v>1</v>
      </c>
      <c r="AT201" s="22">
        <v>0</v>
      </c>
      <c r="AU201" s="22">
        <v>0</v>
      </c>
      <c r="AV201" s="22">
        <v>0</v>
      </c>
      <c r="AW201" s="22">
        <v>20</v>
      </c>
      <c r="AX201" s="20">
        <v>14.6</v>
      </c>
      <c r="AY201" s="20">
        <v>12</v>
      </c>
      <c r="AZ201" s="20">
        <v>2</v>
      </c>
      <c r="BA201" s="20">
        <v>2.8</v>
      </c>
      <c r="BB201" s="22">
        <v>1</v>
      </c>
      <c r="BC201" s="20">
        <v>0</v>
      </c>
      <c r="BD201" s="20">
        <v>0.01</v>
      </c>
      <c r="BE201" s="20">
        <v>0.01</v>
      </c>
      <c r="BF201" s="20">
        <v>1.97</v>
      </c>
      <c r="BG201" s="22">
        <v>428</v>
      </c>
      <c r="BH201" s="22">
        <v>157</v>
      </c>
      <c r="BI201" s="22">
        <v>387</v>
      </c>
      <c r="BJ201" s="22">
        <v>139</v>
      </c>
      <c r="BK201" s="22">
        <v>414</v>
      </c>
      <c r="BL201" s="22">
        <v>151</v>
      </c>
      <c r="BM201" s="22">
        <v>442</v>
      </c>
      <c r="BN201" s="22">
        <v>156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0.01</v>
      </c>
      <c r="BX201" s="22">
        <v>0.01</v>
      </c>
      <c r="BY201" s="22">
        <v>1.69</v>
      </c>
      <c r="BZ201" s="22">
        <v>0.86</v>
      </c>
      <c r="CA201" s="22">
        <v>762</v>
      </c>
      <c r="CB201" s="22">
        <v>247</v>
      </c>
      <c r="CC201" s="22">
        <v>321</v>
      </c>
      <c r="CD201" s="22">
        <v>106</v>
      </c>
      <c r="CE201" s="22">
        <v>403</v>
      </c>
      <c r="CF201" s="22">
        <v>140</v>
      </c>
      <c r="CG201" s="22">
        <v>365</v>
      </c>
      <c r="CH201" s="22">
        <v>142</v>
      </c>
      <c r="CI201" s="22">
        <v>0.86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435973</v>
      </c>
      <c r="D202" s="22">
        <v>0</v>
      </c>
      <c r="E202" s="22">
        <v>0</v>
      </c>
      <c r="F202" s="22">
        <v>-2</v>
      </c>
      <c r="G202" s="22">
        <v>2</v>
      </c>
      <c r="H202" s="22">
        <v>0</v>
      </c>
      <c r="I202" s="22">
        <v>4</v>
      </c>
      <c r="J202" s="20">
        <v>0</v>
      </c>
      <c r="K202" s="20">
        <v>0.5</v>
      </c>
      <c r="L202" s="22">
        <v>5</v>
      </c>
      <c r="M202" s="20" t="s">
        <v>1534</v>
      </c>
      <c r="N202" s="20">
        <v>1</v>
      </c>
      <c r="O202" s="22">
        <v>168</v>
      </c>
      <c r="P202" s="23" t="b">
        <v>0</v>
      </c>
      <c r="Q202" s="20"/>
      <c r="R202" s="20" t="s">
        <v>3368</v>
      </c>
      <c r="S202" s="22">
        <v>48</v>
      </c>
      <c r="T202" s="20" t="s">
        <v>2001</v>
      </c>
      <c r="U202" s="20">
        <v>4.3</v>
      </c>
      <c r="V202" s="20" t="s">
        <v>2002</v>
      </c>
      <c r="W202" s="20">
        <v>0.6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39</v>
      </c>
      <c r="AD202" s="22">
        <v>260000</v>
      </c>
      <c r="AE202" s="22">
        <v>1121</v>
      </c>
      <c r="AF202" s="22">
        <v>248366</v>
      </c>
      <c r="AG202" s="22">
        <v>1123</v>
      </c>
      <c r="AH202" s="20">
        <v>0.2</v>
      </c>
      <c r="AI202" s="20">
        <v>8.1</v>
      </c>
      <c r="AJ202" s="20" t="s">
        <v>2002</v>
      </c>
      <c r="AK202" s="22">
        <v>718</v>
      </c>
      <c r="AL202" s="22">
        <v>3</v>
      </c>
      <c r="AM202" s="22">
        <v>3</v>
      </c>
      <c r="AN202" s="22">
        <v>2</v>
      </c>
      <c r="AO202" s="22">
        <v>19</v>
      </c>
      <c r="AP202" s="22">
        <v>0</v>
      </c>
      <c r="AQ202" s="22">
        <v>0</v>
      </c>
      <c r="AR202" s="22">
        <v>0</v>
      </c>
      <c r="AS202" s="22">
        <v>0</v>
      </c>
      <c r="AT202" s="22">
        <v>1</v>
      </c>
      <c r="AU202" s="22">
        <v>0</v>
      </c>
      <c r="AV202" s="22">
        <v>4</v>
      </c>
      <c r="AW202" s="22">
        <v>121</v>
      </c>
      <c r="AX202" s="20">
        <v>196.6</v>
      </c>
      <c r="AY202" s="20">
        <v>105.8</v>
      </c>
      <c r="AZ202" s="20">
        <v>162</v>
      </c>
      <c r="BA202" s="20">
        <v>46.4</v>
      </c>
      <c r="BB202" s="22">
        <v>8</v>
      </c>
      <c r="BC202" s="20">
        <v>1.7</v>
      </c>
      <c r="BD202" s="20">
        <v>0.5</v>
      </c>
      <c r="BE202" s="20">
        <v>2.2000000000000002</v>
      </c>
      <c r="BF202" s="20">
        <v>14.82</v>
      </c>
      <c r="BG202" s="22">
        <v>176</v>
      </c>
      <c r="BH202" s="22">
        <v>19</v>
      </c>
      <c r="BI202" s="22">
        <v>172</v>
      </c>
      <c r="BJ202" s="22">
        <v>25</v>
      </c>
      <c r="BK202" s="22">
        <v>109</v>
      </c>
      <c r="BL202" s="22">
        <v>33</v>
      </c>
      <c r="BM202" s="22">
        <v>157</v>
      </c>
      <c r="BN202" s="22">
        <v>28</v>
      </c>
      <c r="BO202" s="20"/>
      <c r="BP202" s="20"/>
      <c r="BQ202" s="20"/>
      <c r="BR202" s="20"/>
      <c r="BS202" s="20"/>
      <c r="BT202" s="20"/>
      <c r="BU202" s="22">
        <v>0.21</v>
      </c>
      <c r="BV202" s="22">
        <v>0</v>
      </c>
      <c r="BW202" s="22">
        <v>0.06</v>
      </c>
      <c r="BX202" s="22">
        <v>0.27</v>
      </c>
      <c r="BY202" s="22">
        <v>1.86</v>
      </c>
      <c r="BZ202" s="22">
        <v>2.38</v>
      </c>
      <c r="CA202" s="22">
        <v>296</v>
      </c>
      <c r="CB202" s="22">
        <v>59</v>
      </c>
      <c r="CC202" s="22">
        <v>280</v>
      </c>
      <c r="CD202" s="22">
        <v>37</v>
      </c>
      <c r="CE202" s="22">
        <v>39</v>
      </c>
      <c r="CF202" s="22">
        <v>7</v>
      </c>
      <c r="CG202" s="22">
        <v>226</v>
      </c>
      <c r="CH202" s="22">
        <v>38</v>
      </c>
      <c r="CI202" s="22">
        <v>1</v>
      </c>
      <c r="CJ202" s="22">
        <v>0.25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493347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1</v>
      </c>
      <c r="J203" s="20">
        <v>-1</v>
      </c>
      <c r="K203" s="20">
        <v>-0.5</v>
      </c>
      <c r="L203" s="22">
        <v>0</v>
      </c>
      <c r="M203" s="20" t="s">
        <v>1181</v>
      </c>
      <c r="N203" s="20">
        <v>0</v>
      </c>
      <c r="O203" s="22">
        <v>169</v>
      </c>
      <c r="P203" s="23" t="b">
        <v>0</v>
      </c>
      <c r="Q203" s="20"/>
      <c r="R203" s="20"/>
      <c r="S203" s="22">
        <v>39</v>
      </c>
      <c r="T203" s="20" t="s">
        <v>2003</v>
      </c>
      <c r="U203" s="20">
        <v>0</v>
      </c>
      <c r="V203" s="20" t="s">
        <v>2004</v>
      </c>
      <c r="W203" s="20">
        <v>0.2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9979</v>
      </c>
      <c r="AE203" s="22">
        <v>36</v>
      </c>
      <c r="AF203" s="22">
        <v>11955</v>
      </c>
      <c r="AG203" s="22">
        <v>101</v>
      </c>
      <c r="AH203" s="20">
        <v>0</v>
      </c>
      <c r="AI203" s="20">
        <v>0</v>
      </c>
      <c r="AJ203" s="20" t="s">
        <v>2004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508</v>
      </c>
      <c r="BH203" s="22">
        <v>51</v>
      </c>
      <c r="BI203" s="22">
        <v>493</v>
      </c>
      <c r="BJ203" s="22">
        <v>34</v>
      </c>
      <c r="BK203" s="22">
        <v>464</v>
      </c>
      <c r="BL203" s="22">
        <v>25</v>
      </c>
      <c r="BM203" s="22">
        <v>514</v>
      </c>
      <c r="BN203" s="22">
        <v>51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765</v>
      </c>
      <c r="CB203" s="22">
        <v>85</v>
      </c>
      <c r="CC203" s="22">
        <v>439</v>
      </c>
      <c r="CD203" s="22">
        <v>50</v>
      </c>
      <c r="CE203" s="22">
        <v>520</v>
      </c>
      <c r="CF203" s="22">
        <v>51</v>
      </c>
      <c r="CG203" s="22">
        <v>362</v>
      </c>
      <c r="CH203" s="22">
        <v>54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50</v>
      </c>
      <c r="B204" s="22">
        <v>50</v>
      </c>
      <c r="C204" s="22">
        <v>60586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0</v>
      </c>
      <c r="K204" s="20">
        <v>0.2</v>
      </c>
      <c r="L204" s="22">
        <v>0</v>
      </c>
      <c r="M204" s="20" t="s">
        <v>2005</v>
      </c>
      <c r="N204" s="20">
        <v>1</v>
      </c>
      <c r="O204" s="22">
        <v>170</v>
      </c>
      <c r="P204" s="23" t="b">
        <v>0</v>
      </c>
      <c r="Q204" s="20" t="s">
        <v>3679</v>
      </c>
      <c r="R204" s="20" t="s">
        <v>3788</v>
      </c>
      <c r="S204" s="22">
        <v>48</v>
      </c>
      <c r="T204" s="20" t="s">
        <v>2006</v>
      </c>
      <c r="U204" s="20">
        <v>1.6</v>
      </c>
      <c r="V204" s="20" t="s">
        <v>2007</v>
      </c>
      <c r="W204" s="20">
        <v>0</v>
      </c>
      <c r="X204" s="23" t="b">
        <v>0</v>
      </c>
      <c r="Y204" s="20"/>
      <c r="Z204" s="20" t="s">
        <v>937</v>
      </c>
      <c r="AA204" s="22">
        <v>6</v>
      </c>
      <c r="AB204" s="22">
        <v>90</v>
      </c>
      <c r="AC204" s="22">
        <v>18</v>
      </c>
      <c r="AD204" s="22">
        <v>3176</v>
      </c>
      <c r="AE204" s="22">
        <v>13</v>
      </c>
      <c r="AF204" s="22">
        <v>5949</v>
      </c>
      <c r="AG204" s="22">
        <v>48</v>
      </c>
      <c r="AH204" s="20">
        <v>0.2</v>
      </c>
      <c r="AI204" s="20">
        <v>3.8</v>
      </c>
      <c r="AJ204" s="20" t="s">
        <v>2007</v>
      </c>
      <c r="AK204" s="22">
        <v>651</v>
      </c>
      <c r="AL204" s="22">
        <v>0</v>
      </c>
      <c r="AM204" s="22">
        <v>1</v>
      </c>
      <c r="AN204" s="22">
        <v>1</v>
      </c>
      <c r="AO204" s="22">
        <v>11</v>
      </c>
      <c r="AP204" s="22">
        <v>0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0</v>
      </c>
      <c r="AW204" s="22">
        <v>98</v>
      </c>
      <c r="AX204" s="20">
        <v>107</v>
      </c>
      <c r="AY204" s="20">
        <v>328.9</v>
      </c>
      <c r="AZ204" s="20">
        <v>66</v>
      </c>
      <c r="BA204" s="20">
        <v>50.3</v>
      </c>
      <c r="BB204" s="22">
        <v>8</v>
      </c>
      <c r="BC204" s="20">
        <v>0.44</v>
      </c>
      <c r="BD204" s="20">
        <v>1.69</v>
      </c>
      <c r="BE204" s="20">
        <v>2.13</v>
      </c>
      <c r="BF204" s="20">
        <v>8.7899999999999991</v>
      </c>
      <c r="BG204" s="22">
        <v>286</v>
      </c>
      <c r="BH204" s="22">
        <v>114</v>
      </c>
      <c r="BI204" s="22">
        <v>39</v>
      </c>
      <c r="BJ204" s="22">
        <v>32</v>
      </c>
      <c r="BK204" s="22">
        <v>212</v>
      </c>
      <c r="BL204" s="22">
        <v>116</v>
      </c>
      <c r="BM204" s="22">
        <v>139</v>
      </c>
      <c r="BN204" s="22">
        <v>80</v>
      </c>
      <c r="BO204" s="22">
        <v>2</v>
      </c>
      <c r="BP204" s="20"/>
      <c r="BQ204" s="22">
        <v>2</v>
      </c>
      <c r="BR204" s="20"/>
      <c r="BS204" s="20"/>
      <c r="BT204" s="20"/>
      <c r="BU204" s="22">
        <v>0.06</v>
      </c>
      <c r="BV204" s="22">
        <v>0</v>
      </c>
      <c r="BW204" s="22">
        <v>0.23</v>
      </c>
      <c r="BX204" s="22">
        <v>0.28999999999999998</v>
      </c>
      <c r="BY204" s="22">
        <v>1.22</v>
      </c>
      <c r="BZ204" s="22">
        <v>1.52</v>
      </c>
      <c r="CA204" s="22">
        <v>273</v>
      </c>
      <c r="CB204" s="22">
        <v>176</v>
      </c>
      <c r="CC204" s="22">
        <v>277</v>
      </c>
      <c r="CD204" s="22">
        <v>122</v>
      </c>
      <c r="CE204" s="22">
        <v>336</v>
      </c>
      <c r="CF204" s="22">
        <v>145</v>
      </c>
      <c r="CG204" s="22">
        <v>586</v>
      </c>
      <c r="CH204" s="22">
        <v>219</v>
      </c>
      <c r="CI204" s="22">
        <v>1.1100000000000001</v>
      </c>
      <c r="CJ204" s="22">
        <v>0.14000000000000001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0</v>
      </c>
      <c r="B205" s="22">
        <v>0</v>
      </c>
      <c r="C205" s="22">
        <v>483391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2</v>
      </c>
      <c r="J205" s="20">
        <v>0</v>
      </c>
      <c r="K205" s="20">
        <v>0</v>
      </c>
      <c r="L205" s="22">
        <v>0</v>
      </c>
      <c r="M205" s="20" t="s">
        <v>1235</v>
      </c>
      <c r="N205" s="20">
        <v>0</v>
      </c>
      <c r="O205" s="22">
        <v>171</v>
      </c>
      <c r="P205" s="23" t="b">
        <v>0</v>
      </c>
      <c r="Q205" s="20" t="s">
        <v>2388</v>
      </c>
      <c r="R205" s="20" t="s">
        <v>2389</v>
      </c>
      <c r="S205" s="22">
        <v>40</v>
      </c>
      <c r="T205" s="20" t="s">
        <v>2008</v>
      </c>
      <c r="U205" s="20">
        <v>0</v>
      </c>
      <c r="V205" s="20" t="s">
        <v>2009</v>
      </c>
      <c r="W205" s="20">
        <v>0</v>
      </c>
      <c r="X205" s="23" t="b">
        <v>0</v>
      </c>
      <c r="Y205" s="20"/>
      <c r="Z205" s="20" t="s">
        <v>872</v>
      </c>
      <c r="AA205" s="22">
        <v>6</v>
      </c>
      <c r="AB205" s="22">
        <v>90</v>
      </c>
      <c r="AC205" s="22">
        <v>0</v>
      </c>
      <c r="AD205" s="22">
        <v>0</v>
      </c>
      <c r="AE205" s="22">
        <v>0</v>
      </c>
      <c r="AF205" s="22">
        <v>1695</v>
      </c>
      <c r="AG205" s="22">
        <v>2</v>
      </c>
      <c r="AH205" s="20">
        <v>0</v>
      </c>
      <c r="AI205" s="20">
        <v>0</v>
      </c>
      <c r="AJ205" s="20" t="s">
        <v>2009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566</v>
      </c>
      <c r="BH205" s="22">
        <v>212</v>
      </c>
      <c r="BI205" s="22">
        <v>551</v>
      </c>
      <c r="BJ205" s="22">
        <v>211</v>
      </c>
      <c r="BK205" s="22">
        <v>525</v>
      </c>
      <c r="BL205" s="22">
        <v>201</v>
      </c>
      <c r="BM205" s="22">
        <v>573</v>
      </c>
      <c r="BN205" s="22">
        <v>212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697</v>
      </c>
      <c r="CB205" s="22">
        <v>206</v>
      </c>
      <c r="CC205" s="22">
        <v>499</v>
      </c>
      <c r="CD205" s="22">
        <v>185</v>
      </c>
      <c r="CE205" s="22">
        <v>578</v>
      </c>
      <c r="CF205" s="22">
        <v>209</v>
      </c>
      <c r="CG205" s="22">
        <v>671</v>
      </c>
      <c r="CH205" s="22">
        <v>233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100</v>
      </c>
      <c r="B206" s="22">
        <v>100</v>
      </c>
      <c r="C206" s="22">
        <v>232917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1</v>
      </c>
      <c r="J206" s="20">
        <v>-1</v>
      </c>
      <c r="K206" s="20">
        <v>-0.5</v>
      </c>
      <c r="L206" s="22">
        <v>0</v>
      </c>
      <c r="M206" s="20" t="s">
        <v>2010</v>
      </c>
      <c r="N206" s="20">
        <v>0</v>
      </c>
      <c r="O206" s="22">
        <v>172</v>
      </c>
      <c r="P206" s="23" t="b">
        <v>0</v>
      </c>
      <c r="Q206" s="20"/>
      <c r="R206" s="20" t="s">
        <v>3463</v>
      </c>
      <c r="S206" s="22">
        <v>43</v>
      </c>
      <c r="T206" s="20" t="s">
        <v>2011</v>
      </c>
      <c r="U206" s="20">
        <v>0</v>
      </c>
      <c r="V206" s="20" t="s">
        <v>2012</v>
      </c>
      <c r="W206" s="20">
        <v>0.1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0</v>
      </c>
      <c r="AD206" s="22">
        <v>1764</v>
      </c>
      <c r="AE206" s="22">
        <v>30</v>
      </c>
      <c r="AF206" s="22">
        <v>16961</v>
      </c>
      <c r="AG206" s="22">
        <v>68</v>
      </c>
      <c r="AH206" s="20">
        <v>0</v>
      </c>
      <c r="AI206" s="20">
        <v>0</v>
      </c>
      <c r="AJ206" s="20" t="s">
        <v>2012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602</v>
      </c>
      <c r="BH206" s="22">
        <v>84</v>
      </c>
      <c r="BI206" s="22">
        <v>591</v>
      </c>
      <c r="BJ206" s="22">
        <v>70</v>
      </c>
      <c r="BK206" s="22">
        <v>573</v>
      </c>
      <c r="BL206" s="22">
        <v>62</v>
      </c>
      <c r="BM206" s="22">
        <v>609</v>
      </c>
      <c r="BN206" s="22">
        <v>84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598</v>
      </c>
      <c r="CB206" s="22">
        <v>30</v>
      </c>
      <c r="CC206" s="22">
        <v>544</v>
      </c>
      <c r="CD206" s="22">
        <v>82</v>
      </c>
      <c r="CE206" s="22">
        <v>615</v>
      </c>
      <c r="CF206" s="22">
        <v>84</v>
      </c>
      <c r="CG206" s="22">
        <v>376</v>
      </c>
      <c r="CH206" s="22">
        <v>55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216616</v>
      </c>
      <c r="D207" s="22">
        <v>0</v>
      </c>
      <c r="E207" s="22">
        <v>0</v>
      </c>
      <c r="F207" s="22">
        <v>-1</v>
      </c>
      <c r="G207" s="22">
        <v>1</v>
      </c>
      <c r="H207" s="22">
        <v>0</v>
      </c>
      <c r="I207" s="22">
        <v>2</v>
      </c>
      <c r="J207" s="20">
        <v>1.8</v>
      </c>
      <c r="K207" s="20">
        <v>2.2999999999999998</v>
      </c>
      <c r="L207" s="22">
        <v>6</v>
      </c>
      <c r="M207" s="20" t="s">
        <v>1990</v>
      </c>
      <c r="N207" s="20">
        <v>2.8</v>
      </c>
      <c r="O207" s="22">
        <v>173</v>
      </c>
      <c r="P207" s="23" t="b">
        <v>0</v>
      </c>
      <c r="Q207" s="20"/>
      <c r="R207" s="20"/>
      <c r="S207" s="22">
        <v>44</v>
      </c>
      <c r="T207" s="20" t="s">
        <v>2013</v>
      </c>
      <c r="U207" s="20">
        <v>1.9</v>
      </c>
      <c r="V207" s="20" t="s">
        <v>2014</v>
      </c>
      <c r="W207" s="20">
        <v>0.2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27</v>
      </c>
      <c r="AD207" s="22">
        <v>13648</v>
      </c>
      <c r="AE207" s="22">
        <v>310</v>
      </c>
      <c r="AF207" s="22">
        <v>19441</v>
      </c>
      <c r="AG207" s="22">
        <v>318</v>
      </c>
      <c r="AH207" s="20">
        <v>0.6</v>
      </c>
      <c r="AI207" s="20">
        <v>6.1</v>
      </c>
      <c r="AJ207" s="20" t="s">
        <v>2014</v>
      </c>
      <c r="AK207" s="22">
        <v>1207</v>
      </c>
      <c r="AL207" s="22">
        <v>0</v>
      </c>
      <c r="AM207" s="22">
        <v>2</v>
      </c>
      <c r="AN207" s="22">
        <v>2</v>
      </c>
      <c r="AO207" s="22">
        <v>30</v>
      </c>
      <c r="AP207" s="22">
        <v>1</v>
      </c>
      <c r="AQ207" s="22">
        <v>0</v>
      </c>
      <c r="AR207" s="22">
        <v>0</v>
      </c>
      <c r="AS207" s="22">
        <v>2</v>
      </c>
      <c r="AT207" s="22">
        <v>0</v>
      </c>
      <c r="AU207" s="22">
        <v>0</v>
      </c>
      <c r="AV207" s="22">
        <v>1</v>
      </c>
      <c r="AW207" s="22">
        <v>212</v>
      </c>
      <c r="AX207" s="20">
        <v>316.2</v>
      </c>
      <c r="AY207" s="20">
        <v>73.5</v>
      </c>
      <c r="AZ207" s="20">
        <v>89</v>
      </c>
      <c r="BA207" s="20">
        <v>48.1</v>
      </c>
      <c r="BB207" s="22">
        <v>13</v>
      </c>
      <c r="BC207" s="20">
        <v>0.3</v>
      </c>
      <c r="BD207" s="20">
        <v>0.34</v>
      </c>
      <c r="BE207" s="20">
        <v>0.64</v>
      </c>
      <c r="BF207" s="20">
        <v>23.58</v>
      </c>
      <c r="BG207" s="22">
        <v>67</v>
      </c>
      <c r="BH207" s="22">
        <v>21</v>
      </c>
      <c r="BI207" s="22">
        <v>231</v>
      </c>
      <c r="BJ207" s="22">
        <v>65</v>
      </c>
      <c r="BK207" s="22">
        <v>174</v>
      </c>
      <c r="BL207" s="22">
        <v>32</v>
      </c>
      <c r="BM207" s="22">
        <v>151</v>
      </c>
      <c r="BN207" s="22">
        <v>37</v>
      </c>
      <c r="BO207" s="20"/>
      <c r="BP207" s="20"/>
      <c r="BQ207" s="20"/>
      <c r="BR207" s="20"/>
      <c r="BS207" s="20"/>
      <c r="BT207" s="20"/>
      <c r="BU207" s="22">
        <v>0.02</v>
      </c>
      <c r="BV207" s="22">
        <v>0</v>
      </c>
      <c r="BW207" s="22">
        <v>0.03</v>
      </c>
      <c r="BX207" s="22">
        <v>0.05</v>
      </c>
      <c r="BY207" s="22">
        <v>1.76</v>
      </c>
      <c r="BZ207" s="22">
        <v>2.2400000000000002</v>
      </c>
      <c r="CA207" s="22">
        <v>519</v>
      </c>
      <c r="CB207" s="22">
        <v>106</v>
      </c>
      <c r="CC207" s="22">
        <v>115</v>
      </c>
      <c r="CD207" s="22">
        <v>36</v>
      </c>
      <c r="CE207" s="22">
        <v>292</v>
      </c>
      <c r="CF207" s="22">
        <v>103</v>
      </c>
      <c r="CG207" s="22">
        <v>334</v>
      </c>
      <c r="CH207" s="22">
        <v>129</v>
      </c>
      <c r="CI207" s="22">
        <v>0.97</v>
      </c>
      <c r="CJ207" s="22">
        <v>0.15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220598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4</v>
      </c>
      <c r="J208" s="20">
        <v>-0.8</v>
      </c>
      <c r="K208" s="20">
        <v>-0.3</v>
      </c>
      <c r="L208" s="22">
        <v>0</v>
      </c>
      <c r="M208" s="20" t="s">
        <v>1027</v>
      </c>
      <c r="N208" s="20">
        <v>0.2</v>
      </c>
      <c r="O208" s="22">
        <v>174</v>
      </c>
      <c r="P208" s="23" t="b">
        <v>0</v>
      </c>
      <c r="Q208" s="20"/>
      <c r="R208" s="20" t="s">
        <v>3714</v>
      </c>
      <c r="S208" s="22">
        <v>49</v>
      </c>
      <c r="T208" s="20" t="s">
        <v>2015</v>
      </c>
      <c r="U208" s="20">
        <v>1</v>
      </c>
      <c r="V208" s="20" t="s">
        <v>2016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</v>
      </c>
      <c r="AD208" s="22">
        <v>3036</v>
      </c>
      <c r="AE208" s="22">
        <v>74</v>
      </c>
      <c r="AF208" s="22">
        <v>5782</v>
      </c>
      <c r="AG208" s="22">
        <v>74</v>
      </c>
      <c r="AH208" s="20">
        <v>0</v>
      </c>
      <c r="AI208" s="20">
        <v>0.4</v>
      </c>
      <c r="AJ208" s="20" t="s">
        <v>2016</v>
      </c>
      <c r="AK208" s="22">
        <v>19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4</v>
      </c>
      <c r="AX208" s="20">
        <v>0</v>
      </c>
      <c r="AY208" s="20">
        <v>0.6</v>
      </c>
      <c r="AZ208" s="20">
        <v>17</v>
      </c>
      <c r="BA208" s="20">
        <v>1.7</v>
      </c>
      <c r="BB208" s="22">
        <v>0</v>
      </c>
      <c r="BC208" s="20">
        <v>0.11</v>
      </c>
      <c r="BD208" s="20">
        <v>0.01</v>
      </c>
      <c r="BE208" s="20">
        <v>0.12</v>
      </c>
      <c r="BF208" s="20">
        <v>0.03</v>
      </c>
      <c r="BG208" s="22">
        <v>734</v>
      </c>
      <c r="BH208" s="22">
        <v>87</v>
      </c>
      <c r="BI208" s="22">
        <v>440</v>
      </c>
      <c r="BJ208" s="22">
        <v>55</v>
      </c>
      <c r="BK208" s="22">
        <v>360</v>
      </c>
      <c r="BL208" s="22">
        <v>53</v>
      </c>
      <c r="BM208" s="22">
        <v>458</v>
      </c>
      <c r="BN208" s="22">
        <v>54</v>
      </c>
      <c r="BO208" s="20"/>
      <c r="BP208" s="20"/>
      <c r="BQ208" s="20"/>
      <c r="BR208" s="20"/>
      <c r="BS208" s="20"/>
      <c r="BT208" s="20"/>
      <c r="BU208" s="22">
        <v>0.52</v>
      </c>
      <c r="BV208" s="22">
        <v>0</v>
      </c>
      <c r="BW208" s="22">
        <v>0.05</v>
      </c>
      <c r="BX208" s="22">
        <v>0.56999999999999995</v>
      </c>
      <c r="BY208" s="22">
        <v>0.14000000000000001</v>
      </c>
      <c r="BZ208" s="22">
        <v>0</v>
      </c>
      <c r="CA208" s="22">
        <v>244</v>
      </c>
      <c r="CB208" s="22">
        <v>50</v>
      </c>
      <c r="CC208" s="22">
        <v>400</v>
      </c>
      <c r="CD208" s="22">
        <v>52</v>
      </c>
      <c r="CE208" s="22">
        <v>454</v>
      </c>
      <c r="CF208" s="22">
        <v>57</v>
      </c>
      <c r="CG208" s="22">
        <v>563</v>
      </c>
      <c r="CH208" s="22">
        <v>79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220037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1</v>
      </c>
      <c r="J209" s="20">
        <v>0</v>
      </c>
      <c r="K209" s="20">
        <v>0</v>
      </c>
      <c r="L209" s="22">
        <v>0</v>
      </c>
      <c r="M209" s="20" t="s">
        <v>435</v>
      </c>
      <c r="N209" s="20">
        <v>0</v>
      </c>
      <c r="O209" s="22">
        <v>175</v>
      </c>
      <c r="P209" s="23" t="b">
        <v>0</v>
      </c>
      <c r="Q209" s="20" t="s">
        <v>2017</v>
      </c>
      <c r="R209" s="20" t="s">
        <v>2018</v>
      </c>
      <c r="S209" s="22">
        <v>40</v>
      </c>
      <c r="T209" s="20" t="s">
        <v>2019</v>
      </c>
      <c r="U209" s="20">
        <v>0</v>
      </c>
      <c r="V209" s="20" t="s">
        <v>2020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0</v>
      </c>
      <c r="AE209" s="22">
        <v>0</v>
      </c>
      <c r="AF209" s="22">
        <v>983</v>
      </c>
      <c r="AG209" s="22">
        <v>7</v>
      </c>
      <c r="AH209" s="20">
        <v>0</v>
      </c>
      <c r="AI209" s="20">
        <v>0</v>
      </c>
      <c r="AJ209" s="20" t="s">
        <v>2020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533</v>
      </c>
      <c r="BH209" s="22">
        <v>63</v>
      </c>
      <c r="BI209" s="22">
        <v>519</v>
      </c>
      <c r="BJ209" s="22">
        <v>46</v>
      </c>
      <c r="BK209" s="22">
        <v>491</v>
      </c>
      <c r="BL209" s="22">
        <v>37</v>
      </c>
      <c r="BM209" s="22">
        <v>541</v>
      </c>
      <c r="BN209" s="22">
        <v>63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656</v>
      </c>
      <c r="CB209" s="22">
        <v>45</v>
      </c>
      <c r="CC209" s="22">
        <v>465</v>
      </c>
      <c r="CD209" s="22">
        <v>61</v>
      </c>
      <c r="CE209" s="22">
        <v>545</v>
      </c>
      <c r="CF209" s="22">
        <v>63</v>
      </c>
      <c r="CG209" s="22">
        <v>682</v>
      </c>
      <c r="CH209" s="22">
        <v>80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192290</v>
      </c>
      <c r="D210" s="22">
        <v>0</v>
      </c>
      <c r="E210" s="22">
        <v>0</v>
      </c>
      <c r="F210" s="22">
        <v>-2</v>
      </c>
      <c r="G210" s="22">
        <v>2</v>
      </c>
      <c r="H210" s="22">
        <v>0</v>
      </c>
      <c r="I210" s="22">
        <v>2</v>
      </c>
      <c r="J210" s="20">
        <v>-0.7</v>
      </c>
      <c r="K210" s="20">
        <v>-0.2</v>
      </c>
      <c r="L210" s="22">
        <v>1</v>
      </c>
      <c r="M210" s="20" t="s">
        <v>1712</v>
      </c>
      <c r="N210" s="20">
        <v>0.3</v>
      </c>
      <c r="O210" s="22">
        <v>176</v>
      </c>
      <c r="P210" s="23" t="b">
        <v>0</v>
      </c>
      <c r="Q210" s="20"/>
      <c r="R210" s="20" t="s">
        <v>3323</v>
      </c>
      <c r="S210" s="22">
        <v>43</v>
      </c>
      <c r="T210" s="20" t="s">
        <v>2021</v>
      </c>
      <c r="U210" s="20">
        <v>0.9</v>
      </c>
      <c r="V210" s="20" t="s">
        <v>644</v>
      </c>
      <c r="W210" s="20">
        <v>0.2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10</v>
      </c>
      <c r="AD210" s="22">
        <v>14340</v>
      </c>
      <c r="AE210" s="22">
        <v>40</v>
      </c>
      <c r="AF210" s="22">
        <v>29556</v>
      </c>
      <c r="AG210" s="22">
        <v>129</v>
      </c>
      <c r="AH210" s="20">
        <v>0.1</v>
      </c>
      <c r="AI210" s="20">
        <v>2.2999999999999998</v>
      </c>
      <c r="AJ210" s="20" t="s">
        <v>644</v>
      </c>
      <c r="AK210" s="22">
        <v>754</v>
      </c>
      <c r="AL210" s="22">
        <v>0</v>
      </c>
      <c r="AM210" s="22">
        <v>1</v>
      </c>
      <c r="AN210" s="22">
        <v>0</v>
      </c>
      <c r="AO210" s="22">
        <v>21</v>
      </c>
      <c r="AP210" s="22">
        <v>0</v>
      </c>
      <c r="AQ210" s="22">
        <v>0</v>
      </c>
      <c r="AR210" s="22">
        <v>0</v>
      </c>
      <c r="AS210" s="22">
        <v>2</v>
      </c>
      <c r="AT210" s="22">
        <v>1</v>
      </c>
      <c r="AU210" s="22">
        <v>0</v>
      </c>
      <c r="AV210" s="22">
        <v>0</v>
      </c>
      <c r="AW210" s="22">
        <v>107</v>
      </c>
      <c r="AX210" s="20">
        <v>136.19999999999999</v>
      </c>
      <c r="AY210" s="20">
        <v>92.8</v>
      </c>
      <c r="AZ210" s="20">
        <v>8</v>
      </c>
      <c r="BA210" s="20">
        <v>23.6</v>
      </c>
      <c r="BB210" s="22">
        <v>8</v>
      </c>
      <c r="BC210" s="20">
        <v>0</v>
      </c>
      <c r="BD210" s="20">
        <v>0.34</v>
      </c>
      <c r="BE210" s="20">
        <v>0.34</v>
      </c>
      <c r="BF210" s="20">
        <v>18.25</v>
      </c>
      <c r="BG210" s="22">
        <v>251</v>
      </c>
      <c r="BH210" s="22">
        <v>98</v>
      </c>
      <c r="BI210" s="22">
        <v>199</v>
      </c>
      <c r="BJ210" s="22">
        <v>53</v>
      </c>
      <c r="BK210" s="22">
        <v>392</v>
      </c>
      <c r="BL210" s="22">
        <v>141</v>
      </c>
      <c r="BM210" s="22">
        <v>289</v>
      </c>
      <c r="BN210" s="22">
        <v>98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0.04</v>
      </c>
      <c r="BX210" s="22">
        <v>0.04</v>
      </c>
      <c r="BY210" s="22">
        <v>2.1800000000000002</v>
      </c>
      <c r="BZ210" s="22">
        <v>2.5099999999999998</v>
      </c>
      <c r="CA210" s="22">
        <v>587</v>
      </c>
      <c r="CB210" s="22">
        <v>139</v>
      </c>
      <c r="CC210" s="22">
        <v>350</v>
      </c>
      <c r="CD210" s="22">
        <v>115</v>
      </c>
      <c r="CE210" s="22">
        <v>467</v>
      </c>
      <c r="CF210" s="22">
        <v>155</v>
      </c>
      <c r="CG210" s="22">
        <v>348</v>
      </c>
      <c r="CH210" s="22">
        <v>136</v>
      </c>
      <c r="CI210" s="22">
        <v>0.95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44683</v>
      </c>
      <c r="D211" s="22">
        <v>0</v>
      </c>
      <c r="E211" s="22">
        <v>0</v>
      </c>
      <c r="F211" s="22">
        <v>-2</v>
      </c>
      <c r="G211" s="22">
        <v>2</v>
      </c>
      <c r="H211" s="22">
        <v>0</v>
      </c>
      <c r="I211" s="22">
        <v>4</v>
      </c>
      <c r="J211" s="20">
        <v>3</v>
      </c>
      <c r="K211" s="20">
        <v>3.5</v>
      </c>
      <c r="L211" s="22">
        <v>1</v>
      </c>
      <c r="M211" s="20" t="s">
        <v>1310</v>
      </c>
      <c r="N211" s="20">
        <v>4</v>
      </c>
      <c r="O211" s="22">
        <v>177</v>
      </c>
      <c r="P211" s="23" t="b">
        <v>0</v>
      </c>
      <c r="Q211" s="20"/>
      <c r="R211" s="20"/>
      <c r="S211" s="22">
        <v>53</v>
      </c>
      <c r="T211" s="20" t="s">
        <v>2022</v>
      </c>
      <c r="U211" s="20">
        <v>2.5</v>
      </c>
      <c r="V211" s="20" t="s">
        <v>2023</v>
      </c>
      <c r="W211" s="20">
        <v>0.4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33</v>
      </c>
      <c r="AD211" s="22">
        <v>48094</v>
      </c>
      <c r="AE211" s="22">
        <v>1054</v>
      </c>
      <c r="AF211" s="22">
        <v>45218</v>
      </c>
      <c r="AG211" s="22">
        <v>2589</v>
      </c>
      <c r="AH211" s="20">
        <v>0.8</v>
      </c>
      <c r="AI211" s="20">
        <v>6.2</v>
      </c>
      <c r="AJ211" s="20" t="s">
        <v>2023</v>
      </c>
      <c r="AK211" s="22">
        <v>695</v>
      </c>
      <c r="AL211" s="22">
        <v>2</v>
      </c>
      <c r="AM211" s="22">
        <v>1</v>
      </c>
      <c r="AN211" s="22">
        <v>1</v>
      </c>
      <c r="AO211" s="22">
        <v>14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3</v>
      </c>
      <c r="AW211" s="22">
        <v>98</v>
      </c>
      <c r="AX211" s="20">
        <v>129.80000000000001</v>
      </c>
      <c r="AY211" s="20">
        <v>50.7</v>
      </c>
      <c r="AZ211" s="20">
        <v>206</v>
      </c>
      <c r="BA211" s="20">
        <v>38</v>
      </c>
      <c r="BB211" s="22">
        <v>7</v>
      </c>
      <c r="BC211" s="20">
        <v>3.33</v>
      </c>
      <c r="BD211" s="20">
        <v>7.0000000000000007E-2</v>
      </c>
      <c r="BE211" s="20">
        <v>3.4</v>
      </c>
      <c r="BF211" s="20">
        <v>10.69</v>
      </c>
      <c r="BG211" s="22">
        <v>256</v>
      </c>
      <c r="BH211" s="22">
        <v>32</v>
      </c>
      <c r="BI211" s="22">
        <v>290</v>
      </c>
      <c r="BJ211" s="22">
        <v>41</v>
      </c>
      <c r="BK211" s="22">
        <v>83</v>
      </c>
      <c r="BL211" s="22">
        <v>27</v>
      </c>
      <c r="BM211" s="22">
        <v>199</v>
      </c>
      <c r="BN211" s="22">
        <v>33</v>
      </c>
      <c r="BO211" s="20"/>
      <c r="BP211" s="20"/>
      <c r="BQ211" s="20"/>
      <c r="BR211" s="20"/>
      <c r="BS211" s="22">
        <v>1</v>
      </c>
      <c r="BT211" s="20"/>
      <c r="BU211" s="22">
        <v>0.43</v>
      </c>
      <c r="BV211" s="22">
        <v>0</v>
      </c>
      <c r="BW211" s="22">
        <v>0.01</v>
      </c>
      <c r="BX211" s="22">
        <v>0.44</v>
      </c>
      <c r="BY211" s="22">
        <v>1.38</v>
      </c>
      <c r="BZ211" s="22">
        <v>1.81</v>
      </c>
      <c r="CA211" s="22">
        <v>130</v>
      </c>
      <c r="CB211" s="22">
        <v>37</v>
      </c>
      <c r="CC211" s="22">
        <v>44</v>
      </c>
      <c r="CD211" s="22">
        <v>6</v>
      </c>
      <c r="CE211" s="22">
        <v>224</v>
      </c>
      <c r="CF211" s="22">
        <v>30</v>
      </c>
      <c r="CG211" s="22">
        <v>275</v>
      </c>
      <c r="CH211" s="22">
        <v>42</v>
      </c>
      <c r="CI211" s="22">
        <v>0.91</v>
      </c>
      <c r="CJ211" s="22">
        <v>0.13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103914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2.2000000000000002</v>
      </c>
      <c r="K212" s="20">
        <v>2.7</v>
      </c>
      <c r="L212" s="22">
        <v>6</v>
      </c>
      <c r="M212" s="20" t="s">
        <v>1062</v>
      </c>
      <c r="N212" s="20">
        <v>3.2</v>
      </c>
      <c r="O212" s="22">
        <v>178</v>
      </c>
      <c r="P212" s="23" t="b">
        <v>0</v>
      </c>
      <c r="Q212" s="20"/>
      <c r="R212" s="20" t="s">
        <v>3666</v>
      </c>
      <c r="S212" s="22">
        <v>40</v>
      </c>
      <c r="T212" s="20" t="s">
        <v>2024</v>
      </c>
      <c r="U212" s="20">
        <v>2.4</v>
      </c>
      <c r="V212" s="20" t="s">
        <v>718</v>
      </c>
      <c r="W212" s="20">
        <v>5.5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33</v>
      </c>
      <c r="AD212" s="22">
        <v>754583</v>
      </c>
      <c r="AE212" s="22">
        <v>8903</v>
      </c>
      <c r="AF212" s="22">
        <v>295160</v>
      </c>
      <c r="AG212" s="22">
        <v>3402</v>
      </c>
      <c r="AH212" s="20">
        <v>0.8</v>
      </c>
      <c r="AI212" s="20">
        <v>8.1999999999999993</v>
      </c>
      <c r="AJ212" s="20" t="s">
        <v>718</v>
      </c>
      <c r="AK212" s="22">
        <v>1260</v>
      </c>
      <c r="AL212" s="22">
        <v>1</v>
      </c>
      <c r="AM212" s="22">
        <v>1</v>
      </c>
      <c r="AN212" s="22">
        <v>2</v>
      </c>
      <c r="AO212" s="22">
        <v>23</v>
      </c>
      <c r="AP212" s="22">
        <v>0</v>
      </c>
      <c r="AQ212" s="22">
        <v>0</v>
      </c>
      <c r="AR212" s="22">
        <v>0</v>
      </c>
      <c r="AS212" s="22">
        <v>5</v>
      </c>
      <c r="AT212" s="22">
        <v>0</v>
      </c>
      <c r="AU212" s="22">
        <v>0</v>
      </c>
      <c r="AV212" s="22">
        <v>1</v>
      </c>
      <c r="AW212" s="22">
        <v>208</v>
      </c>
      <c r="AX212" s="20">
        <v>247</v>
      </c>
      <c r="AY212" s="20">
        <v>110.7</v>
      </c>
      <c r="AZ212" s="20">
        <v>28</v>
      </c>
      <c r="BA212" s="20">
        <v>38.700000000000003</v>
      </c>
      <c r="BB212" s="22">
        <v>14</v>
      </c>
      <c r="BC212" s="20">
        <v>0.13</v>
      </c>
      <c r="BD212" s="20">
        <v>0.44</v>
      </c>
      <c r="BE212" s="20">
        <v>0.56999999999999995</v>
      </c>
      <c r="BF212" s="20">
        <v>21.73</v>
      </c>
      <c r="BG212" s="22">
        <v>134</v>
      </c>
      <c r="BH212" s="22">
        <v>50</v>
      </c>
      <c r="BI212" s="22">
        <v>165</v>
      </c>
      <c r="BJ212" s="22">
        <v>38</v>
      </c>
      <c r="BK212" s="22">
        <v>306</v>
      </c>
      <c r="BL212" s="22">
        <v>100</v>
      </c>
      <c r="BM212" s="22">
        <v>193</v>
      </c>
      <c r="BN212" s="22">
        <v>55</v>
      </c>
      <c r="BO212" s="20"/>
      <c r="BP212" s="20"/>
      <c r="BQ212" s="20"/>
      <c r="BR212" s="20"/>
      <c r="BS212" s="20"/>
      <c r="BT212" s="20"/>
      <c r="BU212" s="22">
        <v>0.01</v>
      </c>
      <c r="BV212" s="22">
        <v>0</v>
      </c>
      <c r="BW212" s="22">
        <v>0.03</v>
      </c>
      <c r="BX212" s="22">
        <v>0.04</v>
      </c>
      <c r="BY212" s="22">
        <v>1.55</v>
      </c>
      <c r="BZ212" s="22">
        <v>1.64</v>
      </c>
      <c r="CA212" s="22">
        <v>636</v>
      </c>
      <c r="CB212" s="22">
        <v>165</v>
      </c>
      <c r="CC212" s="22">
        <v>85</v>
      </c>
      <c r="CD212" s="22">
        <v>24</v>
      </c>
      <c r="CE212" s="22">
        <v>227</v>
      </c>
      <c r="CF212" s="22">
        <v>74</v>
      </c>
      <c r="CG212" s="22">
        <v>71</v>
      </c>
      <c r="CH212" s="22">
        <v>23</v>
      </c>
      <c r="CI212" s="22">
        <v>1</v>
      </c>
      <c r="CJ212" s="22">
        <v>0.14000000000000001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0</v>
      </c>
      <c r="B213" s="22">
        <v>0</v>
      </c>
      <c r="C213" s="22">
        <v>461102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2</v>
      </c>
      <c r="J213" s="20">
        <v>0</v>
      </c>
      <c r="K213" s="20">
        <v>0</v>
      </c>
      <c r="L213" s="22">
        <v>0</v>
      </c>
      <c r="M213" s="20" t="s">
        <v>1290</v>
      </c>
      <c r="N213" s="20">
        <v>0</v>
      </c>
      <c r="O213" s="22">
        <v>179</v>
      </c>
      <c r="P213" s="23" t="b">
        <v>0</v>
      </c>
      <c r="Q213" s="20" t="s">
        <v>2025</v>
      </c>
      <c r="R213" s="20" t="s">
        <v>2026</v>
      </c>
      <c r="S213" s="22">
        <v>40</v>
      </c>
      <c r="T213" s="20" t="s">
        <v>2027</v>
      </c>
      <c r="U213" s="20">
        <v>0</v>
      </c>
      <c r="V213" s="20" t="s">
        <v>558</v>
      </c>
      <c r="W213" s="20">
        <v>0</v>
      </c>
      <c r="X213" s="23" t="b">
        <v>0</v>
      </c>
      <c r="Y213" s="20"/>
      <c r="Z213" s="20" t="s">
        <v>872</v>
      </c>
      <c r="AA213" s="22">
        <v>6</v>
      </c>
      <c r="AB213" s="22">
        <v>90</v>
      </c>
      <c r="AC213" s="22">
        <v>0</v>
      </c>
      <c r="AD213" s="22">
        <v>0</v>
      </c>
      <c r="AE213" s="22">
        <v>0</v>
      </c>
      <c r="AF213" s="22">
        <v>1291</v>
      </c>
      <c r="AG213" s="22">
        <v>2</v>
      </c>
      <c r="AH213" s="20">
        <v>0</v>
      </c>
      <c r="AI213" s="20">
        <v>0</v>
      </c>
      <c r="AJ213" s="20" t="s">
        <v>558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553</v>
      </c>
      <c r="BH213" s="22">
        <v>205</v>
      </c>
      <c r="BI213" s="22">
        <v>539</v>
      </c>
      <c r="BJ213" s="22">
        <v>205</v>
      </c>
      <c r="BK213" s="22">
        <v>512</v>
      </c>
      <c r="BL213" s="22">
        <v>194</v>
      </c>
      <c r="BM213" s="22">
        <v>561</v>
      </c>
      <c r="BN213" s="22">
        <v>206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682</v>
      </c>
      <c r="CB213" s="22">
        <v>197</v>
      </c>
      <c r="CC213" s="22">
        <v>486</v>
      </c>
      <c r="CD213" s="22">
        <v>178</v>
      </c>
      <c r="CE213" s="22">
        <v>566</v>
      </c>
      <c r="CF213" s="22">
        <v>203</v>
      </c>
      <c r="CG213" s="22">
        <v>669</v>
      </c>
      <c r="CH213" s="22">
        <v>232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226473</v>
      </c>
      <c r="D214" s="22">
        <v>0</v>
      </c>
      <c r="E214" s="22">
        <v>0</v>
      </c>
      <c r="F214" s="22">
        <v>-1</v>
      </c>
      <c r="G214" s="22">
        <v>1</v>
      </c>
      <c r="H214" s="22">
        <v>0</v>
      </c>
      <c r="I214" s="22">
        <v>3</v>
      </c>
      <c r="J214" s="20">
        <v>0</v>
      </c>
      <c r="K214" s="20">
        <v>0</v>
      </c>
      <c r="L214" s="22">
        <v>0</v>
      </c>
      <c r="M214" s="20" t="s">
        <v>1413</v>
      </c>
      <c r="N214" s="20">
        <v>0</v>
      </c>
      <c r="O214" s="22">
        <v>180</v>
      </c>
      <c r="P214" s="23" t="b">
        <v>0</v>
      </c>
      <c r="Q214" s="20" t="s">
        <v>2761</v>
      </c>
      <c r="R214" s="20" t="s">
        <v>2762</v>
      </c>
      <c r="S214" s="22">
        <v>49</v>
      </c>
      <c r="T214" s="20" t="s">
        <v>2028</v>
      </c>
      <c r="U214" s="20">
        <v>0</v>
      </c>
      <c r="V214" s="20" t="s">
        <v>2029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119</v>
      </c>
      <c r="AE214" s="22">
        <v>0</v>
      </c>
      <c r="AF214" s="22">
        <v>2662</v>
      </c>
      <c r="AG214" s="22">
        <v>1</v>
      </c>
      <c r="AH214" s="20">
        <v>0</v>
      </c>
      <c r="AI214" s="20">
        <v>0</v>
      </c>
      <c r="AJ214" s="20" t="s">
        <v>2029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736</v>
      </c>
      <c r="BH214" s="22">
        <v>313</v>
      </c>
      <c r="BI214" s="22">
        <v>731</v>
      </c>
      <c r="BJ214" s="22">
        <v>311</v>
      </c>
      <c r="BK214" s="22">
        <v>728</v>
      </c>
      <c r="BL214" s="22">
        <v>311</v>
      </c>
      <c r="BM214" s="22">
        <v>736</v>
      </c>
      <c r="BN214" s="22">
        <v>313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246</v>
      </c>
      <c r="CB214" s="22">
        <v>157</v>
      </c>
      <c r="CC214" s="22">
        <v>705</v>
      </c>
      <c r="CD214" s="22">
        <v>292</v>
      </c>
      <c r="CE214" s="22">
        <v>736</v>
      </c>
      <c r="CF214" s="22">
        <v>313</v>
      </c>
      <c r="CG214" s="22">
        <v>687</v>
      </c>
      <c r="CH214" s="22">
        <v>275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133085</v>
      </c>
      <c r="D215" s="22">
        <v>0</v>
      </c>
      <c r="E215" s="22">
        <v>0</v>
      </c>
      <c r="F215" s="22">
        <v>-1</v>
      </c>
      <c r="G215" s="22">
        <v>1</v>
      </c>
      <c r="H215" s="22">
        <v>0</v>
      </c>
      <c r="I215" s="22">
        <v>1</v>
      </c>
      <c r="J215" s="20">
        <v>-1</v>
      </c>
      <c r="K215" s="20">
        <v>-0.5</v>
      </c>
      <c r="L215" s="22">
        <v>0</v>
      </c>
      <c r="M215" s="20" t="s">
        <v>2030</v>
      </c>
      <c r="N215" s="20">
        <v>0</v>
      </c>
      <c r="O215" s="22">
        <v>181</v>
      </c>
      <c r="P215" s="23" t="b">
        <v>0</v>
      </c>
      <c r="Q215" s="20"/>
      <c r="R215" s="20"/>
      <c r="S215" s="22">
        <v>39</v>
      </c>
      <c r="T215" s="20" t="s">
        <v>2031</v>
      </c>
      <c r="U215" s="20">
        <v>0</v>
      </c>
      <c r="V215" s="20" t="s">
        <v>2032</v>
      </c>
      <c r="W215" s="20">
        <v>0.3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0</v>
      </c>
      <c r="AD215" s="22">
        <v>16151</v>
      </c>
      <c r="AE215" s="22">
        <v>135</v>
      </c>
      <c r="AF215" s="22">
        <v>12488</v>
      </c>
      <c r="AG215" s="22">
        <v>257</v>
      </c>
      <c r="AH215" s="20">
        <v>0</v>
      </c>
      <c r="AI215" s="20">
        <v>0</v>
      </c>
      <c r="AJ215" s="20" t="s">
        <v>2032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494</v>
      </c>
      <c r="BH215" s="22">
        <v>41</v>
      </c>
      <c r="BI215" s="22">
        <v>476</v>
      </c>
      <c r="BJ215" s="22">
        <v>21</v>
      </c>
      <c r="BK215" s="22">
        <v>447</v>
      </c>
      <c r="BL215" s="22">
        <v>12</v>
      </c>
      <c r="BM215" s="22">
        <v>500</v>
      </c>
      <c r="BN215" s="22">
        <v>41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740</v>
      </c>
      <c r="CB215" s="22">
        <v>72</v>
      </c>
      <c r="CC215" s="22">
        <v>423</v>
      </c>
      <c r="CD215" s="22">
        <v>39</v>
      </c>
      <c r="CE215" s="22">
        <v>506</v>
      </c>
      <c r="CF215" s="22">
        <v>41</v>
      </c>
      <c r="CG215" s="22">
        <v>294</v>
      </c>
      <c r="CH215" s="22">
        <v>41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441455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2</v>
      </c>
      <c r="J216" s="20">
        <v>2</v>
      </c>
      <c r="K216" s="20">
        <v>2.5</v>
      </c>
      <c r="L216" s="22">
        <v>6</v>
      </c>
      <c r="M216" s="20" t="s">
        <v>1333</v>
      </c>
      <c r="N216" s="20">
        <v>3</v>
      </c>
      <c r="O216" s="22">
        <v>182</v>
      </c>
      <c r="P216" s="23" t="b">
        <v>0</v>
      </c>
      <c r="Q216" s="20"/>
      <c r="R216" s="20" t="s">
        <v>2961</v>
      </c>
      <c r="S216" s="22">
        <v>44</v>
      </c>
      <c r="T216" s="20" t="s">
        <v>2033</v>
      </c>
      <c r="U216" s="20">
        <v>2</v>
      </c>
      <c r="V216" s="20" t="s">
        <v>2034</v>
      </c>
      <c r="W216" s="20">
        <v>0.1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24</v>
      </c>
      <c r="AD216" s="22">
        <v>6367</v>
      </c>
      <c r="AE216" s="22">
        <v>218</v>
      </c>
      <c r="AF216" s="22">
        <v>13370</v>
      </c>
      <c r="AG216" s="22">
        <v>130</v>
      </c>
      <c r="AH216" s="20">
        <v>0.7</v>
      </c>
      <c r="AI216" s="20">
        <v>5.5</v>
      </c>
      <c r="AJ216" s="20" t="s">
        <v>2035</v>
      </c>
      <c r="AK216" s="22">
        <v>955</v>
      </c>
      <c r="AL216" s="22">
        <v>0</v>
      </c>
      <c r="AM216" s="22">
        <v>0</v>
      </c>
      <c r="AN216" s="22">
        <v>2</v>
      </c>
      <c r="AO216" s="22">
        <v>18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115</v>
      </c>
      <c r="AX216" s="20">
        <v>91.8</v>
      </c>
      <c r="AY216" s="20">
        <v>60.4</v>
      </c>
      <c r="AZ216" s="20">
        <v>41</v>
      </c>
      <c r="BA216" s="20">
        <v>19.3</v>
      </c>
      <c r="BB216" s="22">
        <v>11</v>
      </c>
      <c r="BC216" s="20">
        <v>0.25</v>
      </c>
      <c r="BD216" s="20">
        <v>0.36</v>
      </c>
      <c r="BE216" s="20">
        <v>0.61</v>
      </c>
      <c r="BF216" s="20">
        <v>15.3</v>
      </c>
      <c r="BG216" s="22">
        <v>303</v>
      </c>
      <c r="BH216" s="22">
        <v>119</v>
      </c>
      <c r="BI216" s="22">
        <v>264</v>
      </c>
      <c r="BJ216" s="22">
        <v>85</v>
      </c>
      <c r="BK216" s="22">
        <v>271</v>
      </c>
      <c r="BL216" s="22">
        <v>84</v>
      </c>
      <c r="BM216" s="22">
        <v>315</v>
      </c>
      <c r="BN216" s="22">
        <v>114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0.03</v>
      </c>
      <c r="BX216" s="22">
        <v>0.05</v>
      </c>
      <c r="BY216" s="22">
        <v>1.44</v>
      </c>
      <c r="BZ216" s="22">
        <v>1.7</v>
      </c>
      <c r="CA216" s="22">
        <v>545</v>
      </c>
      <c r="CB216" s="22">
        <v>118</v>
      </c>
      <c r="CC216" s="22">
        <v>104</v>
      </c>
      <c r="CD216" s="22">
        <v>29</v>
      </c>
      <c r="CE216" s="22">
        <v>281</v>
      </c>
      <c r="CF216" s="22">
        <v>99</v>
      </c>
      <c r="CG216" s="22">
        <v>383</v>
      </c>
      <c r="CH216" s="22">
        <v>147</v>
      </c>
      <c r="CI216" s="22">
        <v>1.04</v>
      </c>
      <c r="CJ216" s="22">
        <v>0.19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120202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4</v>
      </c>
      <c r="J217" s="20">
        <v>0</v>
      </c>
      <c r="K217" s="20">
        <v>0</v>
      </c>
      <c r="L217" s="22">
        <v>0</v>
      </c>
      <c r="M217" s="20" t="s">
        <v>1332</v>
      </c>
      <c r="N217" s="20">
        <v>0</v>
      </c>
      <c r="O217" s="22">
        <v>183</v>
      </c>
      <c r="P217" s="23" t="b">
        <v>0</v>
      </c>
      <c r="Q217" s="20" t="s">
        <v>2485</v>
      </c>
      <c r="R217" s="20" t="s">
        <v>2486</v>
      </c>
      <c r="S217" s="22">
        <v>55</v>
      </c>
      <c r="T217" s="20" t="s">
        <v>1472</v>
      </c>
      <c r="U217" s="20">
        <v>0</v>
      </c>
      <c r="V217" s="20" t="s">
        <v>1473</v>
      </c>
      <c r="W217" s="20">
        <v>0</v>
      </c>
      <c r="X217" s="23" t="b">
        <v>0</v>
      </c>
      <c r="Y217" s="20"/>
      <c r="Z217" s="20" t="s">
        <v>872</v>
      </c>
      <c r="AA217" s="22">
        <v>6</v>
      </c>
      <c r="AB217" s="22">
        <v>90</v>
      </c>
      <c r="AC217" s="22">
        <v>0</v>
      </c>
      <c r="AD217" s="22">
        <v>0</v>
      </c>
      <c r="AE217" s="22">
        <v>0</v>
      </c>
      <c r="AF217" s="22">
        <v>14856</v>
      </c>
      <c r="AG217" s="22">
        <v>12</v>
      </c>
      <c r="AH217" s="20">
        <v>0</v>
      </c>
      <c r="AI217" s="20">
        <v>0</v>
      </c>
      <c r="AJ217" s="20" t="s">
        <v>1473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756</v>
      </c>
      <c r="BH217" s="22">
        <v>91</v>
      </c>
      <c r="BI217" s="22">
        <v>756</v>
      </c>
      <c r="BJ217" s="22">
        <v>91</v>
      </c>
      <c r="BK217" s="22">
        <v>754</v>
      </c>
      <c r="BL217" s="22">
        <v>91</v>
      </c>
      <c r="BM217" s="22">
        <v>756</v>
      </c>
      <c r="BN217" s="22">
        <v>91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96</v>
      </c>
      <c r="CB217" s="22">
        <v>29</v>
      </c>
      <c r="CC217" s="22">
        <v>740</v>
      </c>
      <c r="CD217" s="22">
        <v>88</v>
      </c>
      <c r="CE217" s="22">
        <v>756</v>
      </c>
      <c r="CF217" s="22">
        <v>91</v>
      </c>
      <c r="CG217" s="22">
        <v>537</v>
      </c>
      <c r="CH217" s="22">
        <v>75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100</v>
      </c>
      <c r="B218" s="22">
        <v>100</v>
      </c>
      <c r="C218" s="22">
        <v>511783</v>
      </c>
      <c r="D218" s="22">
        <v>0</v>
      </c>
      <c r="E218" s="22">
        <v>0</v>
      </c>
      <c r="F218" s="22">
        <v>-3</v>
      </c>
      <c r="G218" s="22">
        <v>3</v>
      </c>
      <c r="H218" s="22">
        <v>0</v>
      </c>
      <c r="I218" s="22">
        <v>3</v>
      </c>
      <c r="J218" s="20">
        <v>-0.8</v>
      </c>
      <c r="K218" s="20">
        <v>-0.3</v>
      </c>
      <c r="L218" s="22">
        <v>0</v>
      </c>
      <c r="M218" s="20" t="s">
        <v>2036</v>
      </c>
      <c r="N218" s="20">
        <v>0.2</v>
      </c>
      <c r="O218" s="22">
        <v>184</v>
      </c>
      <c r="P218" s="23" t="b">
        <v>0</v>
      </c>
      <c r="Q218" s="20"/>
      <c r="R218" s="20" t="s">
        <v>2487</v>
      </c>
      <c r="S218" s="22">
        <v>47</v>
      </c>
      <c r="T218" s="20" t="s">
        <v>2037</v>
      </c>
      <c r="U218" s="20">
        <v>0.6</v>
      </c>
      <c r="V218" s="20" t="s">
        <v>2038</v>
      </c>
      <c r="W218" s="20">
        <v>0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3</v>
      </c>
      <c r="AD218" s="22">
        <v>1752</v>
      </c>
      <c r="AE218" s="22">
        <v>9</v>
      </c>
      <c r="AF218" s="22">
        <v>12104</v>
      </c>
      <c r="AG218" s="22">
        <v>28</v>
      </c>
      <c r="AH218" s="20">
        <v>0</v>
      </c>
      <c r="AI218" s="20">
        <v>0.6</v>
      </c>
      <c r="AJ218" s="20" t="s">
        <v>2038</v>
      </c>
      <c r="AK218" s="22">
        <v>135</v>
      </c>
      <c r="AL218" s="22">
        <v>0</v>
      </c>
      <c r="AM218" s="22">
        <v>0</v>
      </c>
      <c r="AN218" s="22">
        <v>0</v>
      </c>
      <c r="AO218" s="22">
        <v>4</v>
      </c>
      <c r="AP218" s="22">
        <v>0</v>
      </c>
      <c r="AQ218" s="22">
        <v>0</v>
      </c>
      <c r="AR218" s="22">
        <v>0</v>
      </c>
      <c r="AS218" s="22">
        <v>0</v>
      </c>
      <c r="AT218" s="22">
        <v>1</v>
      </c>
      <c r="AU218" s="22">
        <v>0</v>
      </c>
      <c r="AV218" s="22">
        <v>0</v>
      </c>
      <c r="AW218" s="22">
        <v>5</v>
      </c>
      <c r="AX218" s="20">
        <v>3.8</v>
      </c>
      <c r="AY218" s="20">
        <v>31.6</v>
      </c>
      <c r="AZ218" s="20">
        <v>19</v>
      </c>
      <c r="BA218" s="20">
        <v>4.8</v>
      </c>
      <c r="BB218" s="22">
        <v>1</v>
      </c>
      <c r="BC218" s="20">
        <v>0.16</v>
      </c>
      <c r="BD218" s="20">
        <v>0.09</v>
      </c>
      <c r="BE218" s="20">
        <v>0.25</v>
      </c>
      <c r="BF218" s="20">
        <v>3.13</v>
      </c>
      <c r="BG218" s="22">
        <v>460</v>
      </c>
      <c r="BH218" s="22">
        <v>209</v>
      </c>
      <c r="BI218" s="22">
        <v>330</v>
      </c>
      <c r="BJ218" s="22">
        <v>172</v>
      </c>
      <c r="BK218" s="22">
        <v>344</v>
      </c>
      <c r="BL218" s="22">
        <v>172</v>
      </c>
      <c r="BM218" s="22">
        <v>415</v>
      </c>
      <c r="BN218" s="22">
        <v>191</v>
      </c>
      <c r="BO218" s="22">
        <v>5</v>
      </c>
      <c r="BP218" s="20"/>
      <c r="BQ218" s="20"/>
      <c r="BR218" s="20"/>
      <c r="BS218" s="20"/>
      <c r="BT218" s="20"/>
      <c r="BU218" s="22">
        <v>0.11</v>
      </c>
      <c r="BV218" s="22">
        <v>0</v>
      </c>
      <c r="BW218" s="22">
        <v>0.06</v>
      </c>
      <c r="BX218" s="22">
        <v>0.17</v>
      </c>
      <c r="BY218" s="22">
        <v>2.09</v>
      </c>
      <c r="BZ218" s="22">
        <v>2.67</v>
      </c>
      <c r="CA218" s="22">
        <v>329</v>
      </c>
      <c r="CB218" s="22">
        <v>213</v>
      </c>
      <c r="CC218" s="22">
        <v>397</v>
      </c>
      <c r="CD218" s="22">
        <v>176</v>
      </c>
      <c r="CE218" s="22">
        <v>489</v>
      </c>
      <c r="CF218" s="22">
        <v>229</v>
      </c>
      <c r="CG218" s="22">
        <v>567</v>
      </c>
      <c r="CH218" s="22">
        <v>208</v>
      </c>
      <c r="CI218" s="22">
        <v>0.67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0"/>
      <c r="B219" s="20"/>
      <c r="C219" s="22">
        <v>207189</v>
      </c>
      <c r="D219" s="22">
        <v>0</v>
      </c>
      <c r="E219" s="22">
        <v>0</v>
      </c>
      <c r="F219" s="22">
        <v>-3</v>
      </c>
      <c r="G219" s="22">
        <v>3</v>
      </c>
      <c r="H219" s="22">
        <v>1</v>
      </c>
      <c r="I219" s="22">
        <v>3</v>
      </c>
      <c r="J219" s="20">
        <v>2.2000000000000002</v>
      </c>
      <c r="K219" s="20">
        <v>2.7</v>
      </c>
      <c r="L219" s="22">
        <v>9</v>
      </c>
      <c r="M219" s="20" t="s">
        <v>2255</v>
      </c>
      <c r="N219" s="20">
        <v>3.2</v>
      </c>
      <c r="O219" s="22">
        <v>475</v>
      </c>
      <c r="P219" s="23" t="b">
        <v>0</v>
      </c>
      <c r="Q219" s="20"/>
      <c r="R219" s="20"/>
      <c r="S219" s="22">
        <v>47</v>
      </c>
      <c r="T219" s="20" t="s">
        <v>2256</v>
      </c>
      <c r="U219" s="20">
        <v>2.2999999999999998</v>
      </c>
      <c r="V219" s="20" t="s">
        <v>2257</v>
      </c>
      <c r="W219" s="20">
        <v>0.1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42</v>
      </c>
      <c r="AD219" s="22">
        <v>10896</v>
      </c>
      <c r="AE219" s="22">
        <v>682</v>
      </c>
      <c r="AF219" s="22">
        <v>18387</v>
      </c>
      <c r="AG219" s="22">
        <v>154</v>
      </c>
      <c r="AH219" s="20">
        <v>0.7</v>
      </c>
      <c r="AI219" s="20">
        <v>8.9</v>
      </c>
      <c r="AJ219" s="20" t="s">
        <v>2257</v>
      </c>
      <c r="AK219" s="22">
        <v>1327</v>
      </c>
      <c r="AL219" s="22">
        <v>1</v>
      </c>
      <c r="AM219" s="22">
        <v>1</v>
      </c>
      <c r="AN219" s="22">
        <v>2</v>
      </c>
      <c r="AO219" s="22">
        <v>29</v>
      </c>
      <c r="AP219" s="22">
        <v>0</v>
      </c>
      <c r="AQ219" s="22">
        <v>0</v>
      </c>
      <c r="AR219" s="22">
        <v>0</v>
      </c>
      <c r="AS219" s="22">
        <v>3</v>
      </c>
      <c r="AT219" s="22">
        <v>0</v>
      </c>
      <c r="AU219" s="22">
        <v>0</v>
      </c>
      <c r="AV219" s="22">
        <v>3</v>
      </c>
      <c r="AW219" s="22">
        <v>187</v>
      </c>
      <c r="AX219" s="20">
        <v>236</v>
      </c>
      <c r="AY219" s="20">
        <v>163.4</v>
      </c>
      <c r="AZ219" s="20">
        <v>90</v>
      </c>
      <c r="BA219" s="20">
        <v>49</v>
      </c>
      <c r="BB219" s="22">
        <v>15</v>
      </c>
      <c r="BC219" s="20">
        <v>1.2</v>
      </c>
      <c r="BD219" s="20">
        <v>0.44</v>
      </c>
      <c r="BE219" s="20">
        <v>1.64</v>
      </c>
      <c r="BF219" s="20">
        <v>25.97</v>
      </c>
      <c r="BG219" s="22">
        <v>137</v>
      </c>
      <c r="BH219" s="22">
        <v>56</v>
      </c>
      <c r="BI219" s="22">
        <v>111</v>
      </c>
      <c r="BJ219" s="22">
        <v>80</v>
      </c>
      <c r="BK219" s="22">
        <v>173</v>
      </c>
      <c r="BL219" s="22">
        <v>101</v>
      </c>
      <c r="BM219" s="22">
        <v>144</v>
      </c>
      <c r="BN219" s="22">
        <v>81</v>
      </c>
      <c r="BO219" s="20"/>
      <c r="BP219" s="20"/>
      <c r="BQ219" s="20"/>
      <c r="BR219" s="20"/>
      <c r="BS219" s="20"/>
      <c r="BT219" s="20"/>
      <c r="BU219" s="22">
        <v>0.08</v>
      </c>
      <c r="BV219" s="22">
        <v>0</v>
      </c>
      <c r="BW219" s="22">
        <v>0.03</v>
      </c>
      <c r="BX219" s="22">
        <v>0.11</v>
      </c>
      <c r="BY219" s="22">
        <v>1.76</v>
      </c>
      <c r="BZ219" s="22">
        <v>1.97</v>
      </c>
      <c r="CA219" s="22">
        <v>318</v>
      </c>
      <c r="CB219" s="22">
        <v>206</v>
      </c>
      <c r="CC219" s="22">
        <v>89</v>
      </c>
      <c r="CD219" s="22">
        <v>46</v>
      </c>
      <c r="CE219" s="22">
        <v>239</v>
      </c>
      <c r="CF219" s="22">
        <v>104</v>
      </c>
      <c r="CG219" s="22">
        <v>401</v>
      </c>
      <c r="CH219" s="22">
        <v>131</v>
      </c>
      <c r="CI219" s="22">
        <v>1.02</v>
      </c>
      <c r="CJ219" s="22">
        <v>0.14000000000000001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492831</v>
      </c>
      <c r="D220" s="22">
        <v>0</v>
      </c>
      <c r="E220" s="22">
        <v>0</v>
      </c>
      <c r="F220" s="22">
        <v>-2</v>
      </c>
      <c r="G220" s="22">
        <v>2</v>
      </c>
      <c r="H220" s="22">
        <v>1</v>
      </c>
      <c r="I220" s="22">
        <v>4</v>
      </c>
      <c r="J220" s="20">
        <v>2.5</v>
      </c>
      <c r="K220" s="20">
        <v>3</v>
      </c>
      <c r="L220" s="22">
        <v>2</v>
      </c>
      <c r="M220" s="20" t="s">
        <v>2039</v>
      </c>
      <c r="N220" s="20">
        <v>3.5</v>
      </c>
      <c r="O220" s="22">
        <v>594</v>
      </c>
      <c r="P220" s="23" t="b">
        <v>0</v>
      </c>
      <c r="Q220" s="20"/>
      <c r="R220" s="20"/>
      <c r="S220" s="22">
        <v>53</v>
      </c>
      <c r="T220" s="20" t="s">
        <v>2040</v>
      </c>
      <c r="U220" s="20">
        <v>2.6</v>
      </c>
      <c r="V220" s="20" t="s">
        <v>2041</v>
      </c>
      <c r="W220" s="20">
        <v>0.2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45</v>
      </c>
      <c r="AD220" s="22">
        <v>72749</v>
      </c>
      <c r="AE220" s="22">
        <v>813</v>
      </c>
      <c r="AF220" s="22">
        <v>66407</v>
      </c>
      <c r="AG220" s="22">
        <v>1673</v>
      </c>
      <c r="AH220" s="20">
        <v>0.7</v>
      </c>
      <c r="AI220" s="20">
        <v>8.5</v>
      </c>
      <c r="AJ220" s="20" t="s">
        <v>2041</v>
      </c>
      <c r="AK220" s="22">
        <v>1228</v>
      </c>
      <c r="AL220" s="22">
        <v>2</v>
      </c>
      <c r="AM220" s="22">
        <v>1</v>
      </c>
      <c r="AN220" s="22">
        <v>4</v>
      </c>
      <c r="AO220" s="22">
        <v>22</v>
      </c>
      <c r="AP220" s="22">
        <v>0</v>
      </c>
      <c r="AQ220" s="22">
        <v>0</v>
      </c>
      <c r="AR220" s="22">
        <v>0</v>
      </c>
      <c r="AS220" s="22">
        <v>1</v>
      </c>
      <c r="AT220" s="22">
        <v>0</v>
      </c>
      <c r="AU220" s="22">
        <v>0</v>
      </c>
      <c r="AV220" s="22">
        <v>4</v>
      </c>
      <c r="AW220" s="22">
        <v>130</v>
      </c>
      <c r="AX220" s="20">
        <v>209</v>
      </c>
      <c r="AY220" s="20">
        <v>152.1</v>
      </c>
      <c r="AZ220" s="20">
        <v>300</v>
      </c>
      <c r="BA220" s="20">
        <v>66.2</v>
      </c>
      <c r="BB220" s="22">
        <v>17</v>
      </c>
      <c r="BC220" s="20">
        <v>2.5299999999999998</v>
      </c>
      <c r="BD220" s="20">
        <v>0.77</v>
      </c>
      <c r="BE220" s="20">
        <v>3.3</v>
      </c>
      <c r="BF220" s="20">
        <v>21.31</v>
      </c>
      <c r="BG220" s="22">
        <v>159</v>
      </c>
      <c r="BH220" s="22">
        <v>13</v>
      </c>
      <c r="BI220" s="22">
        <v>126</v>
      </c>
      <c r="BJ220" s="22">
        <v>14</v>
      </c>
      <c r="BK220" s="22">
        <v>46</v>
      </c>
      <c r="BL220" s="22">
        <v>17</v>
      </c>
      <c r="BM220" s="22">
        <v>84</v>
      </c>
      <c r="BN220" s="22">
        <v>14</v>
      </c>
      <c r="BO220" s="20"/>
      <c r="BP220" s="20"/>
      <c r="BQ220" s="20"/>
      <c r="BR220" s="20"/>
      <c r="BS220" s="20"/>
      <c r="BT220" s="20"/>
      <c r="BU220" s="22">
        <v>0.19</v>
      </c>
      <c r="BV220" s="22">
        <v>0</v>
      </c>
      <c r="BW220" s="22">
        <v>0.06</v>
      </c>
      <c r="BX220" s="22">
        <v>0.25</v>
      </c>
      <c r="BY220" s="22">
        <v>1.56</v>
      </c>
      <c r="BZ220" s="22">
        <v>1.61</v>
      </c>
      <c r="CA220" s="22">
        <v>149</v>
      </c>
      <c r="CB220" s="22">
        <v>39</v>
      </c>
      <c r="CC220" s="22">
        <v>71</v>
      </c>
      <c r="CD220" s="22">
        <v>10</v>
      </c>
      <c r="CE220" s="22">
        <v>207</v>
      </c>
      <c r="CF220" s="22">
        <v>27</v>
      </c>
      <c r="CG220" s="22">
        <v>306</v>
      </c>
      <c r="CH220" s="22">
        <v>47</v>
      </c>
      <c r="CI220" s="22">
        <v>1.25</v>
      </c>
      <c r="CJ220" s="22">
        <v>0.28999999999999998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432720</v>
      </c>
      <c r="D221" s="22">
        <v>0</v>
      </c>
      <c r="E221" s="22">
        <v>0</v>
      </c>
      <c r="F221" s="22">
        <v>0</v>
      </c>
      <c r="G221" s="22">
        <v>0</v>
      </c>
      <c r="H221" s="22">
        <v>1</v>
      </c>
      <c r="I221" s="22">
        <v>1</v>
      </c>
      <c r="J221" s="20">
        <v>3.8</v>
      </c>
      <c r="K221" s="20">
        <v>4.3</v>
      </c>
      <c r="L221" s="22">
        <v>9</v>
      </c>
      <c r="M221" s="20" t="s">
        <v>479</v>
      </c>
      <c r="N221" s="20">
        <v>4.8</v>
      </c>
      <c r="O221" s="22">
        <v>596</v>
      </c>
      <c r="P221" s="23" t="b">
        <v>0</v>
      </c>
      <c r="Q221" s="20"/>
      <c r="R221" s="20"/>
      <c r="S221" s="22">
        <v>45</v>
      </c>
      <c r="T221" s="20" t="s">
        <v>2042</v>
      </c>
      <c r="U221" s="20">
        <v>2.9</v>
      </c>
      <c r="V221" s="20" t="s">
        <v>2043</v>
      </c>
      <c r="W221" s="20">
        <v>1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52</v>
      </c>
      <c r="AD221" s="22">
        <v>62297</v>
      </c>
      <c r="AE221" s="22">
        <v>2545</v>
      </c>
      <c r="AF221" s="22">
        <v>74348</v>
      </c>
      <c r="AG221" s="22">
        <v>1146</v>
      </c>
      <c r="AH221" s="20">
        <v>1.1000000000000001</v>
      </c>
      <c r="AI221" s="20">
        <v>11.6</v>
      </c>
      <c r="AJ221" s="20" t="s">
        <v>2043</v>
      </c>
      <c r="AK221" s="22">
        <v>1620</v>
      </c>
      <c r="AL221" s="22">
        <v>0</v>
      </c>
      <c r="AM221" s="22">
        <v>0</v>
      </c>
      <c r="AN221" s="22">
        <v>2</v>
      </c>
      <c r="AO221" s="22">
        <v>36</v>
      </c>
      <c r="AP221" s="22">
        <v>0</v>
      </c>
      <c r="AQ221" s="22">
        <v>0</v>
      </c>
      <c r="AR221" s="22">
        <v>0</v>
      </c>
      <c r="AS221" s="22">
        <v>1</v>
      </c>
      <c r="AT221" s="22">
        <v>0</v>
      </c>
      <c r="AU221" s="22">
        <v>69</v>
      </c>
      <c r="AV221" s="22">
        <v>4</v>
      </c>
      <c r="AW221" s="22">
        <v>364</v>
      </c>
      <c r="AX221" s="20">
        <v>592</v>
      </c>
      <c r="AY221" s="20">
        <v>0.1</v>
      </c>
      <c r="AZ221" s="20">
        <v>0</v>
      </c>
      <c r="BA221" s="20">
        <v>59.3</v>
      </c>
      <c r="BB221" s="22">
        <v>18</v>
      </c>
      <c r="BC221" s="20">
        <v>0</v>
      </c>
      <c r="BD221" s="20">
        <v>0</v>
      </c>
      <c r="BE221" s="20">
        <v>0</v>
      </c>
      <c r="BF221" s="20">
        <v>30.06</v>
      </c>
      <c r="BG221" s="22">
        <v>2</v>
      </c>
      <c r="BH221" s="22">
        <v>1</v>
      </c>
      <c r="BI221" s="22">
        <v>456</v>
      </c>
      <c r="BJ221" s="22">
        <v>8</v>
      </c>
      <c r="BK221" s="22">
        <v>642</v>
      </c>
      <c r="BL221" s="22">
        <v>74</v>
      </c>
      <c r="BM221" s="22">
        <v>107</v>
      </c>
      <c r="BN221" s="22">
        <v>1</v>
      </c>
      <c r="BO221" s="20"/>
      <c r="BP221" s="20"/>
      <c r="BQ221" s="20"/>
      <c r="BR221" s="20"/>
      <c r="BS221" s="20"/>
      <c r="BT221" s="20"/>
      <c r="BU221" s="22">
        <v>0</v>
      </c>
      <c r="BV221" s="22">
        <v>3.83</v>
      </c>
      <c r="BW221" s="22">
        <v>0</v>
      </c>
      <c r="BX221" s="22">
        <v>0</v>
      </c>
      <c r="BY221" s="22">
        <v>1.67</v>
      </c>
      <c r="BZ221" s="22">
        <v>2</v>
      </c>
      <c r="CA221" s="22">
        <v>402</v>
      </c>
      <c r="CB221" s="22">
        <v>20</v>
      </c>
      <c r="CC221" s="22">
        <v>19</v>
      </c>
      <c r="CD221" s="22">
        <v>2</v>
      </c>
      <c r="CE221" s="22">
        <v>155</v>
      </c>
      <c r="CF221" s="22">
        <v>20</v>
      </c>
      <c r="CG221" s="22">
        <v>191</v>
      </c>
      <c r="CH221" s="22">
        <v>26</v>
      </c>
      <c r="CI221" s="22">
        <v>1</v>
      </c>
      <c r="CJ221" s="22">
        <v>0.11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83283</v>
      </c>
      <c r="D222" s="22">
        <v>0</v>
      </c>
      <c r="E222" s="22">
        <v>0</v>
      </c>
      <c r="F222" s="22">
        <v>-2</v>
      </c>
      <c r="G222" s="22">
        <v>2</v>
      </c>
      <c r="H222" s="22">
        <v>0</v>
      </c>
      <c r="I222" s="22">
        <v>3</v>
      </c>
      <c r="J222" s="20">
        <v>-0.3</v>
      </c>
      <c r="K222" s="20">
        <v>0.2</v>
      </c>
      <c r="L222" s="22">
        <v>1</v>
      </c>
      <c r="M222" s="20" t="s">
        <v>920</v>
      </c>
      <c r="N222" s="20">
        <v>0.7</v>
      </c>
      <c r="O222" s="22">
        <v>600</v>
      </c>
      <c r="P222" s="23" t="b">
        <v>0</v>
      </c>
      <c r="Q222" s="20"/>
      <c r="R222" s="20" t="s">
        <v>3243</v>
      </c>
      <c r="S222" s="22">
        <v>48</v>
      </c>
      <c r="T222" s="20" t="s">
        <v>1586</v>
      </c>
      <c r="U222" s="20">
        <v>0.9</v>
      </c>
      <c r="V222" s="20" t="s">
        <v>711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10</v>
      </c>
      <c r="AD222" s="22">
        <v>709</v>
      </c>
      <c r="AE222" s="22">
        <v>10</v>
      </c>
      <c r="AF222" s="22">
        <v>4540</v>
      </c>
      <c r="AG222" s="22">
        <v>9</v>
      </c>
      <c r="AH222" s="20">
        <v>0.1</v>
      </c>
      <c r="AI222" s="20">
        <v>2.1</v>
      </c>
      <c r="AJ222" s="20" t="s">
        <v>711</v>
      </c>
      <c r="AK222" s="22">
        <v>127</v>
      </c>
      <c r="AL222" s="22">
        <v>0</v>
      </c>
      <c r="AM222" s="22">
        <v>0</v>
      </c>
      <c r="AN222" s="22">
        <v>0</v>
      </c>
      <c r="AO222" s="22">
        <v>4</v>
      </c>
      <c r="AP222" s="22">
        <v>0</v>
      </c>
      <c r="AQ222" s="22">
        <v>0</v>
      </c>
      <c r="AR222" s="22">
        <v>0</v>
      </c>
      <c r="AS222" s="22">
        <v>1</v>
      </c>
      <c r="AT222" s="22">
        <v>0</v>
      </c>
      <c r="AU222" s="22">
        <v>0</v>
      </c>
      <c r="AV222" s="22">
        <v>0</v>
      </c>
      <c r="AW222" s="22">
        <v>35</v>
      </c>
      <c r="AX222" s="20">
        <v>23.4</v>
      </c>
      <c r="AY222" s="20">
        <v>52</v>
      </c>
      <c r="AZ222" s="20">
        <v>16</v>
      </c>
      <c r="BA222" s="20">
        <v>9.1</v>
      </c>
      <c r="BB222" s="22">
        <v>0</v>
      </c>
      <c r="BC222" s="20">
        <v>0.03</v>
      </c>
      <c r="BD222" s="20">
        <v>0.35</v>
      </c>
      <c r="BE222" s="20">
        <v>0.38</v>
      </c>
      <c r="BF222" s="20">
        <v>3.56</v>
      </c>
      <c r="BG222" s="22">
        <v>409</v>
      </c>
      <c r="BH222" s="22">
        <v>181</v>
      </c>
      <c r="BI222" s="22">
        <v>284</v>
      </c>
      <c r="BJ222" s="22">
        <v>154</v>
      </c>
      <c r="BK222" s="22">
        <v>364</v>
      </c>
      <c r="BL222" s="22">
        <v>180</v>
      </c>
      <c r="BM222" s="22">
        <v>384</v>
      </c>
      <c r="BN222" s="22">
        <v>176</v>
      </c>
      <c r="BO222" s="20"/>
      <c r="BP222" s="20"/>
      <c r="BQ222" s="20"/>
      <c r="BR222" s="20"/>
      <c r="BS222" s="20"/>
      <c r="BT222" s="20"/>
      <c r="BU222" s="22">
        <v>0.02</v>
      </c>
      <c r="BV222" s="22">
        <v>0</v>
      </c>
      <c r="BW222" s="22">
        <v>0.25</v>
      </c>
      <c r="BX222" s="22">
        <v>0.27</v>
      </c>
      <c r="BY222" s="22">
        <v>2.52</v>
      </c>
      <c r="BZ222" s="22">
        <v>2.83</v>
      </c>
      <c r="CA222" s="22">
        <v>278</v>
      </c>
      <c r="CB222" s="22">
        <v>180</v>
      </c>
      <c r="CC222" s="22">
        <v>313</v>
      </c>
      <c r="CD222" s="22">
        <v>144</v>
      </c>
      <c r="CE222" s="22">
        <v>470</v>
      </c>
      <c r="CF222" s="22">
        <v>221</v>
      </c>
      <c r="CG222" s="22">
        <v>594</v>
      </c>
      <c r="CH222" s="22">
        <v>224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487702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3</v>
      </c>
      <c r="J223" s="20">
        <v>0</v>
      </c>
      <c r="K223" s="20">
        <v>0</v>
      </c>
      <c r="L223" s="22">
        <v>0</v>
      </c>
      <c r="M223" s="20" t="s">
        <v>2044</v>
      </c>
      <c r="N223" s="20">
        <v>2.5</v>
      </c>
      <c r="O223" s="22">
        <v>605</v>
      </c>
      <c r="P223" s="23" t="b">
        <v>0</v>
      </c>
      <c r="Q223" s="20" t="s">
        <v>3629</v>
      </c>
      <c r="R223" s="20" t="s">
        <v>3630</v>
      </c>
      <c r="S223" s="22">
        <v>49</v>
      </c>
      <c r="T223" s="20" t="s">
        <v>2045</v>
      </c>
      <c r="U223" s="20">
        <v>2.7</v>
      </c>
      <c r="V223" s="20" t="s">
        <v>2046</v>
      </c>
      <c r="W223" s="20">
        <v>0.1</v>
      </c>
      <c r="X223" s="23" t="b">
        <v>0</v>
      </c>
      <c r="Y223" s="20"/>
      <c r="Z223" s="20" t="s">
        <v>899</v>
      </c>
      <c r="AA223" s="22">
        <v>6</v>
      </c>
      <c r="AB223" s="22">
        <v>90</v>
      </c>
      <c r="AC223" s="22">
        <v>40</v>
      </c>
      <c r="AD223" s="22">
        <v>42510</v>
      </c>
      <c r="AE223" s="22">
        <v>50</v>
      </c>
      <c r="AF223" s="22">
        <v>40871</v>
      </c>
      <c r="AG223" s="22">
        <v>266</v>
      </c>
      <c r="AH223" s="20">
        <v>0.5</v>
      </c>
      <c r="AI223" s="20">
        <v>8.1999999999999993</v>
      </c>
      <c r="AJ223" s="20" t="s">
        <v>2046</v>
      </c>
      <c r="AK223" s="22">
        <v>972</v>
      </c>
      <c r="AL223" s="22">
        <v>1</v>
      </c>
      <c r="AM223" s="22">
        <v>2</v>
      </c>
      <c r="AN223" s="22">
        <v>3</v>
      </c>
      <c r="AO223" s="22">
        <v>23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80</v>
      </c>
      <c r="AX223" s="20">
        <v>86.8</v>
      </c>
      <c r="AY223" s="20">
        <v>147.9</v>
      </c>
      <c r="AZ223" s="20">
        <v>213</v>
      </c>
      <c r="BA223" s="20">
        <v>44.5</v>
      </c>
      <c r="BB223" s="22">
        <v>13</v>
      </c>
      <c r="BC223" s="20">
        <v>1.96</v>
      </c>
      <c r="BD223" s="20">
        <v>1.07</v>
      </c>
      <c r="BE223" s="20">
        <v>3.03</v>
      </c>
      <c r="BF223" s="20">
        <v>15.55</v>
      </c>
      <c r="BG223" s="22">
        <v>307</v>
      </c>
      <c r="BH223" s="22">
        <v>127</v>
      </c>
      <c r="BI223" s="22">
        <v>130</v>
      </c>
      <c r="BJ223" s="22">
        <v>89</v>
      </c>
      <c r="BK223" s="22">
        <v>74</v>
      </c>
      <c r="BL223" s="22">
        <v>49</v>
      </c>
      <c r="BM223" s="22">
        <v>169</v>
      </c>
      <c r="BN223" s="22">
        <v>88</v>
      </c>
      <c r="BO223" s="20"/>
      <c r="BP223" s="20"/>
      <c r="BQ223" s="20"/>
      <c r="BR223" s="20"/>
      <c r="BS223" s="20"/>
      <c r="BT223" s="20"/>
      <c r="BU223" s="22">
        <v>0.18</v>
      </c>
      <c r="BV223" s="22">
        <v>0</v>
      </c>
      <c r="BW223" s="22">
        <v>0.1</v>
      </c>
      <c r="BX223" s="22">
        <v>0.28000000000000003</v>
      </c>
      <c r="BY223" s="22">
        <v>1.44</v>
      </c>
      <c r="BZ223" s="22">
        <v>2.13</v>
      </c>
      <c r="CA223" s="22">
        <v>263</v>
      </c>
      <c r="CB223" s="22">
        <v>168</v>
      </c>
      <c r="CC223" s="22">
        <v>144</v>
      </c>
      <c r="CD223" s="22">
        <v>67</v>
      </c>
      <c r="CE223" s="22">
        <v>191</v>
      </c>
      <c r="CF223" s="22">
        <v>85</v>
      </c>
      <c r="CG223" s="22">
        <v>462</v>
      </c>
      <c r="CH223" s="22">
        <v>156</v>
      </c>
      <c r="CI223" s="22">
        <v>1.2</v>
      </c>
      <c r="CJ223" s="22">
        <v>0.28000000000000003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179458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3</v>
      </c>
      <c r="J224" s="20">
        <v>1.2</v>
      </c>
      <c r="K224" s="20">
        <v>1.7</v>
      </c>
      <c r="L224" s="22">
        <v>1</v>
      </c>
      <c r="M224" s="20" t="s">
        <v>957</v>
      </c>
      <c r="N224" s="20">
        <v>2.2000000000000002</v>
      </c>
      <c r="O224" s="22">
        <v>608</v>
      </c>
      <c r="P224" s="23" t="b">
        <v>0</v>
      </c>
      <c r="Q224" s="20"/>
      <c r="R224" s="20"/>
      <c r="S224" s="22">
        <v>49</v>
      </c>
      <c r="T224" s="20" t="s">
        <v>2047</v>
      </c>
      <c r="U224" s="20">
        <v>1.9</v>
      </c>
      <c r="V224" s="20" t="s">
        <v>2048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29</v>
      </c>
      <c r="AD224" s="22">
        <v>2766</v>
      </c>
      <c r="AE224" s="22">
        <v>55</v>
      </c>
      <c r="AF224" s="22">
        <v>3015</v>
      </c>
      <c r="AG224" s="22">
        <v>63</v>
      </c>
      <c r="AH224" s="20">
        <v>0.4</v>
      </c>
      <c r="AI224" s="20">
        <v>5.9</v>
      </c>
      <c r="AJ224" s="20" t="s">
        <v>2048</v>
      </c>
      <c r="AK224" s="22">
        <v>441</v>
      </c>
      <c r="AL224" s="22">
        <v>2</v>
      </c>
      <c r="AM224" s="22">
        <v>0</v>
      </c>
      <c r="AN224" s="22">
        <v>1</v>
      </c>
      <c r="AO224" s="22">
        <v>8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85</v>
      </c>
      <c r="AX224" s="20">
        <v>106</v>
      </c>
      <c r="AY224" s="20">
        <v>161.69999999999999</v>
      </c>
      <c r="AZ224" s="20">
        <v>142</v>
      </c>
      <c r="BA224" s="20">
        <v>40.6</v>
      </c>
      <c r="BB224" s="22">
        <v>4</v>
      </c>
      <c r="BC224" s="20">
        <v>1.25</v>
      </c>
      <c r="BD224" s="20">
        <v>0.34</v>
      </c>
      <c r="BE224" s="20">
        <v>1.59</v>
      </c>
      <c r="BF224" s="20">
        <v>6.96</v>
      </c>
      <c r="BG224" s="22">
        <v>289</v>
      </c>
      <c r="BH224" s="22">
        <v>117</v>
      </c>
      <c r="BI224" s="22">
        <v>115</v>
      </c>
      <c r="BJ224" s="22">
        <v>82</v>
      </c>
      <c r="BK224" s="22">
        <v>125</v>
      </c>
      <c r="BL224" s="22">
        <v>77</v>
      </c>
      <c r="BM224" s="22">
        <v>186</v>
      </c>
      <c r="BN224" s="22">
        <v>91</v>
      </c>
      <c r="BO224" s="22">
        <v>1</v>
      </c>
      <c r="BP224" s="20"/>
      <c r="BQ224" s="22">
        <v>1</v>
      </c>
      <c r="BR224" s="20"/>
      <c r="BS224" s="20"/>
      <c r="BT224" s="20"/>
      <c r="BU224" s="22">
        <v>0.26</v>
      </c>
      <c r="BV224" s="22">
        <v>0</v>
      </c>
      <c r="BW224" s="22">
        <v>7.0000000000000007E-2</v>
      </c>
      <c r="BX224" s="22">
        <v>0.33</v>
      </c>
      <c r="BY224" s="22">
        <v>1.42</v>
      </c>
      <c r="BZ224" s="22">
        <v>1.63</v>
      </c>
      <c r="CA224" s="22">
        <v>229</v>
      </c>
      <c r="CB224" s="22">
        <v>147</v>
      </c>
      <c r="CC224" s="22">
        <v>163</v>
      </c>
      <c r="CD224" s="22">
        <v>70</v>
      </c>
      <c r="CE224" s="22">
        <v>301</v>
      </c>
      <c r="CF224" s="22">
        <v>124</v>
      </c>
      <c r="CG224" s="22">
        <v>584</v>
      </c>
      <c r="CH224" s="22">
        <v>218</v>
      </c>
      <c r="CI224" s="22">
        <v>0.82</v>
      </c>
      <c r="CJ224" s="22">
        <v>0.2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461567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2</v>
      </c>
      <c r="J225" s="20">
        <v>0</v>
      </c>
      <c r="K225" s="20">
        <v>0</v>
      </c>
      <c r="L225" s="22">
        <v>0</v>
      </c>
      <c r="M225" s="20" t="s">
        <v>2488</v>
      </c>
      <c r="N225" s="20">
        <v>0</v>
      </c>
      <c r="O225" s="22">
        <v>622</v>
      </c>
      <c r="P225" s="23" t="b">
        <v>0</v>
      </c>
      <c r="Q225" s="20" t="s">
        <v>2870</v>
      </c>
      <c r="R225" s="20" t="s">
        <v>2962</v>
      </c>
      <c r="S225" s="22">
        <v>40</v>
      </c>
      <c r="T225" s="20" t="s">
        <v>2489</v>
      </c>
      <c r="U225" s="20">
        <v>0</v>
      </c>
      <c r="V225" s="20" t="s">
        <v>2490</v>
      </c>
      <c r="W225" s="20">
        <v>0</v>
      </c>
      <c r="X225" s="23" t="b">
        <v>0</v>
      </c>
      <c r="Y225" s="20"/>
      <c r="Z225" s="20" t="s">
        <v>872</v>
      </c>
      <c r="AA225" s="22">
        <v>6</v>
      </c>
      <c r="AB225" s="22">
        <v>90</v>
      </c>
      <c r="AC225" s="22">
        <v>0</v>
      </c>
      <c r="AD225" s="22">
        <v>467</v>
      </c>
      <c r="AE225" s="22">
        <v>0</v>
      </c>
      <c r="AF225" s="22">
        <v>3408</v>
      </c>
      <c r="AG225" s="22">
        <v>15</v>
      </c>
      <c r="AH225" s="20">
        <v>0</v>
      </c>
      <c r="AI225" s="20">
        <v>0</v>
      </c>
      <c r="AJ225" s="20" t="s">
        <v>2490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555</v>
      </c>
      <c r="BH225" s="22">
        <v>207</v>
      </c>
      <c r="BI225" s="22">
        <v>541</v>
      </c>
      <c r="BJ225" s="22">
        <v>207</v>
      </c>
      <c r="BK225" s="22">
        <v>514</v>
      </c>
      <c r="BL225" s="22">
        <v>196</v>
      </c>
      <c r="BM225" s="22">
        <v>563</v>
      </c>
      <c r="BN225" s="22">
        <v>208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684</v>
      </c>
      <c r="CB225" s="22">
        <v>199</v>
      </c>
      <c r="CC225" s="22">
        <v>488</v>
      </c>
      <c r="CD225" s="22">
        <v>180</v>
      </c>
      <c r="CE225" s="22">
        <v>568</v>
      </c>
      <c r="CF225" s="22">
        <v>205</v>
      </c>
      <c r="CG225" s="22">
        <v>572</v>
      </c>
      <c r="CH225" s="22">
        <v>207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550839</v>
      </c>
      <c r="D226" s="22">
        <v>0</v>
      </c>
      <c r="E226" s="22">
        <v>0</v>
      </c>
      <c r="F226" s="22">
        <v>0</v>
      </c>
      <c r="G226" s="22">
        <v>0</v>
      </c>
      <c r="H226" s="22">
        <v>1</v>
      </c>
      <c r="I226" s="22">
        <v>3</v>
      </c>
      <c r="J226" s="20">
        <v>2.8</v>
      </c>
      <c r="K226" s="20">
        <v>3.3</v>
      </c>
      <c r="L226" s="22">
        <v>14</v>
      </c>
      <c r="M226" s="20" t="s">
        <v>482</v>
      </c>
      <c r="N226" s="20">
        <v>3.8</v>
      </c>
      <c r="O226" s="22">
        <v>660</v>
      </c>
      <c r="P226" s="23" t="b">
        <v>0</v>
      </c>
      <c r="Q226" s="20"/>
      <c r="R226" s="20"/>
      <c r="S226" s="22">
        <v>50</v>
      </c>
      <c r="T226" s="20" t="s">
        <v>2491</v>
      </c>
      <c r="U226" s="20">
        <v>3.7</v>
      </c>
      <c r="V226" s="20" t="s">
        <v>2492</v>
      </c>
      <c r="W226" s="20">
        <v>0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33</v>
      </c>
      <c r="AD226" s="22">
        <v>2386</v>
      </c>
      <c r="AE226" s="22">
        <v>992</v>
      </c>
      <c r="AF226" s="22">
        <v>1265</v>
      </c>
      <c r="AG226" s="22">
        <v>96</v>
      </c>
      <c r="AH226" s="20">
        <v>0.8</v>
      </c>
      <c r="AI226" s="20">
        <v>6.6</v>
      </c>
      <c r="AJ226" s="20" t="s">
        <v>2492</v>
      </c>
      <c r="AK226" s="22">
        <v>403</v>
      </c>
      <c r="AL226" s="22">
        <v>3</v>
      </c>
      <c r="AM226" s="22">
        <v>1</v>
      </c>
      <c r="AN226" s="22">
        <v>1</v>
      </c>
      <c r="AO226" s="22">
        <v>10</v>
      </c>
      <c r="AP226" s="22">
        <v>0</v>
      </c>
      <c r="AQ226" s="22">
        <v>0</v>
      </c>
      <c r="AR226" s="22">
        <v>0</v>
      </c>
      <c r="AS226" s="22">
        <v>2</v>
      </c>
      <c r="AT226" s="22">
        <v>0</v>
      </c>
      <c r="AU226" s="22">
        <v>0</v>
      </c>
      <c r="AV226" s="22">
        <v>3</v>
      </c>
      <c r="AW226" s="22">
        <v>121</v>
      </c>
      <c r="AX226" s="20">
        <v>169.4</v>
      </c>
      <c r="AY226" s="20">
        <v>94.8</v>
      </c>
      <c r="AZ226" s="20">
        <v>102</v>
      </c>
      <c r="BA226" s="20">
        <v>36.6</v>
      </c>
      <c r="BB226" s="22">
        <v>5</v>
      </c>
      <c r="BC226" s="20">
        <v>0.47</v>
      </c>
      <c r="BD226" s="20">
        <v>0.86</v>
      </c>
      <c r="BE226" s="20">
        <v>1.33</v>
      </c>
      <c r="BF226" s="20">
        <v>9.59</v>
      </c>
      <c r="BG226" s="22">
        <v>207</v>
      </c>
      <c r="BH226" s="22">
        <v>84</v>
      </c>
      <c r="BI226" s="22">
        <v>193</v>
      </c>
      <c r="BJ226" s="22">
        <v>115</v>
      </c>
      <c r="BK226" s="22">
        <v>161</v>
      </c>
      <c r="BL226" s="22">
        <v>97</v>
      </c>
      <c r="BM226" s="22">
        <v>206</v>
      </c>
      <c r="BN226" s="22">
        <v>99</v>
      </c>
      <c r="BO226" s="20"/>
      <c r="BP226" s="20"/>
      <c r="BQ226" s="20"/>
      <c r="BR226" s="20"/>
      <c r="BS226" s="20"/>
      <c r="BT226" s="20"/>
      <c r="BU226" s="22">
        <v>0.1</v>
      </c>
      <c r="BV226" s="22">
        <v>0</v>
      </c>
      <c r="BW226" s="22">
        <v>0.19</v>
      </c>
      <c r="BX226" s="22">
        <v>0.28999999999999998</v>
      </c>
      <c r="BY226" s="22">
        <v>2.14</v>
      </c>
      <c r="BZ226" s="22">
        <v>2.23</v>
      </c>
      <c r="CA226" s="22">
        <v>207</v>
      </c>
      <c r="CB226" s="22">
        <v>132</v>
      </c>
      <c r="CC226" s="22">
        <v>55</v>
      </c>
      <c r="CD226" s="22">
        <v>32</v>
      </c>
      <c r="CE226" s="22">
        <v>78</v>
      </c>
      <c r="CF226" s="22">
        <v>40</v>
      </c>
      <c r="CG226" s="22">
        <v>593</v>
      </c>
      <c r="CH226" s="22">
        <v>223</v>
      </c>
      <c r="CI226" s="22">
        <v>1.1200000000000001</v>
      </c>
      <c r="CJ226" s="22">
        <v>0.22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247245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2</v>
      </c>
      <c r="J227" s="20">
        <v>-0.7</v>
      </c>
      <c r="K227" s="20">
        <v>-0.2</v>
      </c>
      <c r="L227" s="22">
        <v>1</v>
      </c>
      <c r="M227" s="20" t="s">
        <v>2843</v>
      </c>
      <c r="N227" s="20">
        <v>0.3</v>
      </c>
      <c r="O227" s="22">
        <v>674</v>
      </c>
      <c r="P227" s="23" t="b">
        <v>0</v>
      </c>
      <c r="Q227" s="20"/>
      <c r="R227" s="20"/>
      <c r="S227" s="22">
        <v>40</v>
      </c>
      <c r="T227" s="20" t="s">
        <v>2844</v>
      </c>
      <c r="U227" s="20">
        <v>0.6</v>
      </c>
      <c r="V227" s="20" t="s">
        <v>2845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5</v>
      </c>
      <c r="AD227" s="22">
        <v>4429</v>
      </c>
      <c r="AE227" s="22">
        <v>28</v>
      </c>
      <c r="AF227" s="22">
        <v>3145</v>
      </c>
      <c r="AG227" s="22">
        <v>42</v>
      </c>
      <c r="AH227" s="20">
        <v>0.1</v>
      </c>
      <c r="AI227" s="20">
        <v>1.2</v>
      </c>
      <c r="AJ227" s="20" t="s">
        <v>2845</v>
      </c>
      <c r="AK227" s="22">
        <v>309</v>
      </c>
      <c r="AL227" s="22">
        <v>0</v>
      </c>
      <c r="AM227" s="22">
        <v>0</v>
      </c>
      <c r="AN227" s="22">
        <v>0</v>
      </c>
      <c r="AO227" s="22">
        <v>13</v>
      </c>
      <c r="AP227" s="22">
        <v>0</v>
      </c>
      <c r="AQ227" s="22">
        <v>0</v>
      </c>
      <c r="AR227" s="22">
        <v>0</v>
      </c>
      <c r="AS227" s="22">
        <v>1</v>
      </c>
      <c r="AT227" s="22">
        <v>0</v>
      </c>
      <c r="AU227" s="22">
        <v>0</v>
      </c>
      <c r="AV227" s="22">
        <v>0</v>
      </c>
      <c r="AW227" s="22">
        <v>55</v>
      </c>
      <c r="AX227" s="20">
        <v>56.8</v>
      </c>
      <c r="AY227" s="20">
        <v>37.5</v>
      </c>
      <c r="AZ227" s="20">
        <v>42</v>
      </c>
      <c r="BA227" s="20">
        <v>13.6</v>
      </c>
      <c r="BB227" s="22">
        <v>3</v>
      </c>
      <c r="BC227" s="20">
        <v>0.35</v>
      </c>
      <c r="BD227" s="20">
        <v>0.06</v>
      </c>
      <c r="BE227" s="20">
        <v>0.41</v>
      </c>
      <c r="BF227" s="20">
        <v>6.68</v>
      </c>
      <c r="BG227" s="22">
        <v>353</v>
      </c>
      <c r="BH227" s="22">
        <v>135</v>
      </c>
      <c r="BI227" s="22">
        <v>318</v>
      </c>
      <c r="BJ227" s="22">
        <v>108</v>
      </c>
      <c r="BK227" s="22">
        <v>267</v>
      </c>
      <c r="BL227" s="22">
        <v>82</v>
      </c>
      <c r="BM227" s="22">
        <v>350</v>
      </c>
      <c r="BN227" s="22">
        <v>130</v>
      </c>
      <c r="BO227" s="20"/>
      <c r="BP227" s="20"/>
      <c r="BQ227" s="20"/>
      <c r="BR227" s="20"/>
      <c r="BS227" s="20"/>
      <c r="BT227" s="20"/>
      <c r="BU227" s="22">
        <v>0.1</v>
      </c>
      <c r="BV227" s="22">
        <v>0</v>
      </c>
      <c r="BW227" s="22">
        <v>0.02</v>
      </c>
      <c r="BX227" s="22">
        <v>0.12</v>
      </c>
      <c r="BY227" s="22">
        <v>1.95</v>
      </c>
      <c r="BZ227" s="22">
        <v>3.79</v>
      </c>
      <c r="CA227" s="22">
        <v>667</v>
      </c>
      <c r="CB227" s="22">
        <v>188</v>
      </c>
      <c r="CC227" s="22">
        <v>348</v>
      </c>
      <c r="CD227" s="22">
        <v>113</v>
      </c>
      <c r="CE227" s="22">
        <v>488</v>
      </c>
      <c r="CF227" s="22">
        <v>163</v>
      </c>
      <c r="CG227" s="22">
        <v>520</v>
      </c>
      <c r="CH227" s="22">
        <v>196</v>
      </c>
      <c r="CI227" s="22">
        <v>0.87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50</v>
      </c>
      <c r="B228" s="22">
        <v>50</v>
      </c>
      <c r="C228" s="22">
        <v>447715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3</v>
      </c>
      <c r="J228" s="20">
        <v>-0.3</v>
      </c>
      <c r="K228" s="20">
        <v>-0.1</v>
      </c>
      <c r="L228" s="22">
        <v>0</v>
      </c>
      <c r="M228" s="20" t="s">
        <v>883</v>
      </c>
      <c r="N228" s="20">
        <v>0.3</v>
      </c>
      <c r="O228" s="22">
        <v>675</v>
      </c>
      <c r="P228" s="23" t="b">
        <v>0</v>
      </c>
      <c r="Q228" s="20" t="s">
        <v>3679</v>
      </c>
      <c r="R228" s="20" t="s">
        <v>3667</v>
      </c>
      <c r="S228" s="22">
        <v>50</v>
      </c>
      <c r="T228" s="20" t="s">
        <v>2846</v>
      </c>
      <c r="U228" s="20">
        <v>1.2</v>
      </c>
      <c r="V228" s="20" t="s">
        <v>545</v>
      </c>
      <c r="W228" s="20">
        <v>0</v>
      </c>
      <c r="X228" s="23" t="b">
        <v>0</v>
      </c>
      <c r="Y228" s="20"/>
      <c r="Z228" s="20" t="s">
        <v>937</v>
      </c>
      <c r="AA228" s="22">
        <v>6</v>
      </c>
      <c r="AB228" s="22">
        <v>90</v>
      </c>
      <c r="AC228" s="22">
        <v>10</v>
      </c>
      <c r="AD228" s="22">
        <v>8923</v>
      </c>
      <c r="AE228" s="22">
        <v>14</v>
      </c>
      <c r="AF228" s="22">
        <v>7624</v>
      </c>
      <c r="AG228" s="22">
        <v>96</v>
      </c>
      <c r="AH228" s="20">
        <v>0.1</v>
      </c>
      <c r="AI228" s="20">
        <v>2</v>
      </c>
      <c r="AJ228" s="20" t="s">
        <v>2847</v>
      </c>
      <c r="AK228" s="22">
        <v>255</v>
      </c>
      <c r="AL228" s="22">
        <v>0</v>
      </c>
      <c r="AM228" s="22">
        <v>0</v>
      </c>
      <c r="AN228" s="22">
        <v>0</v>
      </c>
      <c r="AO228" s="22">
        <v>8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33</v>
      </c>
      <c r="AX228" s="20">
        <v>23.2</v>
      </c>
      <c r="AY228" s="20">
        <v>21.3</v>
      </c>
      <c r="AZ228" s="20">
        <v>24</v>
      </c>
      <c r="BA228" s="20">
        <v>6.7</v>
      </c>
      <c r="BB228" s="22">
        <v>2</v>
      </c>
      <c r="BC228" s="20">
        <v>0.1</v>
      </c>
      <c r="BD228" s="20">
        <v>0.46</v>
      </c>
      <c r="BE228" s="20">
        <v>0.56000000000000005</v>
      </c>
      <c r="BF228" s="20">
        <v>4.93</v>
      </c>
      <c r="BG228" s="22">
        <v>412</v>
      </c>
      <c r="BH228" s="22">
        <v>184</v>
      </c>
      <c r="BI228" s="22">
        <v>358</v>
      </c>
      <c r="BJ228" s="22">
        <v>186</v>
      </c>
      <c r="BK228" s="22">
        <v>330</v>
      </c>
      <c r="BL228" s="22">
        <v>166</v>
      </c>
      <c r="BM228" s="22">
        <v>403</v>
      </c>
      <c r="BN228" s="22">
        <v>187</v>
      </c>
      <c r="BO228" s="20"/>
      <c r="BP228" s="20"/>
      <c r="BQ228" s="20"/>
      <c r="BR228" s="20"/>
      <c r="BS228" s="20"/>
      <c r="BT228" s="20"/>
      <c r="BU228" s="22">
        <v>0.04</v>
      </c>
      <c r="BV228" s="22">
        <v>0</v>
      </c>
      <c r="BW228" s="22">
        <v>0.16</v>
      </c>
      <c r="BX228" s="22">
        <v>0.2</v>
      </c>
      <c r="BY228" s="22">
        <v>1.74</v>
      </c>
      <c r="BZ228" s="22">
        <v>2.82</v>
      </c>
      <c r="CA228" s="22">
        <v>201</v>
      </c>
      <c r="CB228" s="22">
        <v>128</v>
      </c>
      <c r="CC228" s="22">
        <v>371</v>
      </c>
      <c r="CD228" s="22">
        <v>168</v>
      </c>
      <c r="CE228" s="22">
        <v>386</v>
      </c>
      <c r="CF228" s="22">
        <v>177</v>
      </c>
      <c r="CG228" s="22">
        <v>550</v>
      </c>
      <c r="CH228" s="22">
        <v>201</v>
      </c>
      <c r="CI228" s="22">
        <v>0.71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437757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3</v>
      </c>
      <c r="J229" s="20">
        <v>-1</v>
      </c>
      <c r="K229" s="20">
        <v>-0.5</v>
      </c>
      <c r="L229" s="22">
        <v>0</v>
      </c>
      <c r="M229" s="20" t="s">
        <v>2963</v>
      </c>
      <c r="N229" s="20">
        <v>0</v>
      </c>
      <c r="O229" s="22">
        <v>694</v>
      </c>
      <c r="P229" s="23" t="b">
        <v>0</v>
      </c>
      <c r="Q229" s="20"/>
      <c r="R229" s="20"/>
      <c r="S229" s="22">
        <v>50</v>
      </c>
      <c r="T229" s="20" t="s">
        <v>2964</v>
      </c>
      <c r="U229" s="20">
        <v>0</v>
      </c>
      <c r="V229" s="20" t="s">
        <v>2965</v>
      </c>
      <c r="W229" s="20">
        <v>0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0</v>
      </c>
      <c r="AD229" s="22">
        <v>352</v>
      </c>
      <c r="AE229" s="22">
        <v>12</v>
      </c>
      <c r="AF229" s="22">
        <v>352</v>
      </c>
      <c r="AG229" s="22">
        <v>7</v>
      </c>
      <c r="AH229" s="20">
        <v>0</v>
      </c>
      <c r="AI229" s="20">
        <v>0</v>
      </c>
      <c r="AJ229" s="20" t="s">
        <v>2965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748</v>
      </c>
      <c r="BH229" s="22">
        <v>323</v>
      </c>
      <c r="BI229" s="22">
        <v>745</v>
      </c>
      <c r="BJ229" s="22">
        <v>322</v>
      </c>
      <c r="BK229" s="22">
        <v>742</v>
      </c>
      <c r="BL229" s="22">
        <v>322</v>
      </c>
      <c r="BM229" s="22">
        <v>748</v>
      </c>
      <c r="BN229" s="22">
        <v>323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199</v>
      </c>
      <c r="CB229" s="22">
        <v>126</v>
      </c>
      <c r="CC229" s="22">
        <v>721</v>
      </c>
      <c r="CD229" s="22">
        <v>306</v>
      </c>
      <c r="CE229" s="22">
        <v>748</v>
      </c>
      <c r="CF229" s="22">
        <v>323</v>
      </c>
      <c r="CG229" s="22">
        <v>697</v>
      </c>
      <c r="CH229" s="22">
        <v>284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437748</v>
      </c>
      <c r="D230" s="22">
        <v>0</v>
      </c>
      <c r="E230" s="22">
        <v>0</v>
      </c>
      <c r="F230" s="22">
        <v>-1</v>
      </c>
      <c r="G230" s="22">
        <v>1</v>
      </c>
      <c r="H230" s="22">
        <v>0</v>
      </c>
      <c r="I230" s="22">
        <v>3</v>
      </c>
      <c r="J230" s="20">
        <v>-0.2</v>
      </c>
      <c r="K230" s="20">
        <v>0.3</v>
      </c>
      <c r="L230" s="22">
        <v>1</v>
      </c>
      <c r="M230" s="20" t="s">
        <v>3115</v>
      </c>
      <c r="N230" s="20">
        <v>0.8</v>
      </c>
      <c r="O230" s="22">
        <v>706</v>
      </c>
      <c r="P230" s="23" t="b">
        <v>0</v>
      </c>
      <c r="Q230" s="20"/>
      <c r="R230" s="20"/>
      <c r="S230" s="22">
        <v>54</v>
      </c>
      <c r="T230" s="20" t="s">
        <v>3116</v>
      </c>
      <c r="U230" s="20">
        <v>1.3</v>
      </c>
      <c r="V230" s="20" t="s">
        <v>3117</v>
      </c>
      <c r="W230" s="20">
        <v>0</v>
      </c>
      <c r="X230" s="23" t="b">
        <v>0</v>
      </c>
      <c r="Y230" s="20"/>
      <c r="Z230" s="20" t="s">
        <v>858</v>
      </c>
      <c r="AA230" s="22">
        <v>6</v>
      </c>
      <c r="AB230" s="22">
        <v>90</v>
      </c>
      <c r="AC230" s="22">
        <v>14</v>
      </c>
      <c r="AD230" s="22">
        <v>4241</v>
      </c>
      <c r="AE230" s="22">
        <v>40</v>
      </c>
      <c r="AF230" s="22">
        <v>3830</v>
      </c>
      <c r="AG230" s="22">
        <v>44</v>
      </c>
      <c r="AH230" s="20">
        <v>0.1</v>
      </c>
      <c r="AI230" s="20">
        <v>2.6</v>
      </c>
      <c r="AJ230" s="20" t="s">
        <v>3118</v>
      </c>
      <c r="AK230" s="22">
        <v>314</v>
      </c>
      <c r="AL230" s="22">
        <v>0</v>
      </c>
      <c r="AM230" s="22">
        <v>0</v>
      </c>
      <c r="AN230" s="22">
        <v>0</v>
      </c>
      <c r="AO230" s="22">
        <v>6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47</v>
      </c>
      <c r="AX230" s="20">
        <v>32</v>
      </c>
      <c r="AY230" s="20">
        <v>92.9</v>
      </c>
      <c r="AZ230" s="20">
        <v>24</v>
      </c>
      <c r="BA230" s="20">
        <v>15</v>
      </c>
      <c r="BB230" s="22">
        <v>2</v>
      </c>
      <c r="BC230" s="20">
        <v>0.37</v>
      </c>
      <c r="BD230" s="20">
        <v>0.5</v>
      </c>
      <c r="BE230" s="20">
        <v>0.87</v>
      </c>
      <c r="BF230" s="20">
        <v>7.11</v>
      </c>
      <c r="BG230" s="22">
        <v>395</v>
      </c>
      <c r="BH230" s="22">
        <v>175</v>
      </c>
      <c r="BI230" s="22">
        <v>198</v>
      </c>
      <c r="BJ230" s="22">
        <v>117</v>
      </c>
      <c r="BK230" s="22">
        <v>332</v>
      </c>
      <c r="BL230" s="22">
        <v>168</v>
      </c>
      <c r="BM230" s="22">
        <v>342</v>
      </c>
      <c r="BN230" s="22">
        <v>154</v>
      </c>
      <c r="BO230" s="22">
        <v>3</v>
      </c>
      <c r="BP230" s="20"/>
      <c r="BQ230" s="22">
        <v>4</v>
      </c>
      <c r="BR230" s="20"/>
      <c r="BS230" s="20"/>
      <c r="BT230" s="20"/>
      <c r="BU230" s="22">
        <v>0.11</v>
      </c>
      <c r="BV230" s="22">
        <v>0</v>
      </c>
      <c r="BW230" s="22">
        <v>0.14000000000000001</v>
      </c>
      <c r="BX230" s="22">
        <v>0.25</v>
      </c>
      <c r="BY230" s="22">
        <v>2.04</v>
      </c>
      <c r="BZ230" s="22">
        <v>1.72</v>
      </c>
      <c r="CA230" s="22">
        <v>126</v>
      </c>
      <c r="CB230" s="22">
        <v>79</v>
      </c>
      <c r="CC230" s="22">
        <v>306</v>
      </c>
      <c r="CD230" s="22">
        <v>140</v>
      </c>
      <c r="CE230" s="22">
        <v>375</v>
      </c>
      <c r="CF230" s="22">
        <v>173</v>
      </c>
      <c r="CG230" s="22">
        <v>606</v>
      </c>
      <c r="CH230" s="22">
        <v>231</v>
      </c>
      <c r="CI230" s="22">
        <v>0.56999999999999995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75</v>
      </c>
      <c r="B231" s="22">
        <v>100</v>
      </c>
      <c r="C231" s="22">
        <v>486672</v>
      </c>
      <c r="D231" s="22">
        <v>0</v>
      </c>
      <c r="E231" s="22">
        <v>0</v>
      </c>
      <c r="F231" s="22">
        <v>-4</v>
      </c>
      <c r="G231" s="22">
        <v>4</v>
      </c>
      <c r="H231" s="22">
        <v>0</v>
      </c>
      <c r="I231" s="22">
        <v>3</v>
      </c>
      <c r="J231" s="20">
        <v>1.3</v>
      </c>
      <c r="K231" s="20">
        <v>1.7</v>
      </c>
      <c r="L231" s="22">
        <v>0</v>
      </c>
      <c r="M231" s="20" t="s">
        <v>1112</v>
      </c>
      <c r="N231" s="20">
        <v>1.7</v>
      </c>
      <c r="O231" s="22">
        <v>126</v>
      </c>
      <c r="P231" s="23" t="b">
        <v>0</v>
      </c>
      <c r="Q231" s="20" t="s">
        <v>3622</v>
      </c>
      <c r="R231" s="20" t="s">
        <v>3898</v>
      </c>
      <c r="S231" s="22">
        <v>46</v>
      </c>
      <c r="T231" s="20" t="s">
        <v>1113</v>
      </c>
      <c r="U231" s="20">
        <v>1.9</v>
      </c>
      <c r="V231" s="20" t="s">
        <v>1114</v>
      </c>
      <c r="W231" s="20">
        <v>1.3</v>
      </c>
      <c r="X231" s="23" t="b">
        <v>0</v>
      </c>
      <c r="Y231" s="20"/>
      <c r="Z231" s="20" t="s">
        <v>937</v>
      </c>
      <c r="AA231" s="22">
        <v>7</v>
      </c>
      <c r="AB231" s="22">
        <v>8</v>
      </c>
      <c r="AC231" s="22">
        <v>28</v>
      </c>
      <c r="AD231" s="22">
        <v>104053</v>
      </c>
      <c r="AE231" s="22">
        <v>766</v>
      </c>
      <c r="AF231" s="22">
        <v>299099</v>
      </c>
      <c r="AG231" s="22">
        <v>1698</v>
      </c>
      <c r="AH231" s="20">
        <v>0.4</v>
      </c>
      <c r="AI231" s="20">
        <v>6.1</v>
      </c>
      <c r="AJ231" s="20" t="s">
        <v>590</v>
      </c>
      <c r="AK231" s="22">
        <v>1183</v>
      </c>
      <c r="AL231" s="22">
        <v>0</v>
      </c>
      <c r="AM231" s="22">
        <v>0</v>
      </c>
      <c r="AN231" s="22">
        <v>3</v>
      </c>
      <c r="AO231" s="22">
        <v>19</v>
      </c>
      <c r="AP231" s="22">
        <v>0</v>
      </c>
      <c r="AQ231" s="22">
        <v>0</v>
      </c>
      <c r="AR231" s="22">
        <v>0</v>
      </c>
      <c r="AS231" s="22">
        <v>3</v>
      </c>
      <c r="AT231" s="22">
        <v>0</v>
      </c>
      <c r="AU231" s="22">
        <v>0</v>
      </c>
      <c r="AV231" s="22">
        <v>0</v>
      </c>
      <c r="AW231" s="22">
        <v>160</v>
      </c>
      <c r="AX231" s="20">
        <v>174.8</v>
      </c>
      <c r="AY231" s="20">
        <v>148.6</v>
      </c>
      <c r="AZ231" s="20">
        <v>27</v>
      </c>
      <c r="BA231" s="20">
        <v>34.6</v>
      </c>
      <c r="BB231" s="22">
        <v>13</v>
      </c>
      <c r="BC231" s="20">
        <v>0.23</v>
      </c>
      <c r="BD231" s="20">
        <v>0.56000000000000005</v>
      </c>
      <c r="BE231" s="20">
        <v>0.79</v>
      </c>
      <c r="BF231" s="20">
        <v>16.73</v>
      </c>
      <c r="BG231" s="22">
        <v>203</v>
      </c>
      <c r="BH231" s="22">
        <v>83</v>
      </c>
      <c r="BI231" s="22">
        <v>128</v>
      </c>
      <c r="BJ231" s="22">
        <v>87</v>
      </c>
      <c r="BK231" s="22">
        <v>313</v>
      </c>
      <c r="BL231" s="22">
        <v>160</v>
      </c>
      <c r="BM231" s="22">
        <v>213</v>
      </c>
      <c r="BN231" s="22">
        <v>103</v>
      </c>
      <c r="BO231" s="20"/>
      <c r="BP231" s="20"/>
      <c r="BQ231" s="20"/>
      <c r="BR231" s="20"/>
      <c r="BS231" s="20"/>
      <c r="BT231" s="20"/>
      <c r="BU231" s="22">
        <v>0.02</v>
      </c>
      <c r="BV231" s="22">
        <v>0</v>
      </c>
      <c r="BW231" s="22">
        <v>0.04</v>
      </c>
      <c r="BX231" s="22">
        <v>0.06</v>
      </c>
      <c r="BY231" s="22">
        <v>1.27</v>
      </c>
      <c r="BZ231" s="22">
        <v>1.45</v>
      </c>
      <c r="CA231" s="22">
        <v>348</v>
      </c>
      <c r="CB231" s="22">
        <v>221</v>
      </c>
      <c r="CC231" s="22">
        <v>196</v>
      </c>
      <c r="CD231" s="22">
        <v>86</v>
      </c>
      <c r="CE231" s="22">
        <v>298</v>
      </c>
      <c r="CF231" s="22">
        <v>122</v>
      </c>
      <c r="CG231" s="22">
        <v>167</v>
      </c>
      <c r="CH231" s="22">
        <v>53</v>
      </c>
      <c r="CI231" s="22">
        <v>0.99</v>
      </c>
      <c r="CJ231" s="22">
        <v>0.23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215059</v>
      </c>
      <c r="D232" s="22">
        <v>-1</v>
      </c>
      <c r="E232" s="22">
        <v>1</v>
      </c>
      <c r="F232" s="22">
        <v>1</v>
      </c>
      <c r="G232" s="22">
        <v>-1</v>
      </c>
      <c r="H232" s="22">
        <v>1</v>
      </c>
      <c r="I232" s="22">
        <v>1</v>
      </c>
      <c r="J232" s="20">
        <v>0</v>
      </c>
      <c r="K232" s="20">
        <v>0</v>
      </c>
      <c r="L232" s="22">
        <v>0</v>
      </c>
      <c r="M232" s="20" t="s">
        <v>1098</v>
      </c>
      <c r="N232" s="20">
        <v>2.7</v>
      </c>
      <c r="O232" s="22">
        <v>145</v>
      </c>
      <c r="P232" s="23" t="b">
        <v>0</v>
      </c>
      <c r="Q232" s="20" t="s">
        <v>3789</v>
      </c>
      <c r="R232" s="20" t="s">
        <v>3668</v>
      </c>
      <c r="S232" s="22">
        <v>46</v>
      </c>
      <c r="T232" s="20" t="s">
        <v>1099</v>
      </c>
      <c r="U232" s="20">
        <v>3.7</v>
      </c>
      <c r="V232" s="20" t="s">
        <v>426</v>
      </c>
      <c r="W232" s="20">
        <v>5.0999999999999996</v>
      </c>
      <c r="X232" s="23" t="b">
        <v>0</v>
      </c>
      <c r="Y232" s="20"/>
      <c r="Z232" s="20" t="s">
        <v>899</v>
      </c>
      <c r="AA232" s="22">
        <v>7</v>
      </c>
      <c r="AB232" s="22">
        <v>8</v>
      </c>
      <c r="AC232" s="22">
        <v>59</v>
      </c>
      <c r="AD232" s="22">
        <v>995696</v>
      </c>
      <c r="AE232" s="22">
        <v>107</v>
      </c>
      <c r="AF232" s="22">
        <v>845114</v>
      </c>
      <c r="AG232" s="22">
        <v>43830</v>
      </c>
      <c r="AH232" s="20">
        <v>0.6</v>
      </c>
      <c r="AI232" s="20">
        <v>12.8</v>
      </c>
      <c r="AJ232" s="20" t="s">
        <v>1956</v>
      </c>
      <c r="AK232" s="22">
        <v>1433</v>
      </c>
      <c r="AL232" s="22">
        <v>0</v>
      </c>
      <c r="AM232" s="22">
        <v>0</v>
      </c>
      <c r="AN232" s="22">
        <v>3</v>
      </c>
      <c r="AO232" s="22">
        <v>25</v>
      </c>
      <c r="AP232" s="22">
        <v>0</v>
      </c>
      <c r="AQ232" s="22">
        <v>1</v>
      </c>
      <c r="AR232" s="22">
        <v>0</v>
      </c>
      <c r="AS232" s="22">
        <v>2</v>
      </c>
      <c r="AT232" s="22">
        <v>0</v>
      </c>
      <c r="AU232" s="22">
        <v>53</v>
      </c>
      <c r="AV232" s="22">
        <v>7</v>
      </c>
      <c r="AW232" s="22">
        <v>317</v>
      </c>
      <c r="AX232" s="20">
        <v>450.6</v>
      </c>
      <c r="AY232" s="20">
        <v>0.1</v>
      </c>
      <c r="AZ232" s="20">
        <v>0</v>
      </c>
      <c r="BA232" s="20">
        <v>45.2</v>
      </c>
      <c r="BB232" s="22">
        <v>16</v>
      </c>
      <c r="BC232" s="20">
        <v>0</v>
      </c>
      <c r="BD232" s="20">
        <v>0</v>
      </c>
      <c r="BE232" s="20">
        <v>0</v>
      </c>
      <c r="BF232" s="20">
        <v>23.72</v>
      </c>
      <c r="BG232" s="22">
        <v>18</v>
      </c>
      <c r="BH232" s="22">
        <v>7</v>
      </c>
      <c r="BI232" s="22">
        <v>459</v>
      </c>
      <c r="BJ232" s="22">
        <v>9</v>
      </c>
      <c r="BK232" s="22">
        <v>706</v>
      </c>
      <c r="BL232" s="22">
        <v>77</v>
      </c>
      <c r="BM232" s="22">
        <v>164</v>
      </c>
      <c r="BN232" s="22">
        <v>7</v>
      </c>
      <c r="BO232" s="20"/>
      <c r="BP232" s="20"/>
      <c r="BQ232" s="20"/>
      <c r="BR232" s="20"/>
      <c r="BS232" s="20"/>
      <c r="BT232" s="20"/>
      <c r="BU232" s="22">
        <v>0</v>
      </c>
      <c r="BV232" s="22">
        <v>3.33</v>
      </c>
      <c r="BW232" s="22">
        <v>0</v>
      </c>
      <c r="BX232" s="22">
        <v>0</v>
      </c>
      <c r="BY232" s="22">
        <v>1.49</v>
      </c>
      <c r="BZ232" s="22">
        <v>1.57</v>
      </c>
      <c r="CA232" s="22">
        <v>338</v>
      </c>
      <c r="CB232" s="22">
        <v>13</v>
      </c>
      <c r="CC232" s="22">
        <v>127</v>
      </c>
      <c r="CD232" s="22">
        <v>10</v>
      </c>
      <c r="CE232" s="22">
        <v>75</v>
      </c>
      <c r="CF232" s="22">
        <v>8</v>
      </c>
      <c r="CG232" s="22">
        <v>79</v>
      </c>
      <c r="CH232" s="22">
        <v>14</v>
      </c>
      <c r="CI232" s="22">
        <v>1</v>
      </c>
      <c r="CJ232" s="22">
        <v>0.19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199598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918</v>
      </c>
      <c r="N233" s="20">
        <v>0</v>
      </c>
      <c r="O233" s="22">
        <v>185</v>
      </c>
      <c r="P233" s="23" t="b">
        <v>0</v>
      </c>
      <c r="Q233" s="20" t="s">
        <v>2049</v>
      </c>
      <c r="R233" s="20" t="s">
        <v>2050</v>
      </c>
      <c r="S233" s="22">
        <v>40</v>
      </c>
      <c r="T233" s="20" t="s">
        <v>1175</v>
      </c>
      <c r="U233" s="20">
        <v>0</v>
      </c>
      <c r="V233" s="20" t="s">
        <v>738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882</v>
      </c>
      <c r="AG233" s="22">
        <v>1</v>
      </c>
      <c r="AH233" s="20">
        <v>0</v>
      </c>
      <c r="AI233" s="20">
        <v>0</v>
      </c>
      <c r="AJ233" s="20" t="s">
        <v>738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528</v>
      </c>
      <c r="BH233" s="22">
        <v>191</v>
      </c>
      <c r="BI233" s="22">
        <v>514</v>
      </c>
      <c r="BJ233" s="22">
        <v>191</v>
      </c>
      <c r="BK233" s="22">
        <v>486</v>
      </c>
      <c r="BL233" s="22">
        <v>179</v>
      </c>
      <c r="BM233" s="22">
        <v>536</v>
      </c>
      <c r="BN233" s="22">
        <v>192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651</v>
      </c>
      <c r="CB233" s="22">
        <v>177</v>
      </c>
      <c r="CC233" s="22">
        <v>460</v>
      </c>
      <c r="CD233" s="22">
        <v>163</v>
      </c>
      <c r="CE233" s="22">
        <v>540</v>
      </c>
      <c r="CF233" s="22">
        <v>188</v>
      </c>
      <c r="CG233" s="22">
        <v>698</v>
      </c>
      <c r="CH233" s="22">
        <v>237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109745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1</v>
      </c>
      <c r="J234" s="20">
        <v>0</v>
      </c>
      <c r="K234" s="20">
        <v>0</v>
      </c>
      <c r="L234" s="22">
        <v>0</v>
      </c>
      <c r="M234" s="20" t="s">
        <v>399</v>
      </c>
      <c r="N234" s="20">
        <v>0</v>
      </c>
      <c r="O234" s="22">
        <v>187</v>
      </c>
      <c r="P234" s="23" t="b">
        <v>0</v>
      </c>
      <c r="Q234" s="20" t="s">
        <v>2493</v>
      </c>
      <c r="R234" s="20" t="s">
        <v>2494</v>
      </c>
      <c r="S234" s="22">
        <v>50</v>
      </c>
      <c r="T234" s="20" t="s">
        <v>1154</v>
      </c>
      <c r="U234" s="20">
        <v>0</v>
      </c>
      <c r="V234" s="20" t="s">
        <v>398</v>
      </c>
      <c r="W234" s="20">
        <v>0.2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1775</v>
      </c>
      <c r="AE234" s="22">
        <v>0</v>
      </c>
      <c r="AF234" s="22">
        <v>84256</v>
      </c>
      <c r="AG234" s="22">
        <v>44</v>
      </c>
      <c r="AH234" s="20">
        <v>0</v>
      </c>
      <c r="AI234" s="20">
        <v>0</v>
      </c>
      <c r="AJ234" s="20" t="s">
        <v>398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741</v>
      </c>
      <c r="BH234" s="22">
        <v>88</v>
      </c>
      <c r="BI234" s="22">
        <v>736</v>
      </c>
      <c r="BJ234" s="22">
        <v>85</v>
      </c>
      <c r="BK234" s="22">
        <v>733</v>
      </c>
      <c r="BL234" s="22">
        <v>83</v>
      </c>
      <c r="BM234" s="22">
        <v>741</v>
      </c>
      <c r="BN234" s="22">
        <v>88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174</v>
      </c>
      <c r="CB234" s="22">
        <v>6</v>
      </c>
      <c r="CC234" s="22">
        <v>712</v>
      </c>
      <c r="CD234" s="22">
        <v>87</v>
      </c>
      <c r="CE234" s="22">
        <v>741</v>
      </c>
      <c r="CF234" s="22">
        <v>88</v>
      </c>
      <c r="CG234" s="22">
        <v>335</v>
      </c>
      <c r="CH234" s="22">
        <v>52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54694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4</v>
      </c>
      <c r="J235" s="20">
        <v>0</v>
      </c>
      <c r="K235" s="20">
        <v>0</v>
      </c>
      <c r="L235" s="22">
        <v>0</v>
      </c>
      <c r="M235" s="20" t="s">
        <v>1182</v>
      </c>
      <c r="N235" s="20">
        <v>0</v>
      </c>
      <c r="O235" s="22">
        <v>188</v>
      </c>
      <c r="P235" s="23" t="b">
        <v>0</v>
      </c>
      <c r="Q235" s="20"/>
      <c r="R235" s="20" t="s">
        <v>2051</v>
      </c>
      <c r="S235" s="22">
        <v>65</v>
      </c>
      <c r="T235" s="20" t="s">
        <v>1183</v>
      </c>
      <c r="U235" s="20">
        <v>0</v>
      </c>
      <c r="V235" s="20" t="s">
        <v>571</v>
      </c>
      <c r="W235" s="20">
        <v>0</v>
      </c>
      <c r="X235" s="23" t="b">
        <v>0</v>
      </c>
      <c r="Y235" s="20"/>
      <c r="Z235" s="20" t="s">
        <v>872</v>
      </c>
      <c r="AA235" s="22">
        <v>7</v>
      </c>
      <c r="AB235" s="22">
        <v>8</v>
      </c>
      <c r="AC235" s="22">
        <v>0</v>
      </c>
      <c r="AD235" s="22">
        <v>0</v>
      </c>
      <c r="AE235" s="22">
        <v>0</v>
      </c>
      <c r="AF235" s="22">
        <v>1965</v>
      </c>
      <c r="AG235" s="22">
        <v>2</v>
      </c>
      <c r="AH235" s="20">
        <v>0</v>
      </c>
      <c r="AI235" s="20">
        <v>0</v>
      </c>
      <c r="AJ235" s="20" t="s">
        <v>571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765</v>
      </c>
      <c r="BH235" s="22">
        <v>95</v>
      </c>
      <c r="BI235" s="22">
        <v>765</v>
      </c>
      <c r="BJ235" s="22">
        <v>95</v>
      </c>
      <c r="BK235" s="22">
        <v>765</v>
      </c>
      <c r="BL235" s="22">
        <v>95</v>
      </c>
      <c r="BM235" s="22">
        <v>765</v>
      </c>
      <c r="BN235" s="22">
        <v>95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45</v>
      </c>
      <c r="CB235" s="22">
        <v>17</v>
      </c>
      <c r="CC235" s="22">
        <v>756</v>
      </c>
      <c r="CD235" s="22">
        <v>94</v>
      </c>
      <c r="CE235" s="22">
        <v>765</v>
      </c>
      <c r="CF235" s="22">
        <v>95</v>
      </c>
      <c r="CG235" s="22">
        <v>628</v>
      </c>
      <c r="CH235" s="22">
        <v>87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41328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2</v>
      </c>
      <c r="J236" s="20">
        <v>0</v>
      </c>
      <c r="K236" s="20">
        <v>0</v>
      </c>
      <c r="L236" s="22">
        <v>0</v>
      </c>
      <c r="M236" s="20" t="s">
        <v>1145</v>
      </c>
      <c r="N236" s="20">
        <v>0</v>
      </c>
      <c r="O236" s="22">
        <v>189</v>
      </c>
      <c r="P236" s="23" t="b">
        <v>0</v>
      </c>
      <c r="Q236" s="20" t="s">
        <v>2052</v>
      </c>
      <c r="R236" s="20" t="s">
        <v>2053</v>
      </c>
      <c r="S236" s="22">
        <v>45</v>
      </c>
      <c r="T236" s="20" t="s">
        <v>1146</v>
      </c>
      <c r="U236" s="20">
        <v>0</v>
      </c>
      <c r="V236" s="20" t="s">
        <v>516</v>
      </c>
      <c r="W236" s="20">
        <v>0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0</v>
      </c>
      <c r="AE236" s="22">
        <v>0</v>
      </c>
      <c r="AF236" s="22">
        <v>99</v>
      </c>
      <c r="AG236" s="22">
        <v>1</v>
      </c>
      <c r="AH236" s="20">
        <v>0</v>
      </c>
      <c r="AI236" s="20">
        <v>0</v>
      </c>
      <c r="AJ236" s="20" t="s">
        <v>516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639</v>
      </c>
      <c r="BH236" s="22">
        <v>244</v>
      </c>
      <c r="BI236" s="22">
        <v>630</v>
      </c>
      <c r="BJ236" s="22">
        <v>244</v>
      </c>
      <c r="BK236" s="22">
        <v>616</v>
      </c>
      <c r="BL236" s="22">
        <v>242</v>
      </c>
      <c r="BM236" s="22">
        <v>644</v>
      </c>
      <c r="BN236" s="22">
        <v>244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350</v>
      </c>
      <c r="CB236" s="22">
        <v>50</v>
      </c>
      <c r="CC236" s="22">
        <v>593</v>
      </c>
      <c r="CD236" s="22">
        <v>232</v>
      </c>
      <c r="CE236" s="22">
        <v>651</v>
      </c>
      <c r="CF236" s="22">
        <v>243</v>
      </c>
      <c r="CG236" s="22">
        <v>753</v>
      </c>
      <c r="CH236" s="22">
        <v>248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118335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2</v>
      </c>
      <c r="J237" s="20">
        <v>0</v>
      </c>
      <c r="K237" s="20">
        <v>0</v>
      </c>
      <c r="L237" s="22">
        <v>0</v>
      </c>
      <c r="M237" s="20" t="s">
        <v>2054</v>
      </c>
      <c r="N237" s="20">
        <v>0</v>
      </c>
      <c r="O237" s="22">
        <v>190</v>
      </c>
      <c r="P237" s="23" t="b">
        <v>0</v>
      </c>
      <c r="Q237" s="20" t="s">
        <v>2055</v>
      </c>
      <c r="R237" s="20" t="s">
        <v>2056</v>
      </c>
      <c r="S237" s="22">
        <v>40</v>
      </c>
      <c r="T237" s="20" t="s">
        <v>2057</v>
      </c>
      <c r="U237" s="20">
        <v>0</v>
      </c>
      <c r="V237" s="20" t="s">
        <v>2058</v>
      </c>
      <c r="W237" s="20">
        <v>0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0</v>
      </c>
      <c r="AE237" s="22">
        <v>0</v>
      </c>
      <c r="AF237" s="22">
        <v>280</v>
      </c>
      <c r="AG237" s="22">
        <v>2</v>
      </c>
      <c r="AH237" s="20">
        <v>0</v>
      </c>
      <c r="AI237" s="20">
        <v>0</v>
      </c>
      <c r="AJ237" s="20" t="s">
        <v>2058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519</v>
      </c>
      <c r="BH237" s="22">
        <v>183</v>
      </c>
      <c r="BI237" s="22">
        <v>505</v>
      </c>
      <c r="BJ237" s="22">
        <v>183</v>
      </c>
      <c r="BK237" s="22">
        <v>477</v>
      </c>
      <c r="BL237" s="22">
        <v>171</v>
      </c>
      <c r="BM237" s="22">
        <v>527</v>
      </c>
      <c r="BN237" s="22">
        <v>184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641</v>
      </c>
      <c r="CB237" s="22">
        <v>168</v>
      </c>
      <c r="CC237" s="22">
        <v>451</v>
      </c>
      <c r="CD237" s="22">
        <v>154</v>
      </c>
      <c r="CE237" s="22">
        <v>531</v>
      </c>
      <c r="CF237" s="22">
        <v>180</v>
      </c>
      <c r="CG237" s="22">
        <v>741</v>
      </c>
      <c r="CH237" s="22">
        <v>247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242880</v>
      </c>
      <c r="D238" s="22">
        <v>0</v>
      </c>
      <c r="E238" s="22">
        <v>0</v>
      </c>
      <c r="F238" s="22">
        <v>-1</v>
      </c>
      <c r="G238" s="22">
        <v>1</v>
      </c>
      <c r="H238" s="22">
        <v>0</v>
      </c>
      <c r="I238" s="22">
        <v>2</v>
      </c>
      <c r="J238" s="20">
        <v>2.5</v>
      </c>
      <c r="K238" s="20">
        <v>2.5</v>
      </c>
      <c r="L238" s="22">
        <v>1</v>
      </c>
      <c r="M238" s="20" t="s">
        <v>1191</v>
      </c>
      <c r="N238" s="20">
        <v>2.5</v>
      </c>
      <c r="O238" s="22">
        <v>191</v>
      </c>
      <c r="P238" s="23" t="b">
        <v>0</v>
      </c>
      <c r="Q238" s="20"/>
      <c r="R238" s="20" t="s">
        <v>2391</v>
      </c>
      <c r="S238" s="22">
        <v>44</v>
      </c>
      <c r="T238" s="20" t="s">
        <v>1192</v>
      </c>
      <c r="U238" s="20">
        <v>3</v>
      </c>
      <c r="V238" s="20" t="s">
        <v>1193</v>
      </c>
      <c r="W238" s="20">
        <v>0.2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15</v>
      </c>
      <c r="AD238" s="22">
        <v>18008</v>
      </c>
      <c r="AE238" s="22">
        <v>1410</v>
      </c>
      <c r="AF238" s="22">
        <v>8368</v>
      </c>
      <c r="AG238" s="22">
        <v>662</v>
      </c>
      <c r="AH238" s="20">
        <v>0.6</v>
      </c>
      <c r="AI238" s="20">
        <v>3.4</v>
      </c>
      <c r="AJ238" s="20" t="s">
        <v>2059</v>
      </c>
      <c r="AK238" s="22">
        <v>370</v>
      </c>
      <c r="AL238" s="22">
        <v>0</v>
      </c>
      <c r="AM238" s="22">
        <v>1</v>
      </c>
      <c r="AN238" s="22">
        <v>1</v>
      </c>
      <c r="AO238" s="22">
        <v>9</v>
      </c>
      <c r="AP238" s="22">
        <v>0</v>
      </c>
      <c r="AQ238" s="22">
        <v>0</v>
      </c>
      <c r="AR238" s="22">
        <v>0</v>
      </c>
      <c r="AS238" s="22">
        <v>1</v>
      </c>
      <c r="AT238" s="22">
        <v>0</v>
      </c>
      <c r="AU238" s="22">
        <v>0</v>
      </c>
      <c r="AV238" s="22">
        <v>4</v>
      </c>
      <c r="AW238" s="22">
        <v>88</v>
      </c>
      <c r="AX238" s="20">
        <v>108.8</v>
      </c>
      <c r="AY238" s="20">
        <v>36</v>
      </c>
      <c r="AZ238" s="20">
        <v>25</v>
      </c>
      <c r="BA238" s="20">
        <v>16.899999999999999</v>
      </c>
      <c r="BB238" s="22">
        <v>4</v>
      </c>
      <c r="BC238" s="20">
        <v>0.11</v>
      </c>
      <c r="BD238" s="20">
        <v>0.61</v>
      </c>
      <c r="BE238" s="20">
        <v>0.72</v>
      </c>
      <c r="BF238" s="20">
        <v>5.08</v>
      </c>
      <c r="BG238" s="22">
        <v>283</v>
      </c>
      <c r="BH238" s="22">
        <v>116</v>
      </c>
      <c r="BI238" s="22">
        <v>320</v>
      </c>
      <c r="BJ238" s="22">
        <v>110</v>
      </c>
      <c r="BK238" s="22">
        <v>322</v>
      </c>
      <c r="BL238" s="22">
        <v>111</v>
      </c>
      <c r="BM238" s="22">
        <v>330</v>
      </c>
      <c r="BN238" s="22">
        <v>121</v>
      </c>
      <c r="BO238" s="20"/>
      <c r="BP238" s="20"/>
      <c r="BQ238" s="20"/>
      <c r="BR238" s="20"/>
      <c r="BS238" s="20"/>
      <c r="BT238" s="20"/>
      <c r="BU238" s="22">
        <v>0.03</v>
      </c>
      <c r="BV238" s="22">
        <v>0</v>
      </c>
      <c r="BW238" s="22">
        <v>0.15</v>
      </c>
      <c r="BX238" s="22">
        <v>0.18</v>
      </c>
      <c r="BY238" s="22">
        <v>1.24</v>
      </c>
      <c r="BZ238" s="22">
        <v>2.19</v>
      </c>
      <c r="CA238" s="22">
        <v>534</v>
      </c>
      <c r="CB238" s="22">
        <v>114</v>
      </c>
      <c r="CC238" s="22">
        <v>139</v>
      </c>
      <c r="CD238" s="22">
        <v>44</v>
      </c>
      <c r="CE238" s="22">
        <v>141</v>
      </c>
      <c r="CF238" s="22">
        <v>43</v>
      </c>
      <c r="CG238" s="22">
        <v>356</v>
      </c>
      <c r="CH238" s="22">
        <v>138</v>
      </c>
      <c r="CI238" s="22">
        <v>0.97</v>
      </c>
      <c r="CJ238" s="22">
        <v>0.24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122074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1</v>
      </c>
      <c r="J239" s="20">
        <v>-0.2</v>
      </c>
      <c r="K239" s="20">
        <v>-0.2</v>
      </c>
      <c r="L239" s="22">
        <v>-1</v>
      </c>
      <c r="M239" s="20" t="s">
        <v>907</v>
      </c>
      <c r="N239" s="20">
        <v>-0.2</v>
      </c>
      <c r="O239" s="22">
        <v>192</v>
      </c>
      <c r="P239" s="23" t="b">
        <v>0</v>
      </c>
      <c r="Q239" s="20"/>
      <c r="R239" s="20" t="s">
        <v>2392</v>
      </c>
      <c r="S239" s="22">
        <v>40</v>
      </c>
      <c r="T239" s="20" t="s">
        <v>1184</v>
      </c>
      <c r="U239" s="20">
        <v>0</v>
      </c>
      <c r="V239" s="20" t="s">
        <v>1185</v>
      </c>
      <c r="W239" s="20">
        <v>0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-1</v>
      </c>
      <c r="AD239" s="22">
        <v>1612</v>
      </c>
      <c r="AE239" s="22">
        <v>58</v>
      </c>
      <c r="AF239" s="22">
        <v>2152</v>
      </c>
      <c r="AG239" s="22">
        <v>38</v>
      </c>
      <c r="AH239" s="20">
        <v>0</v>
      </c>
      <c r="AI239" s="20">
        <v>-0.2</v>
      </c>
      <c r="AJ239" s="20" t="s">
        <v>1185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0</v>
      </c>
      <c r="AW239" s="22">
        <v>-3</v>
      </c>
      <c r="AX239" s="20">
        <v>0</v>
      </c>
      <c r="AY239" s="20">
        <v>0</v>
      </c>
      <c r="AZ239" s="20">
        <v>0</v>
      </c>
      <c r="BA239" s="20">
        <v>0</v>
      </c>
      <c r="BB239" s="22">
        <v>0</v>
      </c>
      <c r="BC239" s="20">
        <v>0</v>
      </c>
      <c r="BD239" s="20">
        <v>0</v>
      </c>
      <c r="BE239" s="20">
        <v>0</v>
      </c>
      <c r="BF239" s="20">
        <v>0</v>
      </c>
      <c r="BG239" s="22">
        <v>521</v>
      </c>
      <c r="BH239" s="22">
        <v>60</v>
      </c>
      <c r="BI239" s="22">
        <v>507</v>
      </c>
      <c r="BJ239" s="22">
        <v>43</v>
      </c>
      <c r="BK239" s="22">
        <v>479</v>
      </c>
      <c r="BL239" s="22">
        <v>34</v>
      </c>
      <c r="BM239" s="22">
        <v>529</v>
      </c>
      <c r="BN239" s="22">
        <v>60</v>
      </c>
      <c r="BO239" s="20"/>
      <c r="BP239" s="20"/>
      <c r="BQ239" s="20"/>
      <c r="BR239" s="20"/>
      <c r="BS239" s="20"/>
      <c r="BT239" s="20"/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643</v>
      </c>
      <c r="CB239" s="22">
        <v>42</v>
      </c>
      <c r="CC239" s="22">
        <v>766</v>
      </c>
      <c r="CD239" s="22">
        <v>88</v>
      </c>
      <c r="CE239" s="22">
        <v>533</v>
      </c>
      <c r="CF239" s="22">
        <v>60</v>
      </c>
      <c r="CG239" s="22">
        <v>585</v>
      </c>
      <c r="CH239" s="22">
        <v>77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440323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4</v>
      </c>
      <c r="J240" s="20">
        <v>1.2</v>
      </c>
      <c r="K240" s="20">
        <v>1.2</v>
      </c>
      <c r="L240" s="22">
        <v>1</v>
      </c>
      <c r="M240" s="20" t="s">
        <v>1173</v>
      </c>
      <c r="N240" s="20">
        <v>1.2</v>
      </c>
      <c r="O240" s="22">
        <v>193</v>
      </c>
      <c r="P240" s="23" t="b">
        <v>0</v>
      </c>
      <c r="Q240" s="20"/>
      <c r="R240" s="20" t="s">
        <v>3324</v>
      </c>
      <c r="S240" s="22">
        <v>49</v>
      </c>
      <c r="T240" s="20" t="s">
        <v>1174</v>
      </c>
      <c r="U240" s="20">
        <v>1.9</v>
      </c>
      <c r="V240" s="20" t="s">
        <v>559</v>
      </c>
      <c r="W240" s="20">
        <v>0.2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19</v>
      </c>
      <c r="AD240" s="22">
        <v>71024</v>
      </c>
      <c r="AE240" s="22">
        <v>640</v>
      </c>
      <c r="AF240" s="22">
        <v>61351</v>
      </c>
      <c r="AG240" s="22">
        <v>911</v>
      </c>
      <c r="AH240" s="20">
        <v>0.2</v>
      </c>
      <c r="AI240" s="20">
        <v>3.9</v>
      </c>
      <c r="AJ240" s="20" t="s">
        <v>559</v>
      </c>
      <c r="AK240" s="22">
        <v>303</v>
      </c>
      <c r="AL240" s="22">
        <v>1</v>
      </c>
      <c r="AM240" s="22">
        <v>1</v>
      </c>
      <c r="AN240" s="22">
        <v>1</v>
      </c>
      <c r="AO240" s="22">
        <v>5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45</v>
      </c>
      <c r="AX240" s="20">
        <v>38.6</v>
      </c>
      <c r="AY240" s="20">
        <v>26</v>
      </c>
      <c r="AZ240" s="20">
        <v>98</v>
      </c>
      <c r="BA240" s="20">
        <v>15.8</v>
      </c>
      <c r="BB240" s="22">
        <v>4</v>
      </c>
      <c r="BC240" s="20">
        <v>1.72</v>
      </c>
      <c r="BD240" s="20">
        <v>0.13</v>
      </c>
      <c r="BE240" s="20">
        <v>1.85</v>
      </c>
      <c r="BF240" s="20">
        <v>4.25</v>
      </c>
      <c r="BG240" s="22">
        <v>379</v>
      </c>
      <c r="BH240" s="22">
        <v>41</v>
      </c>
      <c r="BI240" s="22">
        <v>348</v>
      </c>
      <c r="BJ240" s="22">
        <v>46</v>
      </c>
      <c r="BK240" s="22">
        <v>166</v>
      </c>
      <c r="BL240" s="22">
        <v>38</v>
      </c>
      <c r="BM240" s="22">
        <v>334</v>
      </c>
      <c r="BN240" s="22">
        <v>42</v>
      </c>
      <c r="BO240" s="20"/>
      <c r="BP240" s="20"/>
      <c r="BQ240" s="20"/>
      <c r="BR240" s="20"/>
      <c r="BS240" s="20"/>
      <c r="BT240" s="20"/>
      <c r="BU240" s="22">
        <v>0.51</v>
      </c>
      <c r="BV240" s="22">
        <v>0</v>
      </c>
      <c r="BW240" s="22">
        <v>0.04</v>
      </c>
      <c r="BX240" s="22">
        <v>0.55000000000000004</v>
      </c>
      <c r="BY240" s="22">
        <v>1.26</v>
      </c>
      <c r="BZ240" s="22">
        <v>1.49</v>
      </c>
      <c r="CA240" s="22">
        <v>260</v>
      </c>
      <c r="CB240" s="22">
        <v>56</v>
      </c>
      <c r="CC240" s="22">
        <v>259</v>
      </c>
      <c r="CD240" s="22">
        <v>34</v>
      </c>
      <c r="CE240" s="22">
        <v>303</v>
      </c>
      <c r="CF240" s="22">
        <v>38</v>
      </c>
      <c r="CG240" s="22">
        <v>331</v>
      </c>
      <c r="CH240" s="22">
        <v>52</v>
      </c>
      <c r="CI240" s="22">
        <v>1.19</v>
      </c>
      <c r="CJ240" s="22">
        <v>0.3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180736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2</v>
      </c>
      <c r="J241" s="20">
        <v>0</v>
      </c>
      <c r="K241" s="20">
        <v>0</v>
      </c>
      <c r="L241" s="22">
        <v>0</v>
      </c>
      <c r="M241" s="20" t="s">
        <v>1159</v>
      </c>
      <c r="N241" s="20">
        <v>0</v>
      </c>
      <c r="O241" s="22">
        <v>194</v>
      </c>
      <c r="P241" s="23" t="b">
        <v>0</v>
      </c>
      <c r="Q241" s="20" t="s">
        <v>2390</v>
      </c>
      <c r="R241" s="20" t="s">
        <v>2495</v>
      </c>
      <c r="S241" s="22">
        <v>43</v>
      </c>
      <c r="T241" s="20" t="s">
        <v>1160</v>
      </c>
      <c r="U241" s="20">
        <v>0</v>
      </c>
      <c r="V241" s="20" t="s">
        <v>518</v>
      </c>
      <c r="W241" s="20">
        <v>0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0</v>
      </c>
      <c r="AD241" s="22">
        <v>771</v>
      </c>
      <c r="AE241" s="22">
        <v>1</v>
      </c>
      <c r="AF241" s="22">
        <v>16847</v>
      </c>
      <c r="AG241" s="22">
        <v>24</v>
      </c>
      <c r="AH241" s="20">
        <v>0</v>
      </c>
      <c r="AI241" s="20">
        <v>0</v>
      </c>
      <c r="AJ241" s="20" t="s">
        <v>518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599</v>
      </c>
      <c r="BH241" s="22">
        <v>237</v>
      </c>
      <c r="BI241" s="22">
        <v>588</v>
      </c>
      <c r="BJ241" s="22">
        <v>237</v>
      </c>
      <c r="BK241" s="22">
        <v>568</v>
      </c>
      <c r="BL241" s="22">
        <v>232</v>
      </c>
      <c r="BM241" s="22">
        <v>606</v>
      </c>
      <c r="BN241" s="22">
        <v>237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586</v>
      </c>
      <c r="CB241" s="22">
        <v>138</v>
      </c>
      <c r="CC241" s="22">
        <v>539</v>
      </c>
      <c r="CD241" s="22">
        <v>215</v>
      </c>
      <c r="CE241" s="22">
        <v>612</v>
      </c>
      <c r="CF241" s="22">
        <v>235</v>
      </c>
      <c r="CG241" s="22">
        <v>521</v>
      </c>
      <c r="CH241" s="22">
        <v>197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172850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999</v>
      </c>
      <c r="N242" s="20">
        <v>0</v>
      </c>
      <c r="O242" s="22">
        <v>195</v>
      </c>
      <c r="P242" s="23" t="b">
        <v>0</v>
      </c>
      <c r="Q242" s="20" t="s">
        <v>3790</v>
      </c>
      <c r="R242" s="20" t="s">
        <v>3244</v>
      </c>
      <c r="S242" s="22">
        <v>54</v>
      </c>
      <c r="T242" s="20" t="s">
        <v>1157</v>
      </c>
      <c r="U242" s="20">
        <v>2.5</v>
      </c>
      <c r="V242" s="20" t="s">
        <v>470</v>
      </c>
      <c r="W242" s="20">
        <v>4.9000000000000004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15</v>
      </c>
      <c r="AD242" s="22">
        <v>2119737</v>
      </c>
      <c r="AE242" s="22">
        <v>63</v>
      </c>
      <c r="AF242" s="22">
        <v>3147799</v>
      </c>
      <c r="AG242" s="22">
        <v>2072</v>
      </c>
      <c r="AH242" s="20">
        <v>0</v>
      </c>
      <c r="AI242" s="20">
        <v>2.8</v>
      </c>
      <c r="AJ242" s="20" t="s">
        <v>470</v>
      </c>
      <c r="AK242" s="22">
        <v>334</v>
      </c>
      <c r="AL242" s="22">
        <v>0</v>
      </c>
      <c r="AM242" s="22">
        <v>1</v>
      </c>
      <c r="AN242" s="22">
        <v>1</v>
      </c>
      <c r="AO242" s="22">
        <v>5</v>
      </c>
      <c r="AP242" s="22">
        <v>0</v>
      </c>
      <c r="AQ242" s="22">
        <v>0</v>
      </c>
      <c r="AR242" s="22">
        <v>0</v>
      </c>
      <c r="AS242" s="22">
        <v>3</v>
      </c>
      <c r="AT242" s="22">
        <v>0</v>
      </c>
      <c r="AU242" s="22">
        <v>0</v>
      </c>
      <c r="AV242" s="22">
        <v>2</v>
      </c>
      <c r="AW242" s="22">
        <v>66</v>
      </c>
      <c r="AX242" s="20">
        <v>57</v>
      </c>
      <c r="AY242" s="20">
        <v>136.4</v>
      </c>
      <c r="AZ242" s="20">
        <v>88</v>
      </c>
      <c r="BA242" s="20">
        <v>28.1</v>
      </c>
      <c r="BB242" s="22">
        <v>4</v>
      </c>
      <c r="BC242" s="20">
        <v>0.85</v>
      </c>
      <c r="BD242" s="20">
        <v>1.27</v>
      </c>
      <c r="BE242" s="20">
        <v>2.12</v>
      </c>
      <c r="BF242" s="20">
        <v>4.08</v>
      </c>
      <c r="BG242" s="22">
        <v>352</v>
      </c>
      <c r="BH242" s="22">
        <v>134</v>
      </c>
      <c r="BI242" s="22">
        <v>142</v>
      </c>
      <c r="BJ242" s="22">
        <v>29</v>
      </c>
      <c r="BK242" s="22">
        <v>178</v>
      </c>
      <c r="BL242" s="22">
        <v>35</v>
      </c>
      <c r="BM242" s="22">
        <v>253</v>
      </c>
      <c r="BN242" s="22">
        <v>84</v>
      </c>
      <c r="BO242" s="22">
        <v>1</v>
      </c>
      <c r="BP242" s="20"/>
      <c r="BQ242" s="22">
        <v>3</v>
      </c>
      <c r="BR242" s="20"/>
      <c r="BS242" s="20"/>
      <c r="BT242" s="20"/>
      <c r="BU242" s="22">
        <v>0.23</v>
      </c>
      <c r="BV242" s="22">
        <v>0</v>
      </c>
      <c r="BW242" s="22">
        <v>0.34</v>
      </c>
      <c r="BX242" s="22">
        <v>0.56999999999999995</v>
      </c>
      <c r="BY242" s="22">
        <v>1.1000000000000001</v>
      </c>
      <c r="BZ242" s="22">
        <v>1.35</v>
      </c>
      <c r="CA242" s="22">
        <v>115</v>
      </c>
      <c r="CB242" s="22">
        <v>10</v>
      </c>
      <c r="CC242" s="22">
        <v>736</v>
      </c>
      <c r="CD242" s="22">
        <v>244</v>
      </c>
      <c r="CE242" s="22">
        <v>225</v>
      </c>
      <c r="CF242" s="22">
        <v>73</v>
      </c>
      <c r="CG242" s="22">
        <v>83</v>
      </c>
      <c r="CH242" s="22">
        <v>29</v>
      </c>
      <c r="CI242" s="22">
        <v>1.08</v>
      </c>
      <c r="CJ242" s="22">
        <v>0.27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478912</v>
      </c>
      <c r="D243" s="22">
        <v>0</v>
      </c>
      <c r="E243" s="22">
        <v>0</v>
      </c>
      <c r="F243" s="22">
        <v>-3</v>
      </c>
      <c r="G243" s="22">
        <v>3</v>
      </c>
      <c r="H243" s="22">
        <v>0</v>
      </c>
      <c r="I243" s="22">
        <v>3</v>
      </c>
      <c r="J243" s="20">
        <v>0</v>
      </c>
      <c r="K243" s="20">
        <v>0</v>
      </c>
      <c r="L243" s="22">
        <v>0</v>
      </c>
      <c r="M243" s="20" t="s">
        <v>1140</v>
      </c>
      <c r="N243" s="20">
        <v>0</v>
      </c>
      <c r="O243" s="22">
        <v>196</v>
      </c>
      <c r="P243" s="23" t="b">
        <v>0</v>
      </c>
      <c r="Q243" s="20" t="s">
        <v>910</v>
      </c>
      <c r="R243" s="20" t="s">
        <v>3325</v>
      </c>
      <c r="S243" s="22">
        <v>42</v>
      </c>
      <c r="T243" s="20" t="s">
        <v>1141</v>
      </c>
      <c r="U243" s="20">
        <v>3</v>
      </c>
      <c r="V243" s="20" t="s">
        <v>560</v>
      </c>
      <c r="W243" s="20">
        <v>1.1000000000000001</v>
      </c>
      <c r="X243" s="23" t="b">
        <v>0</v>
      </c>
      <c r="Y243" s="20"/>
      <c r="Z243" s="20" t="s">
        <v>899</v>
      </c>
      <c r="AA243" s="22">
        <v>7</v>
      </c>
      <c r="AB243" s="22">
        <v>8</v>
      </c>
      <c r="AC243" s="22">
        <v>6</v>
      </c>
      <c r="AD243" s="22">
        <v>244944</v>
      </c>
      <c r="AE243" s="22">
        <v>2760</v>
      </c>
      <c r="AF243" s="22">
        <v>412325</v>
      </c>
      <c r="AG243" s="22">
        <v>2494</v>
      </c>
      <c r="AH243" s="20">
        <v>0</v>
      </c>
      <c r="AI243" s="20">
        <v>1.4</v>
      </c>
      <c r="AJ243" s="20" t="s">
        <v>560</v>
      </c>
      <c r="AK243" s="22">
        <v>125</v>
      </c>
      <c r="AL243" s="22">
        <v>1</v>
      </c>
      <c r="AM243" s="22">
        <v>0</v>
      </c>
      <c r="AN243" s="22">
        <v>0</v>
      </c>
      <c r="AO243" s="22">
        <v>2</v>
      </c>
      <c r="AP243" s="22">
        <v>0</v>
      </c>
      <c r="AQ243" s="22">
        <v>0</v>
      </c>
      <c r="AR243" s="22">
        <v>0</v>
      </c>
      <c r="AS243" s="22">
        <v>2</v>
      </c>
      <c r="AT243" s="22">
        <v>0</v>
      </c>
      <c r="AU243" s="22">
        <v>0</v>
      </c>
      <c r="AV243" s="22">
        <v>0</v>
      </c>
      <c r="AW243" s="22">
        <v>23</v>
      </c>
      <c r="AX243" s="20">
        <v>34.799999999999997</v>
      </c>
      <c r="AY243" s="20">
        <v>25.1</v>
      </c>
      <c r="AZ243" s="20">
        <v>39</v>
      </c>
      <c r="BA243" s="20">
        <v>9.9</v>
      </c>
      <c r="BB243" s="22">
        <v>2</v>
      </c>
      <c r="BC243" s="20">
        <v>0.08</v>
      </c>
      <c r="BD243" s="20">
        <v>0.19</v>
      </c>
      <c r="BE243" s="20">
        <v>0.27</v>
      </c>
      <c r="BF243" s="20">
        <v>1.96</v>
      </c>
      <c r="BG243" s="22">
        <v>388</v>
      </c>
      <c r="BH243" s="22">
        <v>173</v>
      </c>
      <c r="BI243" s="22">
        <v>350</v>
      </c>
      <c r="BJ243" s="22">
        <v>182</v>
      </c>
      <c r="BK243" s="22">
        <v>275</v>
      </c>
      <c r="BL243" s="22">
        <v>144</v>
      </c>
      <c r="BM243" s="22">
        <v>379</v>
      </c>
      <c r="BN243" s="22">
        <v>172</v>
      </c>
      <c r="BO243" s="20"/>
      <c r="BP243" s="20"/>
      <c r="BQ243" s="20"/>
      <c r="BR243" s="20"/>
      <c r="BS243" s="20"/>
      <c r="BT243" s="20"/>
      <c r="BU243" s="22">
        <v>0.06</v>
      </c>
      <c r="BV243" s="22">
        <v>0</v>
      </c>
      <c r="BW243" s="22">
        <v>0.14000000000000001</v>
      </c>
      <c r="BX243" s="22">
        <v>0.2</v>
      </c>
      <c r="BY243" s="22">
        <v>1.41</v>
      </c>
      <c r="BZ243" s="22">
        <v>1.44</v>
      </c>
      <c r="CA243" s="22">
        <v>625</v>
      </c>
      <c r="CB243" s="22">
        <v>334</v>
      </c>
      <c r="CC243" s="22">
        <v>530</v>
      </c>
      <c r="CD243" s="22">
        <v>189</v>
      </c>
      <c r="CE243" s="22">
        <v>139</v>
      </c>
      <c r="CF243" s="22">
        <v>61</v>
      </c>
      <c r="CG243" s="22">
        <v>179</v>
      </c>
      <c r="CH243" s="22">
        <v>60</v>
      </c>
      <c r="CI243" s="22">
        <v>1.44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100</v>
      </c>
      <c r="B244" s="22">
        <v>100</v>
      </c>
      <c r="C244" s="22">
        <v>460028</v>
      </c>
      <c r="D244" s="22">
        <v>0</v>
      </c>
      <c r="E244" s="22">
        <v>0</v>
      </c>
      <c r="F244" s="22">
        <v>1</v>
      </c>
      <c r="G244" s="22">
        <v>-1</v>
      </c>
      <c r="H244" s="22">
        <v>1</v>
      </c>
      <c r="I244" s="22">
        <v>2</v>
      </c>
      <c r="J244" s="20">
        <v>2.8</v>
      </c>
      <c r="K244" s="20">
        <v>2.8</v>
      </c>
      <c r="L244" s="22">
        <v>2</v>
      </c>
      <c r="M244" s="20" t="s">
        <v>1130</v>
      </c>
      <c r="N244" s="20">
        <v>2.8</v>
      </c>
      <c r="O244" s="22">
        <v>197</v>
      </c>
      <c r="P244" s="23" t="b">
        <v>0</v>
      </c>
      <c r="Q244" s="20"/>
      <c r="R244" s="20" t="s">
        <v>3464</v>
      </c>
      <c r="S244" s="22">
        <v>46</v>
      </c>
      <c r="T244" s="20" t="s">
        <v>1131</v>
      </c>
      <c r="U244" s="20">
        <v>3.1</v>
      </c>
      <c r="V244" s="20" t="s">
        <v>473</v>
      </c>
      <c r="W244" s="20">
        <v>7.4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52</v>
      </c>
      <c r="AD244" s="22">
        <v>1043646</v>
      </c>
      <c r="AE244" s="22">
        <v>34314</v>
      </c>
      <c r="AF244" s="22">
        <v>604302</v>
      </c>
      <c r="AG244" s="22">
        <v>7002</v>
      </c>
      <c r="AH244" s="20">
        <v>0.6</v>
      </c>
      <c r="AI244" s="20">
        <v>11.3</v>
      </c>
      <c r="AJ244" s="20" t="s">
        <v>473</v>
      </c>
      <c r="AK244" s="22">
        <v>1360</v>
      </c>
      <c r="AL244" s="22">
        <v>1</v>
      </c>
      <c r="AM244" s="22">
        <v>1</v>
      </c>
      <c r="AN244" s="22">
        <v>4</v>
      </c>
      <c r="AO244" s="22">
        <v>20</v>
      </c>
      <c r="AP244" s="22">
        <v>0</v>
      </c>
      <c r="AQ244" s="22">
        <v>0</v>
      </c>
      <c r="AR244" s="22">
        <v>0</v>
      </c>
      <c r="AS244" s="22">
        <v>2</v>
      </c>
      <c r="AT244" s="22">
        <v>0</v>
      </c>
      <c r="AU244" s="22">
        <v>0</v>
      </c>
      <c r="AV244" s="22">
        <v>3</v>
      </c>
      <c r="AW244" s="22">
        <v>280</v>
      </c>
      <c r="AX244" s="20">
        <v>283.2</v>
      </c>
      <c r="AY244" s="20">
        <v>95.5</v>
      </c>
      <c r="AZ244" s="20">
        <v>153</v>
      </c>
      <c r="BA244" s="20">
        <v>53.2</v>
      </c>
      <c r="BB244" s="22">
        <v>15</v>
      </c>
      <c r="BC244" s="20">
        <v>1.19</v>
      </c>
      <c r="BD244" s="20">
        <v>0.39</v>
      </c>
      <c r="BE244" s="20">
        <v>1.58</v>
      </c>
      <c r="BF244" s="20">
        <v>19.36</v>
      </c>
      <c r="BG244" s="22">
        <v>97</v>
      </c>
      <c r="BH244" s="22">
        <v>36</v>
      </c>
      <c r="BI244" s="22">
        <v>190</v>
      </c>
      <c r="BJ244" s="22">
        <v>47</v>
      </c>
      <c r="BK244" s="22">
        <v>117</v>
      </c>
      <c r="BL244" s="22">
        <v>12</v>
      </c>
      <c r="BM244" s="22">
        <v>133</v>
      </c>
      <c r="BN244" s="22">
        <v>29</v>
      </c>
      <c r="BO244" s="20"/>
      <c r="BP244" s="20"/>
      <c r="BQ244" s="20"/>
      <c r="BR244" s="20"/>
      <c r="BS244" s="20"/>
      <c r="BT244" s="20"/>
      <c r="BU244" s="22">
        <v>0.08</v>
      </c>
      <c r="BV244" s="22">
        <v>0</v>
      </c>
      <c r="BW244" s="22">
        <v>0.03</v>
      </c>
      <c r="BX244" s="22">
        <v>0.11</v>
      </c>
      <c r="BY244" s="22">
        <v>1.28</v>
      </c>
      <c r="BZ244" s="22">
        <v>1.32</v>
      </c>
      <c r="CA244" s="22">
        <v>347</v>
      </c>
      <c r="CB244" s="22">
        <v>48</v>
      </c>
      <c r="CC244" s="22">
        <v>118</v>
      </c>
      <c r="CD244" s="22">
        <v>37</v>
      </c>
      <c r="CE244" s="22">
        <v>131</v>
      </c>
      <c r="CF244" s="22">
        <v>38</v>
      </c>
      <c r="CG244" s="22">
        <v>53</v>
      </c>
      <c r="CH244" s="22">
        <v>17</v>
      </c>
      <c r="CI244" s="22">
        <v>0.99</v>
      </c>
      <c r="CJ244" s="22">
        <v>0.26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179268</v>
      </c>
      <c r="D245" s="22">
        <v>0</v>
      </c>
      <c r="E245" s="22">
        <v>0</v>
      </c>
      <c r="F245" s="22">
        <v>-2</v>
      </c>
      <c r="G245" s="22">
        <v>2</v>
      </c>
      <c r="H245" s="22">
        <v>0</v>
      </c>
      <c r="I245" s="22">
        <v>2</v>
      </c>
      <c r="J245" s="20">
        <v>0</v>
      </c>
      <c r="K245" s="20">
        <v>0</v>
      </c>
      <c r="L245" s="22">
        <v>0</v>
      </c>
      <c r="M245" s="20" t="s">
        <v>1142</v>
      </c>
      <c r="N245" s="20">
        <v>0.3</v>
      </c>
      <c r="O245" s="22">
        <v>198</v>
      </c>
      <c r="P245" s="23" t="b">
        <v>0</v>
      </c>
      <c r="Q245" s="20" t="s">
        <v>3709</v>
      </c>
      <c r="R245" s="20" t="s">
        <v>3669</v>
      </c>
      <c r="S245" s="22">
        <v>48</v>
      </c>
      <c r="T245" s="20" t="s">
        <v>1143</v>
      </c>
      <c r="U245" s="20">
        <v>1.1000000000000001</v>
      </c>
      <c r="V245" s="20" t="s">
        <v>1144</v>
      </c>
      <c r="W245" s="20">
        <v>0.4</v>
      </c>
      <c r="X245" s="23" t="b">
        <v>0</v>
      </c>
      <c r="Y245" s="20"/>
      <c r="Z245" s="20" t="s">
        <v>899</v>
      </c>
      <c r="AA245" s="22">
        <v>7</v>
      </c>
      <c r="AB245" s="22">
        <v>8</v>
      </c>
      <c r="AC245" s="22">
        <v>10</v>
      </c>
      <c r="AD245" s="22">
        <v>54761</v>
      </c>
      <c r="AE245" s="22">
        <v>18</v>
      </c>
      <c r="AF245" s="22">
        <v>79930</v>
      </c>
      <c r="AG245" s="22">
        <v>1135</v>
      </c>
      <c r="AH245" s="20">
        <v>0.1</v>
      </c>
      <c r="AI245" s="20">
        <v>2.1</v>
      </c>
      <c r="AJ245" s="20" t="s">
        <v>492</v>
      </c>
      <c r="AK245" s="22">
        <v>703</v>
      </c>
      <c r="AL245" s="22">
        <v>0</v>
      </c>
      <c r="AM245" s="22">
        <v>0</v>
      </c>
      <c r="AN245" s="22">
        <v>1</v>
      </c>
      <c r="AO245" s="22">
        <v>14</v>
      </c>
      <c r="AP245" s="22">
        <v>0</v>
      </c>
      <c r="AQ245" s="22">
        <v>0</v>
      </c>
      <c r="AR245" s="22">
        <v>0</v>
      </c>
      <c r="AS245" s="22">
        <v>5</v>
      </c>
      <c r="AT245" s="22">
        <v>0</v>
      </c>
      <c r="AU245" s="22">
        <v>0</v>
      </c>
      <c r="AV245" s="22">
        <v>0</v>
      </c>
      <c r="AW245" s="22">
        <v>104</v>
      </c>
      <c r="AX245" s="20">
        <v>148.4</v>
      </c>
      <c r="AY245" s="20">
        <v>92.3</v>
      </c>
      <c r="AZ245" s="20">
        <v>58</v>
      </c>
      <c r="BA245" s="20">
        <v>29.9</v>
      </c>
      <c r="BB245" s="22">
        <v>8</v>
      </c>
      <c r="BC245" s="20">
        <v>0.85</v>
      </c>
      <c r="BD245" s="20">
        <v>0.26</v>
      </c>
      <c r="BE245" s="20">
        <v>1.1100000000000001</v>
      </c>
      <c r="BF245" s="20">
        <v>13.23</v>
      </c>
      <c r="BG245" s="22">
        <v>238</v>
      </c>
      <c r="BH245" s="22">
        <v>94</v>
      </c>
      <c r="BI245" s="22">
        <v>200</v>
      </c>
      <c r="BJ245" s="22">
        <v>54</v>
      </c>
      <c r="BK245" s="22">
        <v>230</v>
      </c>
      <c r="BL245" s="22">
        <v>62</v>
      </c>
      <c r="BM245" s="22">
        <v>240</v>
      </c>
      <c r="BN245" s="22">
        <v>77</v>
      </c>
      <c r="BO245" s="20"/>
      <c r="BP245" s="20"/>
      <c r="BQ245" s="20"/>
      <c r="BR245" s="20"/>
      <c r="BS245" s="20"/>
      <c r="BT245" s="20"/>
      <c r="BU245" s="22">
        <v>0.11</v>
      </c>
      <c r="BV245" s="22">
        <v>0</v>
      </c>
      <c r="BW245" s="22">
        <v>0.03</v>
      </c>
      <c r="BX245" s="22">
        <v>0.14000000000000001</v>
      </c>
      <c r="BY245" s="22">
        <v>1.69</v>
      </c>
      <c r="BZ245" s="22">
        <v>1.79</v>
      </c>
      <c r="CA245" s="22">
        <v>288</v>
      </c>
      <c r="CB245" s="22">
        <v>33</v>
      </c>
      <c r="CC245" s="22">
        <v>365</v>
      </c>
      <c r="CD245" s="22">
        <v>124</v>
      </c>
      <c r="CE245" s="22">
        <v>396</v>
      </c>
      <c r="CF245" s="22">
        <v>136</v>
      </c>
      <c r="CG245" s="22">
        <v>246</v>
      </c>
      <c r="CH245" s="22">
        <v>95</v>
      </c>
      <c r="CI245" s="22">
        <v>1.02</v>
      </c>
      <c r="CJ245" s="22">
        <v>0.13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25</v>
      </c>
      <c r="B246" s="22">
        <v>75</v>
      </c>
      <c r="C246" s="22">
        <v>448047</v>
      </c>
      <c r="D246" s="22">
        <v>0</v>
      </c>
      <c r="E246" s="22">
        <v>0</v>
      </c>
      <c r="F246" s="22">
        <v>-2</v>
      </c>
      <c r="G246" s="22">
        <v>2</v>
      </c>
      <c r="H246" s="22">
        <v>1</v>
      </c>
      <c r="I246" s="22">
        <v>3</v>
      </c>
      <c r="J246" s="20">
        <v>0.9</v>
      </c>
      <c r="K246" s="20">
        <v>2.6</v>
      </c>
      <c r="L246" s="22">
        <v>0</v>
      </c>
      <c r="M246" s="20" t="s">
        <v>1748</v>
      </c>
      <c r="N246" s="20">
        <v>3.5</v>
      </c>
      <c r="O246" s="22">
        <v>199</v>
      </c>
      <c r="P246" s="23" t="b">
        <v>0</v>
      </c>
      <c r="Q246" s="20" t="s">
        <v>3791</v>
      </c>
      <c r="R246" s="20" t="s">
        <v>3792</v>
      </c>
      <c r="S246" s="22">
        <v>48</v>
      </c>
      <c r="T246" s="20" t="s">
        <v>1749</v>
      </c>
      <c r="U246" s="20">
        <v>2.8</v>
      </c>
      <c r="V246" s="20" t="s">
        <v>747</v>
      </c>
      <c r="W246" s="20">
        <v>2.6</v>
      </c>
      <c r="X246" s="23" t="b">
        <v>0</v>
      </c>
      <c r="Y246" s="20"/>
      <c r="Z246" s="20" t="s">
        <v>937</v>
      </c>
      <c r="AA246" s="22">
        <v>7</v>
      </c>
      <c r="AB246" s="22">
        <v>8</v>
      </c>
      <c r="AC246" s="22">
        <v>44</v>
      </c>
      <c r="AD246" s="22">
        <v>345506</v>
      </c>
      <c r="AE246" s="22">
        <v>516</v>
      </c>
      <c r="AF246" s="22">
        <v>514380</v>
      </c>
      <c r="AG246" s="22">
        <v>12324</v>
      </c>
      <c r="AH246" s="20">
        <v>0.7</v>
      </c>
      <c r="AI246" s="20">
        <v>9.1999999999999993</v>
      </c>
      <c r="AJ246" s="20" t="s">
        <v>1748</v>
      </c>
      <c r="AK246" s="22">
        <v>1253</v>
      </c>
      <c r="AL246" s="22">
        <v>2</v>
      </c>
      <c r="AM246" s="22">
        <v>1</v>
      </c>
      <c r="AN246" s="22">
        <v>4</v>
      </c>
      <c r="AO246" s="22">
        <v>21</v>
      </c>
      <c r="AP246" s="22">
        <v>0</v>
      </c>
      <c r="AQ246" s="22">
        <v>0</v>
      </c>
      <c r="AR246" s="22">
        <v>1</v>
      </c>
      <c r="AS246" s="22">
        <v>4</v>
      </c>
      <c r="AT246" s="22">
        <v>0</v>
      </c>
      <c r="AU246" s="22">
        <v>0</v>
      </c>
      <c r="AV246" s="22">
        <v>3</v>
      </c>
      <c r="AW246" s="22">
        <v>197</v>
      </c>
      <c r="AX246" s="20">
        <v>256</v>
      </c>
      <c r="AY246" s="20">
        <v>281.5</v>
      </c>
      <c r="AZ246" s="20">
        <v>248</v>
      </c>
      <c r="BA246" s="20">
        <v>78.5</v>
      </c>
      <c r="BB246" s="22">
        <v>15</v>
      </c>
      <c r="BC246" s="20">
        <v>4.41</v>
      </c>
      <c r="BD246" s="20">
        <v>1.81</v>
      </c>
      <c r="BE246" s="20">
        <v>6.22</v>
      </c>
      <c r="BF246" s="20">
        <v>20.04</v>
      </c>
      <c r="BG246" s="22">
        <v>126</v>
      </c>
      <c r="BH246" s="22">
        <v>49</v>
      </c>
      <c r="BI246" s="22">
        <v>54</v>
      </c>
      <c r="BJ246" s="22">
        <v>42</v>
      </c>
      <c r="BK246" s="22">
        <v>63</v>
      </c>
      <c r="BL246" s="22">
        <v>39</v>
      </c>
      <c r="BM246" s="22">
        <v>59</v>
      </c>
      <c r="BN246" s="22">
        <v>42</v>
      </c>
      <c r="BO246" s="20"/>
      <c r="BP246" s="20"/>
      <c r="BQ246" s="22">
        <v>1</v>
      </c>
      <c r="BR246" s="20"/>
      <c r="BS246" s="22">
        <v>2</v>
      </c>
      <c r="BT246" s="20"/>
      <c r="BU246" s="22">
        <v>0.32</v>
      </c>
      <c r="BV246" s="22">
        <v>0</v>
      </c>
      <c r="BW246" s="22">
        <v>0.13</v>
      </c>
      <c r="BX246" s="22">
        <v>0.45</v>
      </c>
      <c r="BY246" s="22">
        <v>1.44</v>
      </c>
      <c r="BZ246" s="22">
        <v>1.51</v>
      </c>
      <c r="CA246" s="22">
        <v>299</v>
      </c>
      <c r="CB246" s="22">
        <v>195</v>
      </c>
      <c r="CC246" s="22">
        <v>70</v>
      </c>
      <c r="CD246" s="22">
        <v>38</v>
      </c>
      <c r="CE246" s="22">
        <v>176</v>
      </c>
      <c r="CF246" s="22">
        <v>76</v>
      </c>
      <c r="CG246" s="22">
        <v>118</v>
      </c>
      <c r="CH246" s="22">
        <v>34</v>
      </c>
      <c r="CI246" s="22">
        <v>1.08</v>
      </c>
      <c r="CJ246" s="22">
        <v>0.28999999999999998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27.75" thickBot="1">
      <c r="A247" s="22">
        <v>0</v>
      </c>
      <c r="B247" s="22">
        <v>0</v>
      </c>
      <c r="C247" s="22">
        <v>520295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4</v>
      </c>
      <c r="J247" s="20">
        <v>0</v>
      </c>
      <c r="K247" s="20">
        <v>0</v>
      </c>
      <c r="L247" s="22">
        <v>0</v>
      </c>
      <c r="M247" s="20" t="s">
        <v>1188</v>
      </c>
      <c r="N247" s="20">
        <v>0</v>
      </c>
      <c r="O247" s="22">
        <v>200</v>
      </c>
      <c r="P247" s="23" t="b">
        <v>0</v>
      </c>
      <c r="Q247" s="20" t="s">
        <v>2060</v>
      </c>
      <c r="R247" s="20" t="s">
        <v>2061</v>
      </c>
      <c r="S247" s="22">
        <v>50</v>
      </c>
      <c r="T247" s="20" t="s">
        <v>1189</v>
      </c>
      <c r="U247" s="20">
        <v>0</v>
      </c>
      <c r="V247" s="20" t="s">
        <v>620</v>
      </c>
      <c r="W247" s="20">
        <v>0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0</v>
      </c>
      <c r="AE247" s="22">
        <v>0</v>
      </c>
      <c r="AF247" s="22">
        <v>366</v>
      </c>
      <c r="AG247" s="22">
        <v>1</v>
      </c>
      <c r="AH247" s="20">
        <v>0</v>
      </c>
      <c r="AI247" s="20">
        <v>0</v>
      </c>
      <c r="AJ247" s="20" t="s">
        <v>1190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750</v>
      </c>
      <c r="BH247" s="22">
        <v>90</v>
      </c>
      <c r="BI247" s="22">
        <v>747</v>
      </c>
      <c r="BJ247" s="22">
        <v>90</v>
      </c>
      <c r="BK247" s="22">
        <v>744</v>
      </c>
      <c r="BL247" s="22">
        <v>89</v>
      </c>
      <c r="BM247" s="22">
        <v>750</v>
      </c>
      <c r="BN247" s="22">
        <v>90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205</v>
      </c>
      <c r="CB247" s="22">
        <v>46</v>
      </c>
      <c r="CC247" s="22">
        <v>723</v>
      </c>
      <c r="CD247" s="22">
        <v>86</v>
      </c>
      <c r="CE247" s="22">
        <v>750</v>
      </c>
      <c r="CF247" s="22">
        <v>90</v>
      </c>
      <c r="CG247" s="22">
        <v>734</v>
      </c>
      <c r="CH247" s="22">
        <v>98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0</v>
      </c>
      <c r="B248" s="22">
        <v>0</v>
      </c>
      <c r="C248" s="22">
        <v>444463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2</v>
      </c>
      <c r="J248" s="20">
        <v>0</v>
      </c>
      <c r="K248" s="20">
        <v>0</v>
      </c>
      <c r="L248" s="22">
        <v>0</v>
      </c>
      <c r="M248" s="20" t="s">
        <v>1176</v>
      </c>
      <c r="N248" s="20">
        <v>0</v>
      </c>
      <c r="O248" s="22">
        <v>201</v>
      </c>
      <c r="P248" s="23" t="b">
        <v>0</v>
      </c>
      <c r="Q248" s="20" t="s">
        <v>910</v>
      </c>
      <c r="R248" s="20" t="s">
        <v>2062</v>
      </c>
      <c r="S248" s="22">
        <v>44</v>
      </c>
      <c r="T248" s="20" t="s">
        <v>1177</v>
      </c>
      <c r="U248" s="20">
        <v>0</v>
      </c>
      <c r="V248" s="20" t="s">
        <v>620</v>
      </c>
      <c r="W248" s="20">
        <v>0</v>
      </c>
      <c r="X248" s="23" t="b">
        <v>0</v>
      </c>
      <c r="Y248" s="20"/>
      <c r="Z248" s="20" t="s">
        <v>899</v>
      </c>
      <c r="AA248" s="22">
        <v>7</v>
      </c>
      <c r="AB248" s="22">
        <v>8</v>
      </c>
      <c r="AC248" s="22">
        <v>0</v>
      </c>
      <c r="AD248" s="22">
        <v>729</v>
      </c>
      <c r="AE248" s="22">
        <v>8</v>
      </c>
      <c r="AF248" s="22">
        <v>3182</v>
      </c>
      <c r="AG248" s="22">
        <v>14</v>
      </c>
      <c r="AH248" s="20">
        <v>0</v>
      </c>
      <c r="AI248" s="20">
        <v>0</v>
      </c>
      <c r="AJ248" s="20" t="s">
        <v>621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630</v>
      </c>
      <c r="BH248" s="22">
        <v>243</v>
      </c>
      <c r="BI248" s="22">
        <v>619</v>
      </c>
      <c r="BJ248" s="22">
        <v>243</v>
      </c>
      <c r="BK248" s="22">
        <v>604</v>
      </c>
      <c r="BL248" s="22">
        <v>241</v>
      </c>
      <c r="BM248" s="22">
        <v>635</v>
      </c>
      <c r="BN248" s="22">
        <v>243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546</v>
      </c>
      <c r="CB248" s="22">
        <v>119</v>
      </c>
      <c r="CC248" s="22">
        <v>580</v>
      </c>
      <c r="CD248" s="22">
        <v>229</v>
      </c>
      <c r="CE248" s="22">
        <v>642</v>
      </c>
      <c r="CF248" s="22">
        <v>242</v>
      </c>
      <c r="CG248" s="22">
        <v>587</v>
      </c>
      <c r="CH248" s="22">
        <v>211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232787</v>
      </c>
      <c r="D249" s="22">
        <v>0</v>
      </c>
      <c r="E249" s="22">
        <v>0</v>
      </c>
      <c r="F249" s="22">
        <v>-1</v>
      </c>
      <c r="G249" s="22">
        <v>1</v>
      </c>
      <c r="H249" s="22">
        <v>0</v>
      </c>
      <c r="I249" s="22">
        <v>3</v>
      </c>
      <c r="J249" s="20">
        <v>0.8</v>
      </c>
      <c r="K249" s="20">
        <v>0.8</v>
      </c>
      <c r="L249" s="22">
        <v>1</v>
      </c>
      <c r="M249" s="20" t="s">
        <v>1171</v>
      </c>
      <c r="N249" s="20">
        <v>0.8</v>
      </c>
      <c r="O249" s="22">
        <v>202</v>
      </c>
      <c r="P249" s="23" t="b">
        <v>0</v>
      </c>
      <c r="Q249" s="20"/>
      <c r="R249" s="20" t="s">
        <v>3580</v>
      </c>
      <c r="S249" s="22">
        <v>54</v>
      </c>
      <c r="T249" s="20" t="s">
        <v>1172</v>
      </c>
      <c r="U249" s="20">
        <v>2.9</v>
      </c>
      <c r="V249" s="20" t="s">
        <v>589</v>
      </c>
      <c r="W249" s="20">
        <v>0.5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50</v>
      </c>
      <c r="AD249" s="22">
        <v>77100</v>
      </c>
      <c r="AE249" s="22">
        <v>1858</v>
      </c>
      <c r="AF249" s="22">
        <v>84180</v>
      </c>
      <c r="AG249" s="22">
        <v>941</v>
      </c>
      <c r="AH249" s="20">
        <v>0.1</v>
      </c>
      <c r="AI249" s="20">
        <v>9.3000000000000007</v>
      </c>
      <c r="AJ249" s="20" t="s">
        <v>589</v>
      </c>
      <c r="AK249" s="22">
        <v>1417</v>
      </c>
      <c r="AL249" s="22">
        <v>0</v>
      </c>
      <c r="AM249" s="22">
        <v>5</v>
      </c>
      <c r="AN249" s="22">
        <v>4</v>
      </c>
      <c r="AO249" s="22">
        <v>24</v>
      </c>
      <c r="AP249" s="22">
        <v>0</v>
      </c>
      <c r="AQ249" s="22">
        <v>0</v>
      </c>
      <c r="AR249" s="22">
        <v>0</v>
      </c>
      <c r="AS249" s="22">
        <v>3</v>
      </c>
      <c r="AT249" s="22">
        <v>1</v>
      </c>
      <c r="AU249" s="22">
        <v>0</v>
      </c>
      <c r="AV249" s="22">
        <v>4</v>
      </c>
      <c r="AW249" s="22">
        <v>262</v>
      </c>
      <c r="AX249" s="20">
        <v>309.2</v>
      </c>
      <c r="AY249" s="20">
        <v>375.7</v>
      </c>
      <c r="AZ249" s="20">
        <v>157</v>
      </c>
      <c r="BA249" s="20">
        <v>83.7</v>
      </c>
      <c r="BB249" s="22">
        <v>17</v>
      </c>
      <c r="BC249" s="20">
        <v>1.26</v>
      </c>
      <c r="BD249" s="20">
        <v>1.72</v>
      </c>
      <c r="BE249" s="20">
        <v>2.98</v>
      </c>
      <c r="BF249" s="20">
        <v>21.02</v>
      </c>
      <c r="BG249" s="22">
        <v>74</v>
      </c>
      <c r="BH249" s="22">
        <v>29</v>
      </c>
      <c r="BI249" s="22">
        <v>29</v>
      </c>
      <c r="BJ249" s="22">
        <v>23</v>
      </c>
      <c r="BK249" s="22">
        <v>115</v>
      </c>
      <c r="BL249" s="22">
        <v>72</v>
      </c>
      <c r="BM249" s="22">
        <v>47</v>
      </c>
      <c r="BN249" s="22">
        <v>34</v>
      </c>
      <c r="BO249" s="22">
        <v>1</v>
      </c>
      <c r="BP249" s="20"/>
      <c r="BQ249" s="20"/>
      <c r="BR249" s="20"/>
      <c r="BS249" s="20"/>
      <c r="BT249" s="20"/>
      <c r="BU249" s="22">
        <v>0.08</v>
      </c>
      <c r="BV249" s="22">
        <v>0</v>
      </c>
      <c r="BW249" s="22">
        <v>0.11</v>
      </c>
      <c r="BX249" s="22">
        <v>0.19</v>
      </c>
      <c r="BY249" s="22">
        <v>1.34</v>
      </c>
      <c r="BZ249" s="22">
        <v>1.52</v>
      </c>
      <c r="CA249" s="22">
        <v>123</v>
      </c>
      <c r="CB249" s="22">
        <v>76</v>
      </c>
      <c r="CC249" s="22">
        <v>305</v>
      </c>
      <c r="CD249" s="22">
        <v>139</v>
      </c>
      <c r="CE249" s="22">
        <v>168</v>
      </c>
      <c r="CF249" s="22">
        <v>72</v>
      </c>
      <c r="CG249" s="22">
        <v>236</v>
      </c>
      <c r="CH249" s="22">
        <v>76</v>
      </c>
      <c r="CI249" s="22">
        <v>1.08</v>
      </c>
      <c r="CJ249" s="22">
        <v>0.25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482609</v>
      </c>
      <c r="D250" s="22">
        <v>0</v>
      </c>
      <c r="E250" s="22">
        <v>0</v>
      </c>
      <c r="F250" s="22">
        <v>1</v>
      </c>
      <c r="G250" s="22">
        <v>-1</v>
      </c>
      <c r="H250" s="22">
        <v>1</v>
      </c>
      <c r="I250" s="22">
        <v>2</v>
      </c>
      <c r="J250" s="20">
        <v>0.3</v>
      </c>
      <c r="K250" s="20">
        <v>0.3</v>
      </c>
      <c r="L250" s="22">
        <v>1</v>
      </c>
      <c r="M250" s="20" t="s">
        <v>2063</v>
      </c>
      <c r="N250" s="20">
        <v>0.3</v>
      </c>
      <c r="O250" s="22">
        <v>203</v>
      </c>
      <c r="P250" s="23" t="b">
        <v>0</v>
      </c>
      <c r="Q250" s="20"/>
      <c r="R250" s="20" t="s">
        <v>3465</v>
      </c>
      <c r="S250" s="22">
        <v>41</v>
      </c>
      <c r="T250" s="20" t="s">
        <v>2064</v>
      </c>
      <c r="U250" s="20">
        <v>2.4</v>
      </c>
      <c r="V250" s="20" t="s">
        <v>2065</v>
      </c>
      <c r="W250" s="20">
        <v>4.4000000000000004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26</v>
      </c>
      <c r="AD250" s="22">
        <v>1790547</v>
      </c>
      <c r="AE250" s="22">
        <v>19151</v>
      </c>
      <c r="AF250" s="22">
        <v>1545240</v>
      </c>
      <c r="AG250" s="22">
        <v>3410</v>
      </c>
      <c r="AH250" s="20">
        <v>0.1</v>
      </c>
      <c r="AI250" s="20">
        <v>6.3</v>
      </c>
      <c r="AJ250" s="20" t="s">
        <v>2065</v>
      </c>
      <c r="AK250" s="22">
        <v>618</v>
      </c>
      <c r="AL250" s="22">
        <v>0</v>
      </c>
      <c r="AM250" s="22">
        <v>2</v>
      </c>
      <c r="AN250" s="22">
        <v>2</v>
      </c>
      <c r="AO250" s="22">
        <v>8</v>
      </c>
      <c r="AP250" s="22">
        <v>0</v>
      </c>
      <c r="AQ250" s="22">
        <v>0</v>
      </c>
      <c r="AR250" s="22">
        <v>0</v>
      </c>
      <c r="AS250" s="22">
        <v>2</v>
      </c>
      <c r="AT250" s="22">
        <v>1</v>
      </c>
      <c r="AU250" s="22">
        <v>0</v>
      </c>
      <c r="AV250" s="22">
        <v>2</v>
      </c>
      <c r="AW250" s="22">
        <v>139</v>
      </c>
      <c r="AX250" s="20">
        <v>115.4</v>
      </c>
      <c r="AY250" s="20">
        <v>99.8</v>
      </c>
      <c r="AZ250" s="20">
        <v>38</v>
      </c>
      <c r="BA250" s="20">
        <v>25.3</v>
      </c>
      <c r="BB250" s="22">
        <v>7</v>
      </c>
      <c r="BC250" s="20">
        <v>0.43</v>
      </c>
      <c r="BD250" s="20">
        <v>0.64</v>
      </c>
      <c r="BE250" s="20">
        <v>1.07</v>
      </c>
      <c r="BF250" s="20">
        <v>7.99</v>
      </c>
      <c r="BG250" s="22">
        <v>277</v>
      </c>
      <c r="BH250" s="22">
        <v>111</v>
      </c>
      <c r="BI250" s="22">
        <v>184</v>
      </c>
      <c r="BJ250" s="22">
        <v>43</v>
      </c>
      <c r="BK250" s="22">
        <v>279</v>
      </c>
      <c r="BL250" s="22">
        <v>86</v>
      </c>
      <c r="BM250" s="22">
        <v>275</v>
      </c>
      <c r="BN250" s="22">
        <v>92</v>
      </c>
      <c r="BO250" s="20"/>
      <c r="BP250" s="20"/>
      <c r="BQ250" s="20"/>
      <c r="BR250" s="20"/>
      <c r="BS250" s="20"/>
      <c r="BT250" s="20"/>
      <c r="BU250" s="22">
        <v>0.06</v>
      </c>
      <c r="BV250" s="22">
        <v>0</v>
      </c>
      <c r="BW250" s="22">
        <v>0.09</v>
      </c>
      <c r="BX250" s="22">
        <v>0.15</v>
      </c>
      <c r="BY250" s="22">
        <v>1.1599999999999999</v>
      </c>
      <c r="BZ250" s="22">
        <v>1.17</v>
      </c>
      <c r="CA250" s="22">
        <v>628</v>
      </c>
      <c r="CB250" s="22">
        <v>162</v>
      </c>
      <c r="CC250" s="22">
        <v>349</v>
      </c>
      <c r="CD250" s="22">
        <v>114</v>
      </c>
      <c r="CE250" s="22">
        <v>228</v>
      </c>
      <c r="CF250" s="22">
        <v>75</v>
      </c>
      <c r="CG250" s="22">
        <v>89</v>
      </c>
      <c r="CH250" s="22">
        <v>33</v>
      </c>
      <c r="CI250" s="22">
        <v>1.02</v>
      </c>
      <c r="CJ250" s="22">
        <v>0.28999999999999998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225796</v>
      </c>
      <c r="D251" s="22">
        <v>-1</v>
      </c>
      <c r="E251" s="22">
        <v>1</v>
      </c>
      <c r="F251" s="22">
        <v>-2</v>
      </c>
      <c r="G251" s="22">
        <v>2</v>
      </c>
      <c r="H251" s="22">
        <v>0</v>
      </c>
      <c r="I251" s="22">
        <v>2</v>
      </c>
      <c r="J251" s="20">
        <v>0</v>
      </c>
      <c r="K251" s="20">
        <v>0</v>
      </c>
      <c r="L251" s="22">
        <v>0</v>
      </c>
      <c r="M251" s="20" t="s">
        <v>1169</v>
      </c>
      <c r="N251" s="20">
        <v>-0.2</v>
      </c>
      <c r="O251" s="22">
        <v>206</v>
      </c>
      <c r="P251" s="23" t="b">
        <v>0</v>
      </c>
      <c r="Q251" s="20" t="s">
        <v>2390</v>
      </c>
      <c r="R251" s="20" t="s">
        <v>3671</v>
      </c>
      <c r="S251" s="22">
        <v>53</v>
      </c>
      <c r="T251" s="20" t="s">
        <v>1170</v>
      </c>
      <c r="U251" s="20">
        <v>1.1000000000000001</v>
      </c>
      <c r="V251" s="20" t="s">
        <v>479</v>
      </c>
      <c r="W251" s="20">
        <v>3.4</v>
      </c>
      <c r="X251" s="23" t="b">
        <v>0</v>
      </c>
      <c r="Y251" s="20"/>
      <c r="Z251" s="20" t="s">
        <v>899</v>
      </c>
      <c r="AA251" s="22">
        <v>7</v>
      </c>
      <c r="AB251" s="22">
        <v>8</v>
      </c>
      <c r="AC251" s="22">
        <v>9</v>
      </c>
      <c r="AD251" s="22">
        <v>506753</v>
      </c>
      <c r="AE251" s="22">
        <v>61</v>
      </c>
      <c r="AF251" s="22">
        <v>1704881</v>
      </c>
      <c r="AG251" s="22">
        <v>11738</v>
      </c>
      <c r="AH251" s="20">
        <v>0</v>
      </c>
      <c r="AI251" s="20">
        <v>1.7</v>
      </c>
      <c r="AJ251" s="20" t="s">
        <v>479</v>
      </c>
      <c r="AK251" s="22">
        <v>386</v>
      </c>
      <c r="AL251" s="22">
        <v>0</v>
      </c>
      <c r="AM251" s="22">
        <v>1</v>
      </c>
      <c r="AN251" s="22">
        <v>0</v>
      </c>
      <c r="AO251" s="22">
        <v>12</v>
      </c>
      <c r="AP251" s="22">
        <v>0</v>
      </c>
      <c r="AQ251" s="22">
        <v>0</v>
      </c>
      <c r="AR251" s="22">
        <v>0</v>
      </c>
      <c r="AS251" s="22">
        <v>0</v>
      </c>
      <c r="AT251" s="22">
        <v>1</v>
      </c>
      <c r="AU251" s="22">
        <v>0</v>
      </c>
      <c r="AV251" s="22">
        <v>0</v>
      </c>
      <c r="AW251" s="22">
        <v>95</v>
      </c>
      <c r="AX251" s="20">
        <v>115.2</v>
      </c>
      <c r="AY251" s="20">
        <v>156.9</v>
      </c>
      <c r="AZ251" s="20">
        <v>59</v>
      </c>
      <c r="BA251" s="20">
        <v>33.200000000000003</v>
      </c>
      <c r="BB251" s="22">
        <v>5</v>
      </c>
      <c r="BC251" s="20">
        <v>0.3</v>
      </c>
      <c r="BD251" s="20">
        <v>1.01</v>
      </c>
      <c r="BE251" s="20">
        <v>1.31</v>
      </c>
      <c r="BF251" s="20">
        <v>10.199999999999999</v>
      </c>
      <c r="BG251" s="22">
        <v>278</v>
      </c>
      <c r="BH251" s="22">
        <v>112</v>
      </c>
      <c r="BI251" s="22">
        <v>121</v>
      </c>
      <c r="BJ251" s="22">
        <v>24</v>
      </c>
      <c r="BK251" s="22">
        <v>227</v>
      </c>
      <c r="BL251" s="22">
        <v>61</v>
      </c>
      <c r="BM251" s="22">
        <v>219</v>
      </c>
      <c r="BN251" s="22">
        <v>65</v>
      </c>
      <c r="BO251" s="22">
        <v>4</v>
      </c>
      <c r="BP251" s="20"/>
      <c r="BQ251" s="22">
        <v>2</v>
      </c>
      <c r="BR251" s="20"/>
      <c r="BS251" s="20"/>
      <c r="BT251" s="20"/>
      <c r="BU251" s="22">
        <v>7.0000000000000007E-2</v>
      </c>
      <c r="BV251" s="22">
        <v>0</v>
      </c>
      <c r="BW251" s="22">
        <v>0.24</v>
      </c>
      <c r="BX251" s="22">
        <v>0.31</v>
      </c>
      <c r="BY251" s="22">
        <v>2.38</v>
      </c>
      <c r="BZ251" s="22">
        <v>2.8</v>
      </c>
      <c r="CA251" s="22">
        <v>146</v>
      </c>
      <c r="CB251" s="22">
        <v>14</v>
      </c>
      <c r="CC251" s="22">
        <v>769</v>
      </c>
      <c r="CD251" s="22">
        <v>249</v>
      </c>
      <c r="CE251" s="22">
        <v>398</v>
      </c>
      <c r="CF251" s="22">
        <v>137</v>
      </c>
      <c r="CG251" s="22">
        <v>100</v>
      </c>
      <c r="CH251" s="22">
        <v>41</v>
      </c>
      <c r="CI251" s="22">
        <v>1.17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66749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4</v>
      </c>
      <c r="J252" s="20">
        <v>0</v>
      </c>
      <c r="K252" s="20">
        <v>0</v>
      </c>
      <c r="L252" s="22">
        <v>0</v>
      </c>
      <c r="M252" s="20" t="s">
        <v>2066</v>
      </c>
      <c r="N252" s="20">
        <v>0</v>
      </c>
      <c r="O252" s="22">
        <v>207</v>
      </c>
      <c r="P252" s="23" t="b">
        <v>0</v>
      </c>
      <c r="Q252" s="20" t="s">
        <v>2966</v>
      </c>
      <c r="R252" s="20" t="s">
        <v>2967</v>
      </c>
      <c r="S252" s="22">
        <v>68</v>
      </c>
      <c r="T252" s="20" t="s">
        <v>2067</v>
      </c>
      <c r="U252" s="20">
        <v>0</v>
      </c>
      <c r="V252" s="20" t="s">
        <v>2068</v>
      </c>
      <c r="W252" s="20">
        <v>0.3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0</v>
      </c>
      <c r="AD252" s="22">
        <v>9006</v>
      </c>
      <c r="AE252" s="22">
        <v>0</v>
      </c>
      <c r="AF252" s="22">
        <v>61246</v>
      </c>
      <c r="AG252" s="22">
        <v>40</v>
      </c>
      <c r="AH252" s="20">
        <v>0</v>
      </c>
      <c r="AI252" s="20">
        <v>0</v>
      </c>
      <c r="AJ252" s="20" t="s">
        <v>2069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766</v>
      </c>
      <c r="BH252" s="22">
        <v>96</v>
      </c>
      <c r="BI252" s="22">
        <v>766</v>
      </c>
      <c r="BJ252" s="22">
        <v>96</v>
      </c>
      <c r="BK252" s="22">
        <v>766</v>
      </c>
      <c r="BL252" s="22">
        <v>96</v>
      </c>
      <c r="BM252" s="22">
        <v>766</v>
      </c>
      <c r="BN252" s="22">
        <v>96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35</v>
      </c>
      <c r="CB252" s="22">
        <v>14</v>
      </c>
      <c r="CC252" s="22">
        <v>758</v>
      </c>
      <c r="CD252" s="22">
        <v>95</v>
      </c>
      <c r="CE252" s="22">
        <v>766</v>
      </c>
      <c r="CF252" s="22">
        <v>96</v>
      </c>
      <c r="CG252" s="22">
        <v>296</v>
      </c>
      <c r="CH252" s="22">
        <v>45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100</v>
      </c>
      <c r="B253" s="22">
        <v>100</v>
      </c>
      <c r="C253" s="22">
        <v>248857</v>
      </c>
      <c r="D253" s="22">
        <v>0</v>
      </c>
      <c r="E253" s="22">
        <v>0</v>
      </c>
      <c r="F253" s="22">
        <v>-2</v>
      </c>
      <c r="G253" s="22">
        <v>2</v>
      </c>
      <c r="H253" s="22">
        <v>0</v>
      </c>
      <c r="I253" s="22">
        <v>3</v>
      </c>
      <c r="J253" s="20">
        <v>0.3</v>
      </c>
      <c r="K253" s="20">
        <v>0.3</v>
      </c>
      <c r="L253" s="22">
        <v>1</v>
      </c>
      <c r="M253" s="20" t="s">
        <v>1201</v>
      </c>
      <c r="N253" s="20">
        <v>0.3</v>
      </c>
      <c r="O253" s="22">
        <v>208</v>
      </c>
      <c r="P253" s="23" t="b">
        <v>0</v>
      </c>
      <c r="Q253" s="20"/>
      <c r="R253" s="20" t="s">
        <v>3631</v>
      </c>
      <c r="S253" s="22">
        <v>53</v>
      </c>
      <c r="T253" s="20" t="s">
        <v>1202</v>
      </c>
      <c r="U253" s="20">
        <v>1.1000000000000001</v>
      </c>
      <c r="V253" s="20" t="s">
        <v>1203</v>
      </c>
      <c r="W253" s="20">
        <v>0.1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8</v>
      </c>
      <c r="AD253" s="22">
        <v>7622</v>
      </c>
      <c r="AE253" s="22">
        <v>241</v>
      </c>
      <c r="AF253" s="22">
        <v>13467</v>
      </c>
      <c r="AG253" s="22">
        <v>85</v>
      </c>
      <c r="AH253" s="20">
        <v>0.1</v>
      </c>
      <c r="AI253" s="20">
        <v>1.5</v>
      </c>
      <c r="AJ253" s="20" t="s">
        <v>1203</v>
      </c>
      <c r="AK253" s="22">
        <v>129</v>
      </c>
      <c r="AL253" s="22">
        <v>0</v>
      </c>
      <c r="AM253" s="22">
        <v>0</v>
      </c>
      <c r="AN253" s="22">
        <v>0</v>
      </c>
      <c r="AO253" s="22">
        <v>4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25</v>
      </c>
      <c r="AX253" s="20">
        <v>12</v>
      </c>
      <c r="AY253" s="20">
        <v>49.1</v>
      </c>
      <c r="AZ253" s="20">
        <v>45</v>
      </c>
      <c r="BA253" s="20">
        <v>10.6</v>
      </c>
      <c r="BB253" s="22">
        <v>1</v>
      </c>
      <c r="BC253" s="20">
        <v>0.2</v>
      </c>
      <c r="BD253" s="20">
        <v>0.44</v>
      </c>
      <c r="BE253" s="20">
        <v>0.64</v>
      </c>
      <c r="BF253" s="20">
        <v>2.2400000000000002</v>
      </c>
      <c r="BG253" s="22">
        <v>435</v>
      </c>
      <c r="BH253" s="22">
        <v>196</v>
      </c>
      <c r="BI253" s="22">
        <v>294</v>
      </c>
      <c r="BJ253" s="22">
        <v>159</v>
      </c>
      <c r="BK253" s="22">
        <v>263</v>
      </c>
      <c r="BL253" s="22">
        <v>137</v>
      </c>
      <c r="BM253" s="22">
        <v>373</v>
      </c>
      <c r="BN253" s="22">
        <v>167</v>
      </c>
      <c r="BO253" s="20"/>
      <c r="BP253" s="20"/>
      <c r="BQ253" s="20"/>
      <c r="BR253" s="20"/>
      <c r="BS253" s="20"/>
      <c r="BT253" s="20"/>
      <c r="BU253" s="22">
        <v>0.14000000000000001</v>
      </c>
      <c r="BV253" s="22">
        <v>0</v>
      </c>
      <c r="BW253" s="22">
        <v>0.31</v>
      </c>
      <c r="BX253" s="22">
        <v>0.45</v>
      </c>
      <c r="BY253" s="22">
        <v>1.56</v>
      </c>
      <c r="BZ253" s="22">
        <v>2.79</v>
      </c>
      <c r="CA253" s="22">
        <v>147</v>
      </c>
      <c r="CB253" s="22">
        <v>92</v>
      </c>
      <c r="CC253" s="22">
        <v>375</v>
      </c>
      <c r="CD253" s="22">
        <v>171</v>
      </c>
      <c r="CE253" s="22">
        <v>399</v>
      </c>
      <c r="CF253" s="22">
        <v>185</v>
      </c>
      <c r="CG253" s="22">
        <v>461</v>
      </c>
      <c r="CH253" s="22">
        <v>155</v>
      </c>
      <c r="CI253" s="22">
        <v>0.7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100</v>
      </c>
      <c r="B254" s="22">
        <v>100</v>
      </c>
      <c r="C254" s="22">
        <v>465920</v>
      </c>
      <c r="D254" s="22">
        <v>0</v>
      </c>
      <c r="E254" s="22">
        <v>0</v>
      </c>
      <c r="F254" s="22">
        <v>-2</v>
      </c>
      <c r="G254" s="22">
        <v>2</v>
      </c>
      <c r="H254" s="22">
        <v>1</v>
      </c>
      <c r="I254" s="22">
        <v>3</v>
      </c>
      <c r="J254" s="20">
        <v>2.7</v>
      </c>
      <c r="K254" s="20">
        <v>2.7</v>
      </c>
      <c r="L254" s="22">
        <v>1</v>
      </c>
      <c r="M254" s="20" t="s">
        <v>1195</v>
      </c>
      <c r="N254" s="20">
        <v>2.7</v>
      </c>
      <c r="O254" s="22">
        <v>210</v>
      </c>
      <c r="P254" s="23" t="b">
        <v>0</v>
      </c>
      <c r="Q254" s="20"/>
      <c r="R254" s="20" t="s">
        <v>3369</v>
      </c>
      <c r="S254" s="22">
        <v>63</v>
      </c>
      <c r="T254" s="20" t="s">
        <v>1196</v>
      </c>
      <c r="U254" s="20">
        <v>2.9</v>
      </c>
      <c r="V254" s="20" t="s">
        <v>1197</v>
      </c>
      <c r="W254" s="20">
        <v>1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46</v>
      </c>
      <c r="AD254" s="22">
        <v>115036</v>
      </c>
      <c r="AE254" s="22">
        <v>3636</v>
      </c>
      <c r="AF254" s="22">
        <v>303779</v>
      </c>
      <c r="AG254" s="22">
        <v>1592</v>
      </c>
      <c r="AH254" s="20">
        <v>0.4</v>
      </c>
      <c r="AI254" s="20">
        <v>7.3</v>
      </c>
      <c r="AJ254" s="20" t="s">
        <v>1197</v>
      </c>
      <c r="AK254" s="22">
        <v>730</v>
      </c>
      <c r="AL254" s="22">
        <v>2</v>
      </c>
      <c r="AM254" s="22">
        <v>3</v>
      </c>
      <c r="AN254" s="22">
        <v>4</v>
      </c>
      <c r="AO254" s="22">
        <v>10</v>
      </c>
      <c r="AP254" s="22">
        <v>0</v>
      </c>
      <c r="AQ254" s="22">
        <v>0</v>
      </c>
      <c r="AR254" s="22">
        <v>0</v>
      </c>
      <c r="AS254" s="22">
        <v>3</v>
      </c>
      <c r="AT254" s="22">
        <v>0</v>
      </c>
      <c r="AU254" s="22">
        <v>0</v>
      </c>
      <c r="AV254" s="22">
        <v>3</v>
      </c>
      <c r="AW254" s="22">
        <v>132</v>
      </c>
      <c r="AX254" s="20">
        <v>140</v>
      </c>
      <c r="AY254" s="20">
        <v>199.8</v>
      </c>
      <c r="AZ254" s="20">
        <v>136</v>
      </c>
      <c r="BA254" s="20">
        <v>47.4</v>
      </c>
      <c r="BB254" s="22">
        <v>8</v>
      </c>
      <c r="BC254" s="20">
        <v>1.17</v>
      </c>
      <c r="BD254" s="20">
        <v>1.37</v>
      </c>
      <c r="BE254" s="20">
        <v>2.54</v>
      </c>
      <c r="BF254" s="20">
        <v>9.8000000000000007</v>
      </c>
      <c r="BG254" s="22">
        <v>249</v>
      </c>
      <c r="BH254" s="22">
        <v>100</v>
      </c>
      <c r="BI254" s="22">
        <v>88</v>
      </c>
      <c r="BJ254" s="22">
        <v>68</v>
      </c>
      <c r="BK254" s="22">
        <v>130</v>
      </c>
      <c r="BL254" s="22">
        <v>79</v>
      </c>
      <c r="BM254" s="22">
        <v>153</v>
      </c>
      <c r="BN254" s="22">
        <v>84</v>
      </c>
      <c r="BO254" s="22">
        <v>3</v>
      </c>
      <c r="BP254" s="20"/>
      <c r="BQ254" s="20"/>
      <c r="BR254" s="20"/>
      <c r="BS254" s="20"/>
      <c r="BT254" s="20"/>
      <c r="BU254" s="22">
        <v>0.14000000000000001</v>
      </c>
      <c r="BV254" s="22">
        <v>0</v>
      </c>
      <c r="BW254" s="22">
        <v>0.17</v>
      </c>
      <c r="BX254" s="22">
        <v>0.31</v>
      </c>
      <c r="BY254" s="22">
        <v>1.21</v>
      </c>
      <c r="BZ254" s="22">
        <v>1.23</v>
      </c>
      <c r="CA254" s="22">
        <v>55</v>
      </c>
      <c r="CB254" s="22">
        <v>33</v>
      </c>
      <c r="CC254" s="22">
        <v>132</v>
      </c>
      <c r="CD254" s="22">
        <v>63</v>
      </c>
      <c r="CE254" s="22">
        <v>172</v>
      </c>
      <c r="CF254" s="22">
        <v>74</v>
      </c>
      <c r="CG254" s="22">
        <v>188</v>
      </c>
      <c r="CH254" s="22">
        <v>64</v>
      </c>
      <c r="CI254" s="22">
        <v>0.99</v>
      </c>
      <c r="CJ254" s="22">
        <v>0.49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100</v>
      </c>
      <c r="B255" s="22">
        <v>100</v>
      </c>
      <c r="C255" s="22">
        <v>517052</v>
      </c>
      <c r="D255" s="22">
        <v>0</v>
      </c>
      <c r="E255" s="22">
        <v>0</v>
      </c>
      <c r="F255" s="22">
        <v>-1</v>
      </c>
      <c r="G255" s="22">
        <v>1</v>
      </c>
      <c r="H255" s="22">
        <v>1</v>
      </c>
      <c r="I255" s="22">
        <v>4</v>
      </c>
      <c r="J255" s="20">
        <v>2.8</v>
      </c>
      <c r="K255" s="20">
        <v>2.8</v>
      </c>
      <c r="L255" s="22">
        <v>1</v>
      </c>
      <c r="M255" s="20" t="s">
        <v>870</v>
      </c>
      <c r="N255" s="20">
        <v>2.8</v>
      </c>
      <c r="O255" s="22">
        <v>211</v>
      </c>
      <c r="P255" s="23" t="b">
        <v>0</v>
      </c>
      <c r="Q255" s="20"/>
      <c r="R255" s="20" t="s">
        <v>3326</v>
      </c>
      <c r="S255" s="22">
        <v>69</v>
      </c>
      <c r="T255" s="20" t="s">
        <v>2070</v>
      </c>
      <c r="U255" s="20">
        <v>3.5</v>
      </c>
      <c r="V255" s="20" t="s">
        <v>1708</v>
      </c>
      <c r="W255" s="20">
        <v>6.9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59</v>
      </c>
      <c r="AD255" s="22">
        <v>1603226</v>
      </c>
      <c r="AE255" s="22">
        <v>10762</v>
      </c>
      <c r="AF255" s="22">
        <v>2435148</v>
      </c>
      <c r="AG255" s="22">
        <v>33698</v>
      </c>
      <c r="AH255" s="20">
        <v>0.4</v>
      </c>
      <c r="AI255" s="20">
        <v>8.6</v>
      </c>
      <c r="AJ255" s="20" t="s">
        <v>2071</v>
      </c>
      <c r="AK255" s="22">
        <v>1269</v>
      </c>
      <c r="AL255" s="22">
        <v>7</v>
      </c>
      <c r="AM255" s="22">
        <v>1</v>
      </c>
      <c r="AN255" s="22">
        <v>4</v>
      </c>
      <c r="AO255" s="22">
        <v>22</v>
      </c>
      <c r="AP255" s="22">
        <v>0</v>
      </c>
      <c r="AQ255" s="22">
        <v>0</v>
      </c>
      <c r="AR255" s="22">
        <v>0</v>
      </c>
      <c r="AS255" s="22">
        <v>8</v>
      </c>
      <c r="AT255" s="22">
        <v>0</v>
      </c>
      <c r="AU255" s="22">
        <v>0</v>
      </c>
      <c r="AV255" s="22">
        <v>5</v>
      </c>
      <c r="AW255" s="22">
        <v>197</v>
      </c>
      <c r="AX255" s="20">
        <v>343.6</v>
      </c>
      <c r="AY255" s="20">
        <v>191.1</v>
      </c>
      <c r="AZ255" s="20">
        <v>589</v>
      </c>
      <c r="BA255" s="20">
        <v>112</v>
      </c>
      <c r="BB255" s="22">
        <v>14</v>
      </c>
      <c r="BC255" s="20">
        <v>9.4</v>
      </c>
      <c r="BD255" s="20">
        <v>1.52</v>
      </c>
      <c r="BE255" s="20">
        <v>10.92</v>
      </c>
      <c r="BF255" s="20">
        <v>20.29</v>
      </c>
      <c r="BG255" s="22">
        <v>54</v>
      </c>
      <c r="BH255" s="22">
        <v>6</v>
      </c>
      <c r="BI255" s="22">
        <v>92</v>
      </c>
      <c r="BJ255" s="22">
        <v>6</v>
      </c>
      <c r="BK255" s="22">
        <v>7</v>
      </c>
      <c r="BL255" s="22">
        <v>4</v>
      </c>
      <c r="BM255" s="22">
        <v>22</v>
      </c>
      <c r="BN255" s="22">
        <v>6</v>
      </c>
      <c r="BO255" s="20"/>
      <c r="BP255" s="20"/>
      <c r="BQ255" s="20"/>
      <c r="BR255" s="20"/>
      <c r="BS255" s="22">
        <v>3</v>
      </c>
      <c r="BT255" s="20"/>
      <c r="BU255" s="22">
        <v>0.67</v>
      </c>
      <c r="BV255" s="22">
        <v>0</v>
      </c>
      <c r="BW255" s="22">
        <v>0.11</v>
      </c>
      <c r="BX255" s="22">
        <v>0.78</v>
      </c>
      <c r="BY255" s="22">
        <v>1.44</v>
      </c>
      <c r="BZ255" s="22">
        <v>1.56</v>
      </c>
      <c r="CA255" s="22">
        <v>34</v>
      </c>
      <c r="CB255" s="22">
        <v>13</v>
      </c>
      <c r="CC255" s="22">
        <v>121</v>
      </c>
      <c r="CD255" s="22">
        <v>17</v>
      </c>
      <c r="CE255" s="22">
        <v>102</v>
      </c>
      <c r="CF255" s="22">
        <v>13</v>
      </c>
      <c r="CG255" s="22">
        <v>55</v>
      </c>
      <c r="CH255" s="22">
        <v>9</v>
      </c>
      <c r="CI255" s="22">
        <v>0.99</v>
      </c>
      <c r="CJ255" s="22">
        <v>0.28000000000000003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100</v>
      </c>
      <c r="B256" s="22">
        <v>100</v>
      </c>
      <c r="C256" s="22">
        <v>213198</v>
      </c>
      <c r="D256" s="22">
        <v>0</v>
      </c>
      <c r="E256" s="22">
        <v>0</v>
      </c>
      <c r="F256" s="22">
        <v>-2</v>
      </c>
      <c r="G256" s="22">
        <v>2</v>
      </c>
      <c r="H256" s="22">
        <v>0</v>
      </c>
      <c r="I256" s="22">
        <v>4</v>
      </c>
      <c r="J256" s="20">
        <v>1.2</v>
      </c>
      <c r="K256" s="20">
        <v>1.2</v>
      </c>
      <c r="L256" s="22">
        <v>7</v>
      </c>
      <c r="M256" s="20" t="s">
        <v>2072</v>
      </c>
      <c r="N256" s="20">
        <v>1.2</v>
      </c>
      <c r="O256" s="22">
        <v>212</v>
      </c>
      <c r="P256" s="23" t="b">
        <v>0</v>
      </c>
      <c r="Q256" s="20"/>
      <c r="R256" s="20" t="s">
        <v>2393</v>
      </c>
      <c r="S256" s="22">
        <v>73</v>
      </c>
      <c r="T256" s="20" t="s">
        <v>2073</v>
      </c>
      <c r="U256" s="20">
        <v>7</v>
      </c>
      <c r="V256" s="20" t="s">
        <v>2074</v>
      </c>
      <c r="W256" s="20">
        <v>2.1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7</v>
      </c>
      <c r="AD256" s="22">
        <v>181572</v>
      </c>
      <c r="AE256" s="22">
        <v>65699</v>
      </c>
      <c r="AF256" s="22">
        <v>133248</v>
      </c>
      <c r="AG256" s="22">
        <v>2717</v>
      </c>
      <c r="AH256" s="20">
        <v>0.2</v>
      </c>
      <c r="AI256" s="20">
        <v>1</v>
      </c>
      <c r="AJ256" s="20" t="s">
        <v>2074</v>
      </c>
      <c r="AK256" s="22">
        <v>32</v>
      </c>
      <c r="AL256" s="22">
        <v>1</v>
      </c>
      <c r="AM256" s="22">
        <v>0</v>
      </c>
      <c r="AN256" s="22">
        <v>0</v>
      </c>
      <c r="AO256" s="22">
        <v>1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2</v>
      </c>
      <c r="AW256" s="22">
        <v>27</v>
      </c>
      <c r="AX256" s="20">
        <v>38.200000000000003</v>
      </c>
      <c r="AY256" s="20">
        <v>3.2</v>
      </c>
      <c r="AZ256" s="20">
        <v>62</v>
      </c>
      <c r="BA256" s="20">
        <v>10.3</v>
      </c>
      <c r="BB256" s="22">
        <v>0</v>
      </c>
      <c r="BC256" s="20">
        <v>0.82</v>
      </c>
      <c r="BD256" s="20">
        <v>0.13</v>
      </c>
      <c r="BE256" s="20">
        <v>0.95</v>
      </c>
      <c r="BF256" s="20">
        <v>0.4</v>
      </c>
      <c r="BG256" s="22">
        <v>380</v>
      </c>
      <c r="BH256" s="22">
        <v>42</v>
      </c>
      <c r="BI256" s="22">
        <v>413</v>
      </c>
      <c r="BJ256" s="22">
        <v>51</v>
      </c>
      <c r="BK256" s="22">
        <v>222</v>
      </c>
      <c r="BL256" s="22">
        <v>46</v>
      </c>
      <c r="BM256" s="22">
        <v>377</v>
      </c>
      <c r="BN256" s="22">
        <v>48</v>
      </c>
      <c r="BO256" s="20"/>
      <c r="BP256" s="20"/>
      <c r="BQ256" s="20"/>
      <c r="BR256" s="20"/>
      <c r="BS256" s="20"/>
      <c r="BT256" s="20"/>
      <c r="BU256" s="22">
        <v>2.31</v>
      </c>
      <c r="BV256" s="22">
        <v>0</v>
      </c>
      <c r="BW256" s="22">
        <v>0.37</v>
      </c>
      <c r="BX256" s="22">
        <v>2.68</v>
      </c>
      <c r="BY256" s="22">
        <v>1.1200000000000001</v>
      </c>
      <c r="BZ256" s="22">
        <v>2.81</v>
      </c>
      <c r="CA256" s="22">
        <v>25</v>
      </c>
      <c r="CB256" s="22">
        <v>10</v>
      </c>
      <c r="CC256" s="22">
        <v>267</v>
      </c>
      <c r="CD256" s="22">
        <v>36</v>
      </c>
      <c r="CE256" s="22">
        <v>4</v>
      </c>
      <c r="CF256" s="22">
        <v>2</v>
      </c>
      <c r="CG256" s="22">
        <v>134</v>
      </c>
      <c r="CH256" s="22">
        <v>22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176413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3</v>
      </c>
      <c r="J257" s="20">
        <v>0</v>
      </c>
      <c r="K257" s="20">
        <v>0</v>
      </c>
      <c r="L257" s="22">
        <v>0</v>
      </c>
      <c r="M257" s="20" t="s">
        <v>1025</v>
      </c>
      <c r="N257" s="20">
        <v>0</v>
      </c>
      <c r="O257" s="22">
        <v>213</v>
      </c>
      <c r="P257" s="23" t="b">
        <v>0</v>
      </c>
      <c r="Q257" s="20" t="s">
        <v>2075</v>
      </c>
      <c r="R257" s="20" t="s">
        <v>2076</v>
      </c>
      <c r="S257" s="22">
        <v>55</v>
      </c>
      <c r="T257" s="20" t="s">
        <v>1158</v>
      </c>
      <c r="U257" s="20">
        <v>0</v>
      </c>
      <c r="V257" s="20" t="s">
        <v>576</v>
      </c>
      <c r="W257" s="20">
        <v>0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0</v>
      </c>
      <c r="AE257" s="22">
        <v>0</v>
      </c>
      <c r="AF257" s="22">
        <v>398</v>
      </c>
      <c r="AG257" s="22">
        <v>0</v>
      </c>
      <c r="AH257" s="20">
        <v>0</v>
      </c>
      <c r="AI257" s="20">
        <v>0</v>
      </c>
      <c r="AJ257" s="20" t="s">
        <v>576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757</v>
      </c>
      <c r="BH257" s="22">
        <v>330</v>
      </c>
      <c r="BI257" s="22">
        <v>757</v>
      </c>
      <c r="BJ257" s="22">
        <v>330</v>
      </c>
      <c r="BK257" s="22">
        <v>756</v>
      </c>
      <c r="BL257" s="22">
        <v>330</v>
      </c>
      <c r="BM257" s="22">
        <v>757</v>
      </c>
      <c r="BN257" s="22">
        <v>330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101</v>
      </c>
      <c r="CB257" s="22">
        <v>62</v>
      </c>
      <c r="CC257" s="22">
        <v>741</v>
      </c>
      <c r="CD257" s="22">
        <v>322</v>
      </c>
      <c r="CE257" s="22">
        <v>757</v>
      </c>
      <c r="CF257" s="22">
        <v>330</v>
      </c>
      <c r="CG257" s="22">
        <v>725</v>
      </c>
      <c r="CH257" s="22">
        <v>302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204727</v>
      </c>
      <c r="D258" s="22">
        <v>0</v>
      </c>
      <c r="E258" s="22">
        <v>0</v>
      </c>
      <c r="F258" s="22">
        <v>-2</v>
      </c>
      <c r="G258" s="22">
        <v>2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1163</v>
      </c>
      <c r="N258" s="20">
        <v>0</v>
      </c>
      <c r="O258" s="22">
        <v>214</v>
      </c>
      <c r="P258" s="23" t="b">
        <v>0</v>
      </c>
      <c r="Q258" s="20"/>
      <c r="R258" s="20"/>
      <c r="S258" s="22">
        <v>43</v>
      </c>
      <c r="T258" s="20" t="s">
        <v>1164</v>
      </c>
      <c r="U258" s="20">
        <v>0</v>
      </c>
      <c r="V258" s="20" t="s">
        <v>705</v>
      </c>
      <c r="W258" s="20">
        <v>0.1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0</v>
      </c>
      <c r="AD258" s="22">
        <v>4390</v>
      </c>
      <c r="AE258" s="22">
        <v>50</v>
      </c>
      <c r="AF258" s="22">
        <v>8956</v>
      </c>
      <c r="AG258" s="22">
        <v>81</v>
      </c>
      <c r="AH258" s="20">
        <v>0</v>
      </c>
      <c r="AI258" s="20">
        <v>0</v>
      </c>
      <c r="AJ258" s="20" t="s">
        <v>2077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600</v>
      </c>
      <c r="BH258" s="22">
        <v>238</v>
      </c>
      <c r="BI258" s="22">
        <v>589</v>
      </c>
      <c r="BJ258" s="22">
        <v>238</v>
      </c>
      <c r="BK258" s="22">
        <v>571</v>
      </c>
      <c r="BL258" s="22">
        <v>235</v>
      </c>
      <c r="BM258" s="22">
        <v>607</v>
      </c>
      <c r="BN258" s="22">
        <v>238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591</v>
      </c>
      <c r="CB258" s="22">
        <v>143</v>
      </c>
      <c r="CC258" s="22">
        <v>542</v>
      </c>
      <c r="CD258" s="22">
        <v>218</v>
      </c>
      <c r="CE258" s="22">
        <v>613</v>
      </c>
      <c r="CF258" s="22">
        <v>236</v>
      </c>
      <c r="CG258" s="22">
        <v>419</v>
      </c>
      <c r="CH258" s="22">
        <v>163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471798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0</v>
      </c>
      <c r="K259" s="20">
        <v>0</v>
      </c>
      <c r="L259" s="22">
        <v>0</v>
      </c>
      <c r="M259" s="20" t="s">
        <v>412</v>
      </c>
      <c r="N259" s="20">
        <v>0</v>
      </c>
      <c r="O259" s="22">
        <v>215</v>
      </c>
      <c r="P259" s="23" t="b">
        <v>0</v>
      </c>
      <c r="Q259" s="20" t="s">
        <v>2496</v>
      </c>
      <c r="R259" s="20" t="s">
        <v>2497</v>
      </c>
      <c r="S259" s="22">
        <v>40</v>
      </c>
      <c r="T259" s="20" t="s">
        <v>2078</v>
      </c>
      <c r="U259" s="20">
        <v>0</v>
      </c>
      <c r="V259" s="20" t="s">
        <v>2079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0</v>
      </c>
      <c r="AE259" s="22">
        <v>0</v>
      </c>
      <c r="AF259" s="22">
        <v>4007</v>
      </c>
      <c r="AG259" s="22">
        <v>14</v>
      </c>
      <c r="AH259" s="20">
        <v>0</v>
      </c>
      <c r="AI259" s="20">
        <v>0</v>
      </c>
      <c r="AJ259" s="20" t="s">
        <v>2080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560</v>
      </c>
      <c r="BH259" s="22">
        <v>74</v>
      </c>
      <c r="BI259" s="22">
        <v>545</v>
      </c>
      <c r="BJ259" s="22">
        <v>57</v>
      </c>
      <c r="BK259" s="22">
        <v>519</v>
      </c>
      <c r="BL259" s="22">
        <v>48</v>
      </c>
      <c r="BM259" s="22">
        <v>567</v>
      </c>
      <c r="BN259" s="22">
        <v>74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690</v>
      </c>
      <c r="CB259" s="22">
        <v>56</v>
      </c>
      <c r="CC259" s="22">
        <v>493</v>
      </c>
      <c r="CD259" s="22">
        <v>72</v>
      </c>
      <c r="CE259" s="22">
        <v>572</v>
      </c>
      <c r="CF259" s="22">
        <v>74</v>
      </c>
      <c r="CG259" s="22">
        <v>577</v>
      </c>
      <c r="CH259" s="22">
        <v>75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0</v>
      </c>
      <c r="B260" s="20"/>
      <c r="C260" s="22">
        <v>103955</v>
      </c>
      <c r="D260" s="22">
        <v>0</v>
      </c>
      <c r="E260" s="22">
        <v>0</v>
      </c>
      <c r="F260" s="22">
        <v>1</v>
      </c>
      <c r="G260" s="22">
        <v>-1</v>
      </c>
      <c r="H260" s="22">
        <v>2</v>
      </c>
      <c r="I260" s="22">
        <v>3</v>
      </c>
      <c r="J260" s="20">
        <v>0</v>
      </c>
      <c r="K260" s="20">
        <v>3.5</v>
      </c>
      <c r="L260" s="22">
        <v>4</v>
      </c>
      <c r="M260" s="20" t="s">
        <v>1178</v>
      </c>
      <c r="N260" s="20">
        <v>3.5</v>
      </c>
      <c r="O260" s="22">
        <v>216</v>
      </c>
      <c r="P260" s="23" t="b">
        <v>0</v>
      </c>
      <c r="Q260" s="20" t="s">
        <v>3711</v>
      </c>
      <c r="R260" s="20" t="s">
        <v>3793</v>
      </c>
      <c r="S260" s="22">
        <v>71</v>
      </c>
      <c r="T260" s="20" t="s">
        <v>1179</v>
      </c>
      <c r="U260" s="20">
        <v>4.5</v>
      </c>
      <c r="V260" s="20" t="s">
        <v>464</v>
      </c>
      <c r="W260" s="20">
        <v>11.1</v>
      </c>
      <c r="X260" s="23" t="b">
        <v>0</v>
      </c>
      <c r="Y260" s="20"/>
      <c r="Z260" s="20" t="s">
        <v>1804</v>
      </c>
      <c r="AA260" s="22">
        <v>7</v>
      </c>
      <c r="AB260" s="22">
        <v>8</v>
      </c>
      <c r="AC260" s="22">
        <v>81</v>
      </c>
      <c r="AD260" s="22">
        <v>2896233</v>
      </c>
      <c r="AE260" s="22">
        <v>10806</v>
      </c>
      <c r="AF260" s="22">
        <v>2111847</v>
      </c>
      <c r="AG260" s="22">
        <v>99839</v>
      </c>
      <c r="AH260" s="20">
        <v>0.5</v>
      </c>
      <c r="AI260" s="20">
        <v>11.4</v>
      </c>
      <c r="AJ260" s="20" t="s">
        <v>464</v>
      </c>
      <c r="AK260" s="22">
        <v>1419</v>
      </c>
      <c r="AL260" s="22">
        <v>5</v>
      </c>
      <c r="AM260" s="22">
        <v>6</v>
      </c>
      <c r="AN260" s="22">
        <v>3</v>
      </c>
      <c r="AO260" s="22">
        <v>25</v>
      </c>
      <c r="AP260" s="22">
        <v>0</v>
      </c>
      <c r="AQ260" s="22">
        <v>0</v>
      </c>
      <c r="AR260" s="22">
        <v>0</v>
      </c>
      <c r="AS260" s="22">
        <v>5</v>
      </c>
      <c r="AT260" s="22">
        <v>0</v>
      </c>
      <c r="AU260" s="22">
        <v>0</v>
      </c>
      <c r="AV260" s="22">
        <v>6</v>
      </c>
      <c r="AW260" s="22">
        <v>231</v>
      </c>
      <c r="AX260" s="20">
        <v>340.6</v>
      </c>
      <c r="AY260" s="20">
        <v>358.3</v>
      </c>
      <c r="AZ260" s="20">
        <v>519</v>
      </c>
      <c r="BA260" s="20">
        <v>121.7</v>
      </c>
      <c r="BB260" s="22">
        <v>16</v>
      </c>
      <c r="BC260" s="20">
        <v>4.09</v>
      </c>
      <c r="BD260" s="20">
        <v>3.38</v>
      </c>
      <c r="BE260" s="20">
        <v>7.47</v>
      </c>
      <c r="BF260" s="20">
        <v>22.51</v>
      </c>
      <c r="BG260" s="22">
        <v>55</v>
      </c>
      <c r="BH260" s="22">
        <v>21</v>
      </c>
      <c r="BI260" s="22">
        <v>31</v>
      </c>
      <c r="BJ260" s="22">
        <v>25</v>
      </c>
      <c r="BK260" s="22">
        <v>11</v>
      </c>
      <c r="BL260" s="22">
        <v>7</v>
      </c>
      <c r="BM260" s="22">
        <v>16</v>
      </c>
      <c r="BN260" s="22">
        <v>11</v>
      </c>
      <c r="BO260" s="20"/>
      <c r="BP260" s="20"/>
      <c r="BQ260" s="22">
        <v>4</v>
      </c>
      <c r="BR260" s="20"/>
      <c r="BS260" s="22">
        <v>4</v>
      </c>
      <c r="BT260" s="20"/>
      <c r="BU260" s="22">
        <v>0.26</v>
      </c>
      <c r="BV260" s="22">
        <v>0</v>
      </c>
      <c r="BW260" s="22">
        <v>0.21</v>
      </c>
      <c r="BX260" s="22">
        <v>0.47</v>
      </c>
      <c r="BY260" s="22">
        <v>1.43</v>
      </c>
      <c r="BZ260" s="22">
        <v>1.59</v>
      </c>
      <c r="CA260" s="22">
        <v>29</v>
      </c>
      <c r="CB260" s="22">
        <v>17</v>
      </c>
      <c r="CC260" s="22">
        <v>72</v>
      </c>
      <c r="CD260" s="22">
        <v>39</v>
      </c>
      <c r="CE260" s="22">
        <v>33</v>
      </c>
      <c r="CF260" s="22">
        <v>21</v>
      </c>
      <c r="CG260" s="22">
        <v>34</v>
      </c>
      <c r="CH260" s="22">
        <v>9</v>
      </c>
      <c r="CI260" s="22">
        <v>1.01</v>
      </c>
      <c r="CJ260" s="22">
        <v>0.19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51090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2</v>
      </c>
      <c r="J261" s="20">
        <v>2</v>
      </c>
      <c r="K261" s="20">
        <v>2</v>
      </c>
      <c r="L261" s="22">
        <v>1</v>
      </c>
      <c r="M261" s="20" t="s">
        <v>605</v>
      </c>
      <c r="N261" s="20">
        <v>2</v>
      </c>
      <c r="O261" s="22">
        <v>217</v>
      </c>
      <c r="P261" s="23" t="b">
        <v>0</v>
      </c>
      <c r="Q261" s="20"/>
      <c r="R261" s="20"/>
      <c r="S261" s="22">
        <v>50</v>
      </c>
      <c r="T261" s="20" t="s">
        <v>1147</v>
      </c>
      <c r="U261" s="20">
        <v>2.9</v>
      </c>
      <c r="V261" s="20" t="s">
        <v>1148</v>
      </c>
      <c r="W261" s="20">
        <v>3.9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49</v>
      </c>
      <c r="AD261" s="22">
        <v>351657</v>
      </c>
      <c r="AE261" s="22">
        <v>5735</v>
      </c>
      <c r="AF261" s="22">
        <v>294386</v>
      </c>
      <c r="AG261" s="22">
        <v>3918</v>
      </c>
      <c r="AH261" s="20">
        <v>0.4</v>
      </c>
      <c r="AI261" s="20">
        <v>9.8000000000000007</v>
      </c>
      <c r="AJ261" s="20" t="s">
        <v>2081</v>
      </c>
      <c r="AK261" s="22">
        <v>1530</v>
      </c>
      <c r="AL261" s="22">
        <v>1</v>
      </c>
      <c r="AM261" s="22">
        <v>0</v>
      </c>
      <c r="AN261" s="22">
        <v>4</v>
      </c>
      <c r="AO261" s="22">
        <v>26</v>
      </c>
      <c r="AP261" s="22">
        <v>0</v>
      </c>
      <c r="AQ261" s="22">
        <v>0</v>
      </c>
      <c r="AR261" s="22">
        <v>0</v>
      </c>
      <c r="AS261" s="22">
        <v>2</v>
      </c>
      <c r="AT261" s="22">
        <v>0</v>
      </c>
      <c r="AU261" s="22">
        <v>0</v>
      </c>
      <c r="AV261" s="22">
        <v>5</v>
      </c>
      <c r="AW261" s="22">
        <v>335</v>
      </c>
      <c r="AX261" s="20">
        <v>408</v>
      </c>
      <c r="AY261" s="20">
        <v>78.900000000000006</v>
      </c>
      <c r="AZ261" s="20">
        <v>78</v>
      </c>
      <c r="BA261" s="20">
        <v>56.7</v>
      </c>
      <c r="BB261" s="22">
        <v>17</v>
      </c>
      <c r="BC261" s="20">
        <v>0.23</v>
      </c>
      <c r="BD261" s="20">
        <v>0.39</v>
      </c>
      <c r="BE261" s="20">
        <v>0.62</v>
      </c>
      <c r="BF261" s="20">
        <v>24.39</v>
      </c>
      <c r="BG261" s="22">
        <v>27</v>
      </c>
      <c r="BH261" s="22">
        <v>6</v>
      </c>
      <c r="BI261" s="22">
        <v>223</v>
      </c>
      <c r="BJ261" s="22">
        <v>61</v>
      </c>
      <c r="BK261" s="22">
        <v>197</v>
      </c>
      <c r="BL261" s="22">
        <v>46</v>
      </c>
      <c r="BM261" s="22">
        <v>119</v>
      </c>
      <c r="BN261" s="22">
        <v>23</v>
      </c>
      <c r="BO261" s="20"/>
      <c r="BP261" s="20"/>
      <c r="BQ261" s="20"/>
      <c r="BR261" s="20"/>
      <c r="BS261" s="20"/>
      <c r="BT261" s="20"/>
      <c r="BU261" s="22">
        <v>0.01</v>
      </c>
      <c r="BV261" s="22">
        <v>0</v>
      </c>
      <c r="BW261" s="22">
        <v>0.02</v>
      </c>
      <c r="BX261" s="22">
        <v>0.03</v>
      </c>
      <c r="BY261" s="22">
        <v>1.43</v>
      </c>
      <c r="BZ261" s="22">
        <v>1.53</v>
      </c>
      <c r="CA261" s="22">
        <v>168</v>
      </c>
      <c r="CB261" s="22">
        <v>18</v>
      </c>
      <c r="CC261" s="22">
        <v>172</v>
      </c>
      <c r="CD261" s="22">
        <v>61</v>
      </c>
      <c r="CE261" s="22">
        <v>163</v>
      </c>
      <c r="CF261" s="22">
        <v>52</v>
      </c>
      <c r="CG261" s="22">
        <v>92</v>
      </c>
      <c r="CH261" s="22">
        <v>36</v>
      </c>
      <c r="CI261" s="22">
        <v>1</v>
      </c>
      <c r="CJ261" s="22">
        <v>0.24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124183</v>
      </c>
      <c r="D262" s="22">
        <v>0</v>
      </c>
      <c r="E262" s="22">
        <v>0</v>
      </c>
      <c r="F262" s="22">
        <v>-1</v>
      </c>
      <c r="G262" s="22">
        <v>1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1155</v>
      </c>
      <c r="N262" s="20">
        <v>0</v>
      </c>
      <c r="O262" s="22">
        <v>218</v>
      </c>
      <c r="P262" s="23" t="b">
        <v>0</v>
      </c>
      <c r="Q262" s="20" t="s">
        <v>2763</v>
      </c>
      <c r="R262" s="20" t="s">
        <v>2764</v>
      </c>
      <c r="S262" s="22">
        <v>54</v>
      </c>
      <c r="T262" s="20" t="s">
        <v>1156</v>
      </c>
      <c r="U262" s="20">
        <v>0</v>
      </c>
      <c r="V262" s="20" t="s">
        <v>510</v>
      </c>
      <c r="W262" s="20">
        <v>0.1</v>
      </c>
      <c r="X262" s="23" t="b">
        <v>0</v>
      </c>
      <c r="Y262" s="20"/>
      <c r="Z262" s="20" t="s">
        <v>872</v>
      </c>
      <c r="AA262" s="22">
        <v>7</v>
      </c>
      <c r="AB262" s="22">
        <v>8</v>
      </c>
      <c r="AC262" s="22">
        <v>0</v>
      </c>
      <c r="AD262" s="22">
        <v>1010</v>
      </c>
      <c r="AE262" s="22">
        <v>0</v>
      </c>
      <c r="AF262" s="22">
        <v>16355</v>
      </c>
      <c r="AG262" s="22">
        <v>8</v>
      </c>
      <c r="AH262" s="20">
        <v>0</v>
      </c>
      <c r="AI262" s="20">
        <v>0</v>
      </c>
      <c r="AJ262" s="20" t="s">
        <v>510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754</v>
      </c>
      <c r="BH262" s="22">
        <v>328</v>
      </c>
      <c r="BI262" s="22">
        <v>754</v>
      </c>
      <c r="BJ262" s="22">
        <v>328</v>
      </c>
      <c r="BK262" s="22">
        <v>751</v>
      </c>
      <c r="BL262" s="22">
        <v>328</v>
      </c>
      <c r="BM262" s="22">
        <v>754</v>
      </c>
      <c r="BN262" s="22">
        <v>328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111</v>
      </c>
      <c r="CB262" s="22">
        <v>68</v>
      </c>
      <c r="CC262" s="22">
        <v>735</v>
      </c>
      <c r="CD262" s="22">
        <v>318</v>
      </c>
      <c r="CE262" s="22">
        <v>754</v>
      </c>
      <c r="CF262" s="22">
        <v>328</v>
      </c>
      <c r="CG262" s="22">
        <v>456</v>
      </c>
      <c r="CH262" s="22">
        <v>153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0</v>
      </c>
      <c r="B263" s="22">
        <v>100</v>
      </c>
      <c r="C263" s="22">
        <v>244851</v>
      </c>
      <c r="D263" s="22">
        <v>0</v>
      </c>
      <c r="E263" s="22">
        <v>0</v>
      </c>
      <c r="F263" s="22">
        <v>6</v>
      </c>
      <c r="G263" s="22">
        <v>-6</v>
      </c>
      <c r="H263" s="22">
        <v>3</v>
      </c>
      <c r="I263" s="22">
        <v>3</v>
      </c>
      <c r="J263" s="20">
        <v>0</v>
      </c>
      <c r="K263" s="20">
        <v>4.5</v>
      </c>
      <c r="L263" s="22">
        <v>1</v>
      </c>
      <c r="M263" s="20" t="s">
        <v>1402</v>
      </c>
      <c r="N263" s="20">
        <v>4.5</v>
      </c>
      <c r="O263" s="22">
        <v>362</v>
      </c>
      <c r="P263" s="23" t="b">
        <v>0</v>
      </c>
      <c r="Q263" s="20" t="s">
        <v>3711</v>
      </c>
      <c r="R263" s="20" t="s">
        <v>3794</v>
      </c>
      <c r="S263" s="22">
        <v>56</v>
      </c>
      <c r="T263" s="20" t="s">
        <v>1403</v>
      </c>
      <c r="U263" s="20">
        <v>4.5999999999999996</v>
      </c>
      <c r="V263" s="20" t="s">
        <v>748</v>
      </c>
      <c r="W263" s="20">
        <v>23.3</v>
      </c>
      <c r="X263" s="23" t="b">
        <v>0</v>
      </c>
      <c r="Y263" s="20"/>
      <c r="Z263" s="20" t="s">
        <v>1804</v>
      </c>
      <c r="AA263" s="22">
        <v>7</v>
      </c>
      <c r="AB263" s="22">
        <v>8</v>
      </c>
      <c r="AC263" s="22">
        <v>74</v>
      </c>
      <c r="AD263" s="22">
        <v>2882131</v>
      </c>
      <c r="AE263" s="22">
        <v>71176</v>
      </c>
      <c r="AF263" s="22">
        <v>503236</v>
      </c>
      <c r="AG263" s="22">
        <v>102974</v>
      </c>
      <c r="AH263" s="20">
        <v>0.8</v>
      </c>
      <c r="AI263" s="20">
        <v>13.2</v>
      </c>
      <c r="AJ263" s="20" t="s">
        <v>748</v>
      </c>
      <c r="AK263" s="22">
        <v>1060</v>
      </c>
      <c r="AL263" s="22">
        <v>6</v>
      </c>
      <c r="AM263" s="22">
        <v>4</v>
      </c>
      <c r="AN263" s="22">
        <v>2</v>
      </c>
      <c r="AO263" s="22">
        <v>20</v>
      </c>
      <c r="AP263" s="22">
        <v>0</v>
      </c>
      <c r="AQ263" s="22">
        <v>0</v>
      </c>
      <c r="AR263" s="22">
        <v>0</v>
      </c>
      <c r="AS263" s="22">
        <v>5</v>
      </c>
      <c r="AT263" s="22">
        <v>0</v>
      </c>
      <c r="AU263" s="22">
        <v>0</v>
      </c>
      <c r="AV263" s="22">
        <v>8</v>
      </c>
      <c r="AW263" s="22">
        <v>266</v>
      </c>
      <c r="AX263" s="20">
        <v>375.4</v>
      </c>
      <c r="AY263" s="20">
        <v>366.3</v>
      </c>
      <c r="AZ263" s="20">
        <v>339</v>
      </c>
      <c r="BA263" s="20">
        <v>107.9</v>
      </c>
      <c r="BB263" s="22">
        <v>11</v>
      </c>
      <c r="BC263" s="20">
        <v>5.48</v>
      </c>
      <c r="BD263" s="20">
        <v>3.27</v>
      </c>
      <c r="BE263" s="20">
        <v>8.75</v>
      </c>
      <c r="BF263" s="20">
        <v>19.32</v>
      </c>
      <c r="BG263" s="22">
        <v>39</v>
      </c>
      <c r="BH263" s="22">
        <v>14</v>
      </c>
      <c r="BI263" s="22">
        <v>30</v>
      </c>
      <c r="BJ263" s="22">
        <v>24</v>
      </c>
      <c r="BK263" s="22">
        <v>34</v>
      </c>
      <c r="BL263" s="22">
        <v>21</v>
      </c>
      <c r="BM263" s="22">
        <v>25</v>
      </c>
      <c r="BN263" s="22">
        <v>17</v>
      </c>
      <c r="BO263" s="22">
        <v>2</v>
      </c>
      <c r="BP263" s="20"/>
      <c r="BQ263" s="22">
        <v>1</v>
      </c>
      <c r="BR263" s="20"/>
      <c r="BS263" s="22">
        <v>1</v>
      </c>
      <c r="BT263" s="20"/>
      <c r="BU263" s="22">
        <v>0.47</v>
      </c>
      <c r="BV263" s="22">
        <v>0</v>
      </c>
      <c r="BW263" s="22">
        <v>0.28000000000000003</v>
      </c>
      <c r="BX263" s="22">
        <v>0.75</v>
      </c>
      <c r="BY263" s="22">
        <v>1.64</v>
      </c>
      <c r="BZ263" s="22">
        <v>1.7</v>
      </c>
      <c r="CA263" s="22">
        <v>93</v>
      </c>
      <c r="CB263" s="22">
        <v>58</v>
      </c>
      <c r="CC263" s="22">
        <v>31</v>
      </c>
      <c r="CD263" s="22">
        <v>19</v>
      </c>
      <c r="CE263" s="22">
        <v>28</v>
      </c>
      <c r="CF263" s="22">
        <v>17</v>
      </c>
      <c r="CG263" s="22">
        <v>12</v>
      </c>
      <c r="CH263" s="22">
        <v>5</v>
      </c>
      <c r="CI263" s="22">
        <v>0.93</v>
      </c>
      <c r="CJ263" s="22">
        <v>0.17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27.75" thickBot="1">
      <c r="A264" s="22">
        <v>0</v>
      </c>
      <c r="B264" s="22">
        <v>0</v>
      </c>
      <c r="C264" s="22">
        <v>518620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2082</v>
      </c>
      <c r="N264" s="20">
        <v>0</v>
      </c>
      <c r="O264" s="22">
        <v>589</v>
      </c>
      <c r="P264" s="23" t="b">
        <v>0</v>
      </c>
      <c r="Q264" s="20" t="s">
        <v>2498</v>
      </c>
      <c r="R264" s="20" t="s">
        <v>2499</v>
      </c>
      <c r="S264" s="22">
        <v>50</v>
      </c>
      <c r="T264" s="20" t="s">
        <v>2083</v>
      </c>
      <c r="U264" s="20">
        <v>0</v>
      </c>
      <c r="V264" s="20" t="s">
        <v>2084</v>
      </c>
      <c r="W264" s="20">
        <v>0</v>
      </c>
      <c r="X264" s="23" t="b">
        <v>0</v>
      </c>
      <c r="Y264" s="20"/>
      <c r="Z264" s="20" t="s">
        <v>872</v>
      </c>
      <c r="AA264" s="22">
        <v>7</v>
      </c>
      <c r="AB264" s="22">
        <v>8</v>
      </c>
      <c r="AC264" s="22">
        <v>0</v>
      </c>
      <c r="AD264" s="22">
        <v>0</v>
      </c>
      <c r="AE264" s="22">
        <v>0</v>
      </c>
      <c r="AF264" s="22">
        <v>994</v>
      </c>
      <c r="AG264" s="22">
        <v>1</v>
      </c>
      <c r="AH264" s="20">
        <v>0</v>
      </c>
      <c r="AI264" s="20">
        <v>0</v>
      </c>
      <c r="AJ264" s="20" t="s">
        <v>2085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749</v>
      </c>
      <c r="BH264" s="22">
        <v>324</v>
      </c>
      <c r="BI264" s="22">
        <v>746</v>
      </c>
      <c r="BJ264" s="22">
        <v>323</v>
      </c>
      <c r="BK264" s="22">
        <v>743</v>
      </c>
      <c r="BL264" s="22">
        <v>323</v>
      </c>
      <c r="BM264" s="22">
        <v>749</v>
      </c>
      <c r="BN264" s="22">
        <v>324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204</v>
      </c>
      <c r="CB264" s="22">
        <v>130</v>
      </c>
      <c r="CC264" s="22">
        <v>722</v>
      </c>
      <c r="CD264" s="22">
        <v>307</v>
      </c>
      <c r="CE264" s="22">
        <v>749</v>
      </c>
      <c r="CF264" s="22">
        <v>324</v>
      </c>
      <c r="CG264" s="22">
        <v>737</v>
      </c>
      <c r="CH264" s="22">
        <v>309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441302</v>
      </c>
      <c r="D265" s="22">
        <v>0</v>
      </c>
      <c r="E265" s="22">
        <v>0</v>
      </c>
      <c r="F265" s="22">
        <v>-4</v>
      </c>
      <c r="G265" s="22">
        <v>4</v>
      </c>
      <c r="H265" s="22">
        <v>0</v>
      </c>
      <c r="I265" s="22">
        <v>3</v>
      </c>
      <c r="J265" s="20">
        <v>0.7</v>
      </c>
      <c r="K265" s="20">
        <v>0.7</v>
      </c>
      <c r="L265" s="22">
        <v>1</v>
      </c>
      <c r="M265" s="20" t="s">
        <v>2086</v>
      </c>
      <c r="N265" s="20">
        <v>0.7</v>
      </c>
      <c r="O265" s="22">
        <v>609</v>
      </c>
      <c r="P265" s="23" t="b">
        <v>0</v>
      </c>
      <c r="Q265" s="20"/>
      <c r="R265" s="20"/>
      <c r="S265" s="22">
        <v>51</v>
      </c>
      <c r="T265" s="20" t="s">
        <v>2087</v>
      </c>
      <c r="U265" s="20">
        <v>0.9</v>
      </c>
      <c r="V265" s="20" t="s">
        <v>2088</v>
      </c>
      <c r="W265" s="20">
        <v>0.1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10</v>
      </c>
      <c r="AD265" s="22">
        <v>3020</v>
      </c>
      <c r="AE265" s="22">
        <v>64</v>
      </c>
      <c r="AF265" s="22">
        <v>10227</v>
      </c>
      <c r="AG265" s="22">
        <v>54</v>
      </c>
      <c r="AH265" s="20">
        <v>0.1</v>
      </c>
      <c r="AI265" s="20">
        <v>2</v>
      </c>
      <c r="AJ265" s="20" t="s">
        <v>2088</v>
      </c>
      <c r="AK265" s="22">
        <v>143</v>
      </c>
      <c r="AL265" s="22">
        <v>0</v>
      </c>
      <c r="AM265" s="22">
        <v>0</v>
      </c>
      <c r="AN265" s="22">
        <v>0</v>
      </c>
      <c r="AO265" s="22">
        <v>4</v>
      </c>
      <c r="AP265" s="22">
        <v>0</v>
      </c>
      <c r="AQ265" s="22">
        <v>0</v>
      </c>
      <c r="AR265" s="22">
        <v>0</v>
      </c>
      <c r="AS265" s="22">
        <v>1</v>
      </c>
      <c r="AT265" s="22">
        <v>0</v>
      </c>
      <c r="AU265" s="22">
        <v>0</v>
      </c>
      <c r="AV265" s="22">
        <v>0</v>
      </c>
      <c r="AW265" s="22">
        <v>28</v>
      </c>
      <c r="AX265" s="20">
        <v>24.4</v>
      </c>
      <c r="AY265" s="20">
        <v>43</v>
      </c>
      <c r="AZ265" s="20">
        <v>19</v>
      </c>
      <c r="BA265" s="20">
        <v>8.6</v>
      </c>
      <c r="BB265" s="22">
        <v>0</v>
      </c>
      <c r="BC265" s="20">
        <v>0.4</v>
      </c>
      <c r="BD265" s="20">
        <v>0.19</v>
      </c>
      <c r="BE265" s="20">
        <v>0.59</v>
      </c>
      <c r="BF265" s="20">
        <v>4.32</v>
      </c>
      <c r="BG265" s="22">
        <v>407</v>
      </c>
      <c r="BH265" s="22">
        <v>180</v>
      </c>
      <c r="BI265" s="22">
        <v>308</v>
      </c>
      <c r="BJ265" s="22">
        <v>163</v>
      </c>
      <c r="BK265" s="22">
        <v>346</v>
      </c>
      <c r="BL265" s="22">
        <v>174</v>
      </c>
      <c r="BM265" s="22">
        <v>389</v>
      </c>
      <c r="BN265" s="22">
        <v>179</v>
      </c>
      <c r="BO265" s="20"/>
      <c r="BP265" s="20"/>
      <c r="BQ265" s="20"/>
      <c r="BR265" s="20"/>
      <c r="BS265" s="20"/>
      <c r="BT265" s="20"/>
      <c r="BU265" s="22">
        <v>0.25</v>
      </c>
      <c r="BV265" s="22">
        <v>0</v>
      </c>
      <c r="BW265" s="22">
        <v>0.12</v>
      </c>
      <c r="BX265" s="22">
        <v>0.37</v>
      </c>
      <c r="BY265" s="22">
        <v>2.72</v>
      </c>
      <c r="BZ265" s="22">
        <v>2.52</v>
      </c>
      <c r="CA265" s="22">
        <v>166</v>
      </c>
      <c r="CB265" s="22">
        <v>102</v>
      </c>
      <c r="CC265" s="22">
        <v>316</v>
      </c>
      <c r="CD265" s="22">
        <v>146</v>
      </c>
      <c r="CE265" s="22">
        <v>473</v>
      </c>
      <c r="CF265" s="22">
        <v>222</v>
      </c>
      <c r="CG265" s="22">
        <v>505</v>
      </c>
      <c r="CH265" s="22">
        <v>176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220362</v>
      </c>
      <c r="D266" s="22">
        <v>0</v>
      </c>
      <c r="E266" s="22">
        <v>0</v>
      </c>
      <c r="F266" s="22">
        <v>-1</v>
      </c>
      <c r="G266" s="22">
        <v>1</v>
      </c>
      <c r="H266" s="22">
        <v>1</v>
      </c>
      <c r="I266" s="22">
        <v>2</v>
      </c>
      <c r="J266" s="20">
        <v>1.8</v>
      </c>
      <c r="K266" s="20">
        <v>1.8</v>
      </c>
      <c r="L266" s="22">
        <v>2</v>
      </c>
      <c r="M266" s="20" t="s">
        <v>2394</v>
      </c>
      <c r="N266" s="20">
        <v>1.8</v>
      </c>
      <c r="O266" s="22">
        <v>611</v>
      </c>
      <c r="P266" s="23" t="b">
        <v>0</v>
      </c>
      <c r="Q266" s="20"/>
      <c r="R266" s="20" t="s">
        <v>3327</v>
      </c>
      <c r="S266" s="22">
        <v>49</v>
      </c>
      <c r="T266" s="20" t="s">
        <v>2395</v>
      </c>
      <c r="U266" s="20">
        <v>3.1</v>
      </c>
      <c r="V266" s="20" t="s">
        <v>2396</v>
      </c>
      <c r="W266" s="20">
        <v>4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49</v>
      </c>
      <c r="AD266" s="22">
        <v>931016</v>
      </c>
      <c r="AE266" s="22">
        <v>3980</v>
      </c>
      <c r="AF266" s="22">
        <v>750878</v>
      </c>
      <c r="AG266" s="22">
        <v>3976</v>
      </c>
      <c r="AH266" s="20">
        <v>0.4</v>
      </c>
      <c r="AI266" s="20">
        <v>10</v>
      </c>
      <c r="AJ266" s="20" t="s">
        <v>2396</v>
      </c>
      <c r="AK266" s="22">
        <v>1416</v>
      </c>
      <c r="AL266" s="22">
        <v>1</v>
      </c>
      <c r="AM266" s="22">
        <v>0</v>
      </c>
      <c r="AN266" s="22">
        <v>4</v>
      </c>
      <c r="AO266" s="22">
        <v>21</v>
      </c>
      <c r="AP266" s="22">
        <v>0</v>
      </c>
      <c r="AQ266" s="22">
        <v>0</v>
      </c>
      <c r="AR266" s="22">
        <v>0</v>
      </c>
      <c r="AS266" s="22">
        <v>2</v>
      </c>
      <c r="AT266" s="22">
        <v>0</v>
      </c>
      <c r="AU266" s="22">
        <v>0</v>
      </c>
      <c r="AV266" s="22">
        <v>4</v>
      </c>
      <c r="AW266" s="22">
        <v>268</v>
      </c>
      <c r="AX266" s="20">
        <v>303.60000000000002</v>
      </c>
      <c r="AY266" s="20">
        <v>66.7</v>
      </c>
      <c r="AZ266" s="20">
        <v>82</v>
      </c>
      <c r="BA266" s="20">
        <v>45.3</v>
      </c>
      <c r="BB266" s="22">
        <v>16</v>
      </c>
      <c r="BC266" s="20">
        <v>0.78</v>
      </c>
      <c r="BD266" s="20">
        <v>1.31</v>
      </c>
      <c r="BE266" s="20">
        <v>2.09</v>
      </c>
      <c r="BF266" s="20">
        <v>20.5</v>
      </c>
      <c r="BG266" s="22">
        <v>77</v>
      </c>
      <c r="BH266" s="22">
        <v>27</v>
      </c>
      <c r="BI266" s="22">
        <v>248</v>
      </c>
      <c r="BJ266" s="22">
        <v>75</v>
      </c>
      <c r="BK266" s="22">
        <v>185</v>
      </c>
      <c r="BL266" s="22">
        <v>38</v>
      </c>
      <c r="BM266" s="22">
        <v>163</v>
      </c>
      <c r="BN266" s="22">
        <v>42</v>
      </c>
      <c r="BO266" s="20"/>
      <c r="BP266" s="20"/>
      <c r="BQ266" s="20"/>
      <c r="BR266" s="20"/>
      <c r="BS266" s="20"/>
      <c r="BT266" s="20"/>
      <c r="BU266" s="22">
        <v>0.05</v>
      </c>
      <c r="BV266" s="22">
        <v>0</v>
      </c>
      <c r="BW266" s="22">
        <v>0.08</v>
      </c>
      <c r="BX266" s="22">
        <v>0.13</v>
      </c>
      <c r="BY266" s="22">
        <v>1.3</v>
      </c>
      <c r="BZ266" s="22">
        <v>1.33</v>
      </c>
      <c r="CA266" s="22">
        <v>243</v>
      </c>
      <c r="CB266" s="22">
        <v>30</v>
      </c>
      <c r="CC266" s="22">
        <v>188</v>
      </c>
      <c r="CD266" s="22">
        <v>65</v>
      </c>
      <c r="CE266" s="22">
        <v>132</v>
      </c>
      <c r="CF266" s="22">
        <v>39</v>
      </c>
      <c r="CG266" s="22">
        <v>91</v>
      </c>
      <c r="CH266" s="22">
        <v>35</v>
      </c>
      <c r="CI266" s="22">
        <v>1.02</v>
      </c>
      <c r="CJ266" s="22">
        <v>0.25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75</v>
      </c>
      <c r="B267" s="22">
        <v>0</v>
      </c>
      <c r="C267" s="22">
        <v>503714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3</v>
      </c>
      <c r="J267" s="20">
        <v>0.2</v>
      </c>
      <c r="K267" s="20">
        <v>0</v>
      </c>
      <c r="L267" s="22">
        <v>1</v>
      </c>
      <c r="M267" s="20" t="s">
        <v>2397</v>
      </c>
      <c r="N267" s="20">
        <v>0.3</v>
      </c>
      <c r="O267" s="22">
        <v>613</v>
      </c>
      <c r="P267" s="23" t="b">
        <v>0</v>
      </c>
      <c r="Q267" s="20" t="s">
        <v>2383</v>
      </c>
      <c r="R267" s="20" t="s">
        <v>3632</v>
      </c>
      <c r="S267" s="22">
        <v>44</v>
      </c>
      <c r="T267" s="20" t="s">
        <v>2398</v>
      </c>
      <c r="U267" s="20">
        <v>1.1000000000000001</v>
      </c>
      <c r="V267" s="20" t="s">
        <v>2399</v>
      </c>
      <c r="W267" s="20">
        <v>0.2</v>
      </c>
      <c r="X267" s="23" t="b">
        <v>0</v>
      </c>
      <c r="Y267" s="20"/>
      <c r="Z267" s="20" t="s">
        <v>937</v>
      </c>
      <c r="AA267" s="22">
        <v>7</v>
      </c>
      <c r="AB267" s="22">
        <v>8</v>
      </c>
      <c r="AC267" s="22">
        <v>11</v>
      </c>
      <c r="AD267" s="22">
        <v>44428</v>
      </c>
      <c r="AE267" s="22">
        <v>33</v>
      </c>
      <c r="AF267" s="22">
        <v>41807</v>
      </c>
      <c r="AG267" s="22">
        <v>434</v>
      </c>
      <c r="AH267" s="20">
        <v>0.1</v>
      </c>
      <c r="AI267" s="20">
        <v>2.5</v>
      </c>
      <c r="AJ267" s="20" t="s">
        <v>2399</v>
      </c>
      <c r="AK267" s="22">
        <v>269</v>
      </c>
      <c r="AL267" s="22">
        <v>0</v>
      </c>
      <c r="AM267" s="22">
        <v>0</v>
      </c>
      <c r="AN267" s="22">
        <v>1</v>
      </c>
      <c r="AO267" s="22">
        <v>6</v>
      </c>
      <c r="AP267" s="22">
        <v>0</v>
      </c>
      <c r="AQ267" s="22">
        <v>0</v>
      </c>
      <c r="AR267" s="22">
        <v>0</v>
      </c>
      <c r="AS267" s="22">
        <v>2</v>
      </c>
      <c r="AT267" s="22">
        <v>0</v>
      </c>
      <c r="AU267" s="22">
        <v>0</v>
      </c>
      <c r="AV267" s="22">
        <v>0</v>
      </c>
      <c r="AW267" s="22">
        <v>53</v>
      </c>
      <c r="AX267" s="20">
        <v>47</v>
      </c>
      <c r="AY267" s="20">
        <v>22</v>
      </c>
      <c r="AZ267" s="20">
        <v>2</v>
      </c>
      <c r="BA267" s="20">
        <v>7.1</v>
      </c>
      <c r="BB267" s="22">
        <v>3</v>
      </c>
      <c r="BC267" s="20">
        <v>0</v>
      </c>
      <c r="BD267" s="20">
        <v>0.11</v>
      </c>
      <c r="BE267" s="20">
        <v>0.11</v>
      </c>
      <c r="BF267" s="20">
        <v>6.73</v>
      </c>
      <c r="BG267" s="22">
        <v>367</v>
      </c>
      <c r="BH267" s="22">
        <v>161</v>
      </c>
      <c r="BI267" s="22">
        <v>357</v>
      </c>
      <c r="BJ267" s="22">
        <v>185</v>
      </c>
      <c r="BK267" s="22">
        <v>420</v>
      </c>
      <c r="BL267" s="22">
        <v>208</v>
      </c>
      <c r="BM267" s="22">
        <v>399</v>
      </c>
      <c r="BN267" s="22">
        <v>184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0.04</v>
      </c>
      <c r="BX267" s="22">
        <v>0.04</v>
      </c>
      <c r="BY267" s="22">
        <v>2.25</v>
      </c>
      <c r="BZ267" s="22">
        <v>2.0099999999999998</v>
      </c>
      <c r="CA267" s="22">
        <v>563</v>
      </c>
      <c r="CB267" s="22">
        <v>317</v>
      </c>
      <c r="CC267" s="22">
        <v>354</v>
      </c>
      <c r="CD267" s="22">
        <v>161</v>
      </c>
      <c r="CE267" s="22">
        <v>391</v>
      </c>
      <c r="CF267" s="22">
        <v>179</v>
      </c>
      <c r="CG267" s="22">
        <v>319</v>
      </c>
      <c r="CH267" s="22">
        <v>101</v>
      </c>
      <c r="CI267" s="22">
        <v>1</v>
      </c>
      <c r="CJ267" s="22">
        <v>0.33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0</v>
      </c>
      <c r="B268" s="22">
        <v>0</v>
      </c>
      <c r="C268" s="22">
        <v>534392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4</v>
      </c>
      <c r="J268" s="20">
        <v>0</v>
      </c>
      <c r="K268" s="20">
        <v>0</v>
      </c>
      <c r="L268" s="22">
        <v>0</v>
      </c>
      <c r="M268" s="20" t="s">
        <v>1161</v>
      </c>
      <c r="N268" s="20">
        <v>0</v>
      </c>
      <c r="O268" s="22">
        <v>623</v>
      </c>
      <c r="P268" s="23" t="b">
        <v>0</v>
      </c>
      <c r="Q268" s="20" t="s">
        <v>2968</v>
      </c>
      <c r="R268" s="20" t="s">
        <v>2969</v>
      </c>
      <c r="S268" s="22">
        <v>45</v>
      </c>
      <c r="T268" s="20" t="s">
        <v>2500</v>
      </c>
      <c r="U268" s="20">
        <v>1</v>
      </c>
      <c r="V268" s="20" t="s">
        <v>2501</v>
      </c>
      <c r="W268" s="20">
        <v>0.1</v>
      </c>
      <c r="X268" s="23" t="b">
        <v>0</v>
      </c>
      <c r="Y268" s="20"/>
      <c r="Z268" s="20" t="s">
        <v>872</v>
      </c>
      <c r="AA268" s="22">
        <v>7</v>
      </c>
      <c r="AB268" s="22">
        <v>8</v>
      </c>
      <c r="AC268" s="22">
        <v>2</v>
      </c>
      <c r="AD268" s="22">
        <v>4401</v>
      </c>
      <c r="AE268" s="22">
        <v>0</v>
      </c>
      <c r="AF268" s="22">
        <v>13826</v>
      </c>
      <c r="AG268" s="22">
        <v>32</v>
      </c>
      <c r="AH268" s="20">
        <v>0</v>
      </c>
      <c r="AI268" s="20">
        <v>0.4</v>
      </c>
      <c r="AJ268" s="20" t="s">
        <v>2501</v>
      </c>
      <c r="AK268" s="22">
        <v>8</v>
      </c>
      <c r="AL268" s="22">
        <v>0</v>
      </c>
      <c r="AM268" s="22">
        <v>0</v>
      </c>
      <c r="AN268" s="22">
        <v>0</v>
      </c>
      <c r="AO268" s="22">
        <v>1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6</v>
      </c>
      <c r="AX268" s="20">
        <v>0.4</v>
      </c>
      <c r="AY268" s="20">
        <v>0.6</v>
      </c>
      <c r="AZ268" s="20">
        <v>2</v>
      </c>
      <c r="BA268" s="20">
        <v>0.3</v>
      </c>
      <c r="BB268" s="22">
        <v>0</v>
      </c>
      <c r="BC268" s="20">
        <v>0</v>
      </c>
      <c r="BD268" s="20">
        <v>0</v>
      </c>
      <c r="BE268" s="20">
        <v>0</v>
      </c>
      <c r="BF268" s="20">
        <v>0.9</v>
      </c>
      <c r="BG268" s="22">
        <v>479</v>
      </c>
      <c r="BH268" s="22">
        <v>56</v>
      </c>
      <c r="BI268" s="22">
        <v>439</v>
      </c>
      <c r="BJ268" s="22">
        <v>54</v>
      </c>
      <c r="BK268" s="22">
        <v>423</v>
      </c>
      <c r="BL268" s="22">
        <v>57</v>
      </c>
      <c r="BM268" s="22">
        <v>477</v>
      </c>
      <c r="BN268" s="22">
        <v>58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10.119999999999999</v>
      </c>
      <c r="BZ268" s="22">
        <v>11.25</v>
      </c>
      <c r="CA268" s="22">
        <v>463</v>
      </c>
      <c r="CB268" s="22">
        <v>87</v>
      </c>
      <c r="CC268" s="22">
        <v>662</v>
      </c>
      <c r="CD268" s="22">
        <v>77</v>
      </c>
      <c r="CE268" s="22">
        <v>434</v>
      </c>
      <c r="CF268" s="22">
        <v>53</v>
      </c>
      <c r="CG268" s="22">
        <v>474</v>
      </c>
      <c r="CH268" s="22">
        <v>69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482158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1</v>
      </c>
      <c r="J269" s="20">
        <v>0</v>
      </c>
      <c r="K269" s="20">
        <v>0</v>
      </c>
      <c r="L269" s="22">
        <v>0</v>
      </c>
      <c r="M269" s="20" t="s">
        <v>896</v>
      </c>
      <c r="N269" s="20">
        <v>0</v>
      </c>
      <c r="O269" s="22">
        <v>659</v>
      </c>
      <c r="P269" s="23" t="b">
        <v>0</v>
      </c>
      <c r="Q269" s="20"/>
      <c r="R269" s="20"/>
      <c r="S269" s="22">
        <v>40</v>
      </c>
      <c r="T269" s="20" t="s">
        <v>2502</v>
      </c>
      <c r="U269" s="20">
        <v>0</v>
      </c>
      <c r="V269" s="20" t="s">
        <v>2503</v>
      </c>
      <c r="W269" s="20">
        <v>0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0</v>
      </c>
      <c r="AD269" s="22">
        <v>1738</v>
      </c>
      <c r="AE269" s="22">
        <v>12</v>
      </c>
      <c r="AF269" s="22">
        <v>1518</v>
      </c>
      <c r="AG269" s="22">
        <v>25</v>
      </c>
      <c r="AH269" s="20">
        <v>0</v>
      </c>
      <c r="AI269" s="20">
        <v>0</v>
      </c>
      <c r="AJ269" s="20" t="s">
        <v>2503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565</v>
      </c>
      <c r="BH269" s="22">
        <v>77</v>
      </c>
      <c r="BI269" s="22">
        <v>550</v>
      </c>
      <c r="BJ269" s="22">
        <v>60</v>
      </c>
      <c r="BK269" s="22">
        <v>524</v>
      </c>
      <c r="BL269" s="22">
        <v>51</v>
      </c>
      <c r="BM269" s="22">
        <v>572</v>
      </c>
      <c r="BN269" s="22">
        <v>77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696</v>
      </c>
      <c r="CB269" s="22">
        <v>59</v>
      </c>
      <c r="CC269" s="22">
        <v>498</v>
      </c>
      <c r="CD269" s="22">
        <v>75</v>
      </c>
      <c r="CE269" s="22">
        <v>577</v>
      </c>
      <c r="CF269" s="22">
        <v>77</v>
      </c>
      <c r="CG269" s="22">
        <v>579</v>
      </c>
      <c r="CH269" s="22">
        <v>76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100</v>
      </c>
      <c r="B270" s="22">
        <v>25</v>
      </c>
      <c r="C270" s="22">
        <v>514356</v>
      </c>
      <c r="D270" s="22">
        <v>0</v>
      </c>
      <c r="E270" s="22">
        <v>0</v>
      </c>
      <c r="F270" s="22">
        <v>-1</v>
      </c>
      <c r="G270" s="22">
        <v>1</v>
      </c>
      <c r="H270" s="22">
        <v>0</v>
      </c>
      <c r="I270" s="22">
        <v>3</v>
      </c>
      <c r="J270" s="20">
        <v>0</v>
      </c>
      <c r="K270" s="20">
        <v>0</v>
      </c>
      <c r="L270" s="22">
        <v>0</v>
      </c>
      <c r="M270" s="20" t="s">
        <v>2765</v>
      </c>
      <c r="N270" s="20">
        <v>0</v>
      </c>
      <c r="O270" s="22">
        <v>667</v>
      </c>
      <c r="P270" s="23" t="b">
        <v>0</v>
      </c>
      <c r="Q270" s="20"/>
      <c r="R270" s="20" t="s">
        <v>2848</v>
      </c>
      <c r="S270" s="22">
        <v>49</v>
      </c>
      <c r="T270" s="20" t="s">
        <v>2766</v>
      </c>
      <c r="U270" s="20">
        <v>0</v>
      </c>
      <c r="V270" s="20" t="s">
        <v>2767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0</v>
      </c>
      <c r="AD270" s="22">
        <v>1189</v>
      </c>
      <c r="AE270" s="22">
        <v>53</v>
      </c>
      <c r="AF270" s="22">
        <v>1355</v>
      </c>
      <c r="AG270" s="22">
        <v>9</v>
      </c>
      <c r="AH270" s="20">
        <v>0</v>
      </c>
      <c r="AI270" s="20">
        <v>0</v>
      </c>
      <c r="AJ270" s="20" t="s">
        <v>2767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738</v>
      </c>
      <c r="BH270" s="22">
        <v>315</v>
      </c>
      <c r="BI270" s="22">
        <v>733</v>
      </c>
      <c r="BJ270" s="22">
        <v>313</v>
      </c>
      <c r="BK270" s="22">
        <v>730</v>
      </c>
      <c r="BL270" s="22">
        <v>313</v>
      </c>
      <c r="BM270" s="22">
        <v>738</v>
      </c>
      <c r="BN270" s="22">
        <v>315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265</v>
      </c>
      <c r="CB270" s="22">
        <v>170</v>
      </c>
      <c r="CC270" s="22">
        <v>709</v>
      </c>
      <c r="CD270" s="22">
        <v>296</v>
      </c>
      <c r="CE270" s="22">
        <v>738</v>
      </c>
      <c r="CF270" s="22">
        <v>315</v>
      </c>
      <c r="CG270" s="22">
        <v>707</v>
      </c>
      <c r="CH270" s="22">
        <v>290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0</v>
      </c>
      <c r="B271" s="22">
        <v>0</v>
      </c>
      <c r="C271" s="22">
        <v>461188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2</v>
      </c>
      <c r="J271" s="20">
        <v>0</v>
      </c>
      <c r="K271" s="20">
        <v>0</v>
      </c>
      <c r="L271" s="22">
        <v>0</v>
      </c>
      <c r="M271" s="20" t="s">
        <v>2768</v>
      </c>
      <c r="N271" s="20">
        <v>0</v>
      </c>
      <c r="O271" s="22">
        <v>671</v>
      </c>
      <c r="P271" s="23" t="b">
        <v>0</v>
      </c>
      <c r="Q271" s="20" t="s">
        <v>2946</v>
      </c>
      <c r="R271" s="20" t="s">
        <v>2970</v>
      </c>
      <c r="S271" s="22">
        <v>40</v>
      </c>
      <c r="T271" s="20" t="s">
        <v>2769</v>
      </c>
      <c r="U271" s="20">
        <v>0</v>
      </c>
      <c r="V271" s="20" t="s">
        <v>2770</v>
      </c>
      <c r="W271" s="20">
        <v>0</v>
      </c>
      <c r="X271" s="23" t="b">
        <v>0</v>
      </c>
      <c r="Y271" s="20"/>
      <c r="Z271" s="20" t="s">
        <v>872</v>
      </c>
      <c r="AA271" s="22">
        <v>7</v>
      </c>
      <c r="AB271" s="22">
        <v>8</v>
      </c>
      <c r="AC271" s="22">
        <v>0</v>
      </c>
      <c r="AD271" s="22">
        <v>629</v>
      </c>
      <c r="AE271" s="22">
        <v>0</v>
      </c>
      <c r="AF271" s="22">
        <v>962</v>
      </c>
      <c r="AG271" s="22">
        <v>2</v>
      </c>
      <c r="AH271" s="20">
        <v>0</v>
      </c>
      <c r="AI271" s="20">
        <v>0</v>
      </c>
      <c r="AJ271" s="20" t="s">
        <v>2770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554</v>
      </c>
      <c r="BH271" s="22">
        <v>206</v>
      </c>
      <c r="BI271" s="22">
        <v>540</v>
      </c>
      <c r="BJ271" s="22">
        <v>206</v>
      </c>
      <c r="BK271" s="22">
        <v>513</v>
      </c>
      <c r="BL271" s="22">
        <v>195</v>
      </c>
      <c r="BM271" s="22">
        <v>562</v>
      </c>
      <c r="BN271" s="22">
        <v>207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683</v>
      </c>
      <c r="CB271" s="22">
        <v>198</v>
      </c>
      <c r="CC271" s="22">
        <v>487</v>
      </c>
      <c r="CD271" s="22">
        <v>179</v>
      </c>
      <c r="CE271" s="22">
        <v>567</v>
      </c>
      <c r="CF271" s="22">
        <v>204</v>
      </c>
      <c r="CG271" s="22">
        <v>684</v>
      </c>
      <c r="CH271" s="22">
        <v>236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617054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4</v>
      </c>
      <c r="J272" s="20">
        <v>0</v>
      </c>
      <c r="K272" s="20">
        <v>0</v>
      </c>
      <c r="L272" s="22">
        <v>0</v>
      </c>
      <c r="M272" s="20" t="s">
        <v>2849</v>
      </c>
      <c r="N272" s="20">
        <v>0</v>
      </c>
      <c r="O272" s="22">
        <v>677</v>
      </c>
      <c r="P272" s="23" t="b">
        <v>0</v>
      </c>
      <c r="Q272" s="20"/>
      <c r="R272" s="20"/>
      <c r="S272" s="22">
        <v>45</v>
      </c>
      <c r="T272" s="20" t="s">
        <v>2850</v>
      </c>
      <c r="U272" s="20">
        <v>1</v>
      </c>
      <c r="V272" s="20" t="s">
        <v>2851</v>
      </c>
      <c r="W272" s="20">
        <v>0.1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1</v>
      </c>
      <c r="AD272" s="22">
        <v>9894</v>
      </c>
      <c r="AE272" s="22">
        <v>117</v>
      </c>
      <c r="AF272" s="22">
        <v>7239</v>
      </c>
      <c r="AG272" s="22">
        <v>130</v>
      </c>
      <c r="AH272" s="20">
        <v>0</v>
      </c>
      <c r="AI272" s="20">
        <v>0.2</v>
      </c>
      <c r="AJ272" s="20" t="s">
        <v>2852</v>
      </c>
      <c r="AK272" s="22">
        <v>9</v>
      </c>
      <c r="AL272" s="22">
        <v>0</v>
      </c>
      <c r="AM272" s="22">
        <v>0</v>
      </c>
      <c r="AN272" s="22">
        <v>0</v>
      </c>
      <c r="AO272" s="22">
        <v>1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3</v>
      </c>
      <c r="AX272" s="20">
        <v>0</v>
      </c>
      <c r="AY272" s="20">
        <v>0.1</v>
      </c>
      <c r="AZ272" s="20">
        <v>4</v>
      </c>
      <c r="BA272" s="20">
        <v>0.4</v>
      </c>
      <c r="BB272" s="22">
        <v>0</v>
      </c>
      <c r="BC272" s="20">
        <v>0.47</v>
      </c>
      <c r="BD272" s="20">
        <v>0</v>
      </c>
      <c r="BE272" s="20">
        <v>0.47</v>
      </c>
      <c r="BF272" s="20">
        <v>1.64</v>
      </c>
      <c r="BG272" s="22">
        <v>714</v>
      </c>
      <c r="BH272" s="22">
        <v>83</v>
      </c>
      <c r="BI272" s="22">
        <v>458</v>
      </c>
      <c r="BJ272" s="22">
        <v>59</v>
      </c>
      <c r="BK272" s="22">
        <v>410</v>
      </c>
      <c r="BL272" s="22">
        <v>56</v>
      </c>
      <c r="BM272" s="22">
        <v>472</v>
      </c>
      <c r="BN272" s="22">
        <v>56</v>
      </c>
      <c r="BO272" s="20"/>
      <c r="BP272" s="20"/>
      <c r="BQ272" s="20"/>
      <c r="BR272" s="20"/>
      <c r="BS272" s="20"/>
      <c r="BT272" s="20"/>
      <c r="BU272" s="22">
        <v>4.7</v>
      </c>
      <c r="BV272" s="22">
        <v>0</v>
      </c>
      <c r="BW272" s="22">
        <v>0</v>
      </c>
      <c r="BX272" s="22">
        <v>4.7</v>
      </c>
      <c r="BY272" s="22">
        <v>16.399999999999999</v>
      </c>
      <c r="BZ272" s="22">
        <v>10</v>
      </c>
      <c r="CA272" s="22">
        <v>478</v>
      </c>
      <c r="CB272" s="22">
        <v>90</v>
      </c>
      <c r="CC272" s="22">
        <v>673</v>
      </c>
      <c r="CD272" s="22">
        <v>80</v>
      </c>
      <c r="CE272" s="22">
        <v>438</v>
      </c>
      <c r="CF272" s="22">
        <v>55</v>
      </c>
      <c r="CG272" s="22">
        <v>460</v>
      </c>
      <c r="CH272" s="22">
        <v>66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474803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1</v>
      </c>
      <c r="J273" s="20">
        <v>0</v>
      </c>
      <c r="K273" s="20">
        <v>0</v>
      </c>
      <c r="L273" s="22">
        <v>0</v>
      </c>
      <c r="M273" s="20" t="s">
        <v>875</v>
      </c>
      <c r="N273" s="20">
        <v>0</v>
      </c>
      <c r="O273" s="22">
        <v>680</v>
      </c>
      <c r="P273" s="23" t="b">
        <v>0</v>
      </c>
      <c r="Q273" s="20"/>
      <c r="R273" s="20"/>
      <c r="S273" s="22">
        <v>40</v>
      </c>
      <c r="T273" s="20" t="s">
        <v>2853</v>
      </c>
      <c r="U273" s="20">
        <v>0</v>
      </c>
      <c r="V273" s="20" t="s">
        <v>2854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1304</v>
      </c>
      <c r="AE273" s="22">
        <v>24</v>
      </c>
      <c r="AF273" s="22">
        <v>960</v>
      </c>
      <c r="AG273" s="22">
        <v>21</v>
      </c>
      <c r="AH273" s="20">
        <v>0</v>
      </c>
      <c r="AI273" s="20">
        <v>0</v>
      </c>
      <c r="AJ273" s="20" t="s">
        <v>2854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563</v>
      </c>
      <c r="BH273" s="22">
        <v>75</v>
      </c>
      <c r="BI273" s="22">
        <v>548</v>
      </c>
      <c r="BJ273" s="22">
        <v>58</v>
      </c>
      <c r="BK273" s="22">
        <v>522</v>
      </c>
      <c r="BL273" s="22">
        <v>49</v>
      </c>
      <c r="BM273" s="22">
        <v>570</v>
      </c>
      <c r="BN273" s="22">
        <v>75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693</v>
      </c>
      <c r="CB273" s="22">
        <v>57</v>
      </c>
      <c r="CC273" s="22">
        <v>496</v>
      </c>
      <c r="CD273" s="22">
        <v>73</v>
      </c>
      <c r="CE273" s="22">
        <v>575</v>
      </c>
      <c r="CF273" s="22">
        <v>75</v>
      </c>
      <c r="CG273" s="22">
        <v>637</v>
      </c>
      <c r="CH273" s="22">
        <v>79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491011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3</v>
      </c>
      <c r="J274" s="20">
        <v>0</v>
      </c>
      <c r="K274" s="20">
        <v>0</v>
      </c>
      <c r="L274" s="22">
        <v>0</v>
      </c>
      <c r="M274" s="20" t="s">
        <v>2855</v>
      </c>
      <c r="N274" s="20">
        <v>0</v>
      </c>
      <c r="O274" s="22">
        <v>681</v>
      </c>
      <c r="P274" s="23" t="b">
        <v>0</v>
      </c>
      <c r="Q274" s="20" t="s">
        <v>2971</v>
      </c>
      <c r="R274" s="20" t="s">
        <v>2972</v>
      </c>
      <c r="S274" s="22">
        <v>45</v>
      </c>
      <c r="T274" s="20" t="s">
        <v>2856</v>
      </c>
      <c r="U274" s="20">
        <v>0</v>
      </c>
      <c r="V274" s="20" t="s">
        <v>2857</v>
      </c>
      <c r="W274" s="20">
        <v>0</v>
      </c>
      <c r="X274" s="23" t="b">
        <v>0</v>
      </c>
      <c r="Y274" s="20"/>
      <c r="Z274" s="20" t="s">
        <v>872</v>
      </c>
      <c r="AA274" s="22">
        <v>7</v>
      </c>
      <c r="AB274" s="22">
        <v>8</v>
      </c>
      <c r="AC274" s="22">
        <v>0</v>
      </c>
      <c r="AD274" s="22">
        <v>236</v>
      </c>
      <c r="AE274" s="22">
        <v>0</v>
      </c>
      <c r="AF274" s="22">
        <v>278</v>
      </c>
      <c r="AG274" s="22">
        <v>1</v>
      </c>
      <c r="AH274" s="20">
        <v>0</v>
      </c>
      <c r="AI274" s="20">
        <v>0</v>
      </c>
      <c r="AJ274" s="20" t="s">
        <v>2858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682</v>
      </c>
      <c r="BH274" s="22">
        <v>272</v>
      </c>
      <c r="BI274" s="22">
        <v>678</v>
      </c>
      <c r="BJ274" s="22">
        <v>273</v>
      </c>
      <c r="BK274" s="22">
        <v>670</v>
      </c>
      <c r="BL274" s="22">
        <v>272</v>
      </c>
      <c r="BM274" s="22">
        <v>688</v>
      </c>
      <c r="BN274" s="22">
        <v>275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436</v>
      </c>
      <c r="CB274" s="22">
        <v>253</v>
      </c>
      <c r="CC274" s="22">
        <v>639</v>
      </c>
      <c r="CD274" s="22">
        <v>245</v>
      </c>
      <c r="CE274" s="22">
        <v>690</v>
      </c>
      <c r="CF274" s="22">
        <v>278</v>
      </c>
      <c r="CG274" s="22">
        <v>744</v>
      </c>
      <c r="CH274" s="22">
        <v>314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457569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1</v>
      </c>
      <c r="J275" s="20">
        <v>1.5</v>
      </c>
      <c r="K275" s="20">
        <v>1.5</v>
      </c>
      <c r="L275" s="22">
        <v>2</v>
      </c>
      <c r="M275" s="20" t="s">
        <v>2973</v>
      </c>
      <c r="N275" s="20">
        <v>1.5</v>
      </c>
      <c r="O275" s="22">
        <v>687</v>
      </c>
      <c r="P275" s="23" t="b">
        <v>0</v>
      </c>
      <c r="Q275" s="20"/>
      <c r="R275" s="20"/>
      <c r="S275" s="22">
        <v>45</v>
      </c>
      <c r="T275" s="20" t="s">
        <v>2974</v>
      </c>
      <c r="U275" s="20">
        <v>3</v>
      </c>
      <c r="V275" s="20" t="s">
        <v>2975</v>
      </c>
      <c r="W275" s="20">
        <v>0.7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9</v>
      </c>
      <c r="AD275" s="22">
        <v>73074</v>
      </c>
      <c r="AE275" s="22">
        <v>12573</v>
      </c>
      <c r="AF275" s="22">
        <v>6098</v>
      </c>
      <c r="AG275" s="22">
        <v>877</v>
      </c>
      <c r="AH275" s="20">
        <v>0.3</v>
      </c>
      <c r="AI275" s="20">
        <v>2</v>
      </c>
      <c r="AJ275" s="20" t="s">
        <v>2975</v>
      </c>
      <c r="AK275" s="22">
        <v>186</v>
      </c>
      <c r="AL275" s="22">
        <v>0</v>
      </c>
      <c r="AM275" s="22">
        <v>0</v>
      </c>
      <c r="AN275" s="22">
        <v>1</v>
      </c>
      <c r="AO275" s="22">
        <v>3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5</v>
      </c>
      <c r="AV275" s="22">
        <v>0</v>
      </c>
      <c r="AW275" s="22">
        <v>39</v>
      </c>
      <c r="AX275" s="20">
        <v>32</v>
      </c>
      <c r="AY275" s="20">
        <v>0</v>
      </c>
      <c r="AZ275" s="20">
        <v>0</v>
      </c>
      <c r="BA275" s="20">
        <v>3.2</v>
      </c>
      <c r="BB275" s="22">
        <v>2</v>
      </c>
      <c r="BC275" s="20">
        <v>0</v>
      </c>
      <c r="BD275" s="20">
        <v>0</v>
      </c>
      <c r="BE275" s="20">
        <v>0</v>
      </c>
      <c r="BF275" s="20">
        <v>1.76</v>
      </c>
      <c r="BG275" s="22">
        <v>394</v>
      </c>
      <c r="BH275" s="22">
        <v>31</v>
      </c>
      <c r="BI275" s="22">
        <v>661</v>
      </c>
      <c r="BJ275" s="22">
        <v>80</v>
      </c>
      <c r="BK275" s="22">
        <v>651</v>
      </c>
      <c r="BL275" s="22">
        <v>75</v>
      </c>
      <c r="BM275" s="22">
        <v>435</v>
      </c>
      <c r="BN275" s="22">
        <v>31</v>
      </c>
      <c r="BO275" s="20"/>
      <c r="BP275" s="20"/>
      <c r="BQ275" s="20"/>
      <c r="BR275" s="20"/>
      <c r="BS275" s="20"/>
      <c r="BT275" s="20"/>
      <c r="BU275" s="22">
        <v>0</v>
      </c>
      <c r="BV275" s="22">
        <v>2.42</v>
      </c>
      <c r="BW275" s="22">
        <v>0</v>
      </c>
      <c r="BX275" s="22">
        <v>0</v>
      </c>
      <c r="BY275" s="22">
        <v>0.85</v>
      </c>
      <c r="BZ275" s="22">
        <v>1.45</v>
      </c>
      <c r="CA275" s="22">
        <v>414</v>
      </c>
      <c r="CB275" s="22">
        <v>21</v>
      </c>
      <c r="CC275" s="22">
        <v>219</v>
      </c>
      <c r="CD275" s="22">
        <v>19</v>
      </c>
      <c r="CE275" s="22">
        <v>142</v>
      </c>
      <c r="CF275" s="22">
        <v>18</v>
      </c>
      <c r="CG275" s="22">
        <v>211</v>
      </c>
      <c r="CH275" s="22">
        <v>29</v>
      </c>
      <c r="CI275" s="22">
        <v>0.97</v>
      </c>
      <c r="CJ275" s="22">
        <v>0.48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514280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2</v>
      </c>
      <c r="J276" s="20">
        <v>0</v>
      </c>
      <c r="K276" s="20">
        <v>0</v>
      </c>
      <c r="L276" s="22">
        <v>0</v>
      </c>
      <c r="M276" s="20" t="s">
        <v>1621</v>
      </c>
      <c r="N276" s="20">
        <v>0</v>
      </c>
      <c r="O276" s="22">
        <v>716</v>
      </c>
      <c r="P276" s="23" t="b">
        <v>0</v>
      </c>
      <c r="Q276" s="20"/>
      <c r="R276" s="20"/>
      <c r="S276" s="22">
        <v>40</v>
      </c>
      <c r="T276" s="20" t="s">
        <v>3119</v>
      </c>
      <c r="U276" s="20">
        <v>0</v>
      </c>
      <c r="V276" s="20" t="s">
        <v>3120</v>
      </c>
      <c r="W276" s="20">
        <v>0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1760</v>
      </c>
      <c r="AE276" s="22">
        <v>22</v>
      </c>
      <c r="AF276" s="22">
        <v>1309</v>
      </c>
      <c r="AG276" s="22">
        <v>37</v>
      </c>
      <c r="AH276" s="20">
        <v>0</v>
      </c>
      <c r="AI276" s="20">
        <v>0</v>
      </c>
      <c r="AJ276" s="20" t="s">
        <v>3120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576</v>
      </c>
      <c r="BH276" s="22">
        <v>221</v>
      </c>
      <c r="BI276" s="22">
        <v>561</v>
      </c>
      <c r="BJ276" s="22">
        <v>220</v>
      </c>
      <c r="BK276" s="22">
        <v>535</v>
      </c>
      <c r="BL276" s="22">
        <v>210</v>
      </c>
      <c r="BM276" s="22">
        <v>583</v>
      </c>
      <c r="BN276" s="22">
        <v>221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707</v>
      </c>
      <c r="CB276" s="22">
        <v>215</v>
      </c>
      <c r="CC276" s="22">
        <v>509</v>
      </c>
      <c r="CD276" s="22">
        <v>194</v>
      </c>
      <c r="CE276" s="22">
        <v>588</v>
      </c>
      <c r="CF276" s="22">
        <v>218</v>
      </c>
      <c r="CG276" s="22">
        <v>607</v>
      </c>
      <c r="CH276" s="22">
        <v>215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517996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4</v>
      </c>
      <c r="J277" s="20">
        <v>0</v>
      </c>
      <c r="K277" s="20">
        <v>0</v>
      </c>
      <c r="L277" s="22">
        <v>0</v>
      </c>
      <c r="M277" s="20" t="s">
        <v>3121</v>
      </c>
      <c r="N277" s="20">
        <v>0</v>
      </c>
      <c r="O277" s="22">
        <v>717</v>
      </c>
      <c r="P277" s="23" t="b">
        <v>0</v>
      </c>
      <c r="Q277" s="20"/>
      <c r="R277" s="20"/>
      <c r="S277" s="22">
        <v>45</v>
      </c>
      <c r="T277" s="20" t="s">
        <v>3122</v>
      </c>
      <c r="U277" s="20">
        <v>0</v>
      </c>
      <c r="V277" s="20" t="s">
        <v>3123</v>
      </c>
      <c r="W277" s="20">
        <v>0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0</v>
      </c>
      <c r="AD277" s="22">
        <v>4839</v>
      </c>
      <c r="AE277" s="22">
        <v>72</v>
      </c>
      <c r="AF277" s="22">
        <v>3335</v>
      </c>
      <c r="AG277" s="22">
        <v>103</v>
      </c>
      <c r="AH277" s="20">
        <v>0</v>
      </c>
      <c r="AI277" s="20">
        <v>0</v>
      </c>
      <c r="AJ277" s="20" t="s">
        <v>3123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698</v>
      </c>
      <c r="BH277" s="22">
        <v>78</v>
      </c>
      <c r="BI277" s="22">
        <v>695</v>
      </c>
      <c r="BJ277" s="22">
        <v>80</v>
      </c>
      <c r="BK277" s="22">
        <v>687</v>
      </c>
      <c r="BL277" s="22">
        <v>79</v>
      </c>
      <c r="BM277" s="22">
        <v>704</v>
      </c>
      <c r="BN277" s="22">
        <v>81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455</v>
      </c>
      <c r="CB277" s="22">
        <v>83</v>
      </c>
      <c r="CC277" s="22">
        <v>656</v>
      </c>
      <c r="CD277" s="22">
        <v>73</v>
      </c>
      <c r="CE277" s="22">
        <v>706</v>
      </c>
      <c r="CF277" s="22">
        <v>81</v>
      </c>
      <c r="CG277" s="22">
        <v>552</v>
      </c>
      <c r="CH277" s="22">
        <v>77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519198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3</v>
      </c>
      <c r="J278" s="20">
        <v>0</v>
      </c>
      <c r="K278" s="20">
        <v>0</v>
      </c>
      <c r="L278" s="22">
        <v>0</v>
      </c>
      <c r="M278" s="20" t="s">
        <v>1255</v>
      </c>
      <c r="N278" s="20">
        <v>0</v>
      </c>
      <c r="O278" s="22">
        <v>718</v>
      </c>
      <c r="P278" s="23" t="b">
        <v>0</v>
      </c>
      <c r="Q278" s="20"/>
      <c r="R278" s="20"/>
      <c r="S278" s="22">
        <v>45</v>
      </c>
      <c r="T278" s="20" t="s">
        <v>3124</v>
      </c>
      <c r="U278" s="20">
        <v>1</v>
      </c>
      <c r="V278" s="20" t="s">
        <v>3125</v>
      </c>
      <c r="W278" s="20">
        <v>0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1</v>
      </c>
      <c r="AD278" s="22">
        <v>1207</v>
      </c>
      <c r="AE278" s="22">
        <v>14</v>
      </c>
      <c r="AF278" s="22">
        <v>893</v>
      </c>
      <c r="AG278" s="22">
        <v>16</v>
      </c>
      <c r="AH278" s="20">
        <v>0</v>
      </c>
      <c r="AI278" s="20">
        <v>0.2</v>
      </c>
      <c r="AJ278" s="20" t="s">
        <v>3125</v>
      </c>
      <c r="AK278" s="22">
        <v>1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2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699</v>
      </c>
      <c r="BH278" s="22">
        <v>287</v>
      </c>
      <c r="BI278" s="22">
        <v>696</v>
      </c>
      <c r="BJ278" s="22">
        <v>288</v>
      </c>
      <c r="BK278" s="22">
        <v>688</v>
      </c>
      <c r="BL278" s="22">
        <v>287</v>
      </c>
      <c r="BM278" s="22">
        <v>705</v>
      </c>
      <c r="BN278" s="22">
        <v>290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456</v>
      </c>
      <c r="CB278" s="22">
        <v>270</v>
      </c>
      <c r="CC278" s="22">
        <v>657</v>
      </c>
      <c r="CD278" s="22">
        <v>261</v>
      </c>
      <c r="CE278" s="22">
        <v>433</v>
      </c>
      <c r="CF278" s="22">
        <v>196</v>
      </c>
      <c r="CG278" s="22">
        <v>691</v>
      </c>
      <c r="CH278" s="22">
        <v>279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248854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0</v>
      </c>
      <c r="K279" s="20">
        <v>0</v>
      </c>
      <c r="L279" s="22">
        <v>0</v>
      </c>
      <c r="M279" s="20" t="s">
        <v>1039</v>
      </c>
      <c r="N279" s="20">
        <v>0</v>
      </c>
      <c r="O279" s="22">
        <v>723</v>
      </c>
      <c r="P279" s="23" t="b">
        <v>0</v>
      </c>
      <c r="Q279" s="20"/>
      <c r="R279" s="20"/>
      <c r="S279" s="22">
        <v>40</v>
      </c>
      <c r="T279" s="20" t="s">
        <v>3282</v>
      </c>
      <c r="U279" s="20">
        <v>0</v>
      </c>
      <c r="V279" s="20" t="s">
        <v>3283</v>
      </c>
      <c r="W279" s="20">
        <v>0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0</v>
      </c>
      <c r="AD279" s="22">
        <v>1399</v>
      </c>
      <c r="AE279" s="22">
        <v>19</v>
      </c>
      <c r="AF279" s="22">
        <v>953</v>
      </c>
      <c r="AG279" s="22">
        <v>43</v>
      </c>
      <c r="AH279" s="20">
        <v>0</v>
      </c>
      <c r="AI279" s="20">
        <v>0</v>
      </c>
      <c r="AJ279" s="20" t="s">
        <v>3283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542</v>
      </c>
      <c r="BH279" s="22">
        <v>199</v>
      </c>
      <c r="BI279" s="22">
        <v>528</v>
      </c>
      <c r="BJ279" s="22">
        <v>199</v>
      </c>
      <c r="BK279" s="22">
        <v>500</v>
      </c>
      <c r="BL279" s="22">
        <v>187</v>
      </c>
      <c r="BM279" s="22">
        <v>550</v>
      </c>
      <c r="BN279" s="22">
        <v>200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669</v>
      </c>
      <c r="CB279" s="22">
        <v>189</v>
      </c>
      <c r="CC279" s="22">
        <v>474</v>
      </c>
      <c r="CD279" s="22">
        <v>171</v>
      </c>
      <c r="CE279" s="22">
        <v>554</v>
      </c>
      <c r="CF279" s="22">
        <v>196</v>
      </c>
      <c r="CG279" s="22">
        <v>619</v>
      </c>
      <c r="CH279" s="22">
        <v>219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517995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3</v>
      </c>
      <c r="J280" s="20">
        <v>0</v>
      </c>
      <c r="K280" s="20">
        <v>0</v>
      </c>
      <c r="L280" s="22">
        <v>0</v>
      </c>
      <c r="M280" s="20" t="s">
        <v>3633</v>
      </c>
      <c r="N280" s="20">
        <v>0</v>
      </c>
      <c r="O280" s="22">
        <v>758</v>
      </c>
      <c r="P280" s="23" t="b">
        <v>0</v>
      </c>
      <c r="Q280" s="20"/>
      <c r="R280" s="20"/>
      <c r="S280" s="22">
        <v>45</v>
      </c>
      <c r="T280" s="20" t="s">
        <v>3634</v>
      </c>
      <c r="U280" s="20">
        <v>0</v>
      </c>
      <c r="V280" s="20" t="s">
        <v>3635</v>
      </c>
      <c r="W280" s="20">
        <v>0</v>
      </c>
      <c r="X280" s="23" t="b">
        <v>0</v>
      </c>
      <c r="Y280" s="20"/>
      <c r="Z280" s="20" t="s">
        <v>858</v>
      </c>
      <c r="AA280" s="22">
        <v>7</v>
      </c>
      <c r="AB280" s="22">
        <v>8</v>
      </c>
      <c r="AC280" s="22">
        <v>0</v>
      </c>
      <c r="AD280" s="22">
        <v>93</v>
      </c>
      <c r="AE280" s="22">
        <v>11</v>
      </c>
      <c r="AF280" s="22">
        <v>38</v>
      </c>
      <c r="AG280" s="22">
        <v>9</v>
      </c>
      <c r="AH280" s="20">
        <v>0</v>
      </c>
      <c r="AI280" s="20">
        <v>0</v>
      </c>
      <c r="AJ280" s="20" t="s">
        <v>3635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697</v>
      </c>
      <c r="BH280" s="22">
        <v>286</v>
      </c>
      <c r="BI280" s="22">
        <v>694</v>
      </c>
      <c r="BJ280" s="22">
        <v>287</v>
      </c>
      <c r="BK280" s="22">
        <v>686</v>
      </c>
      <c r="BL280" s="22">
        <v>286</v>
      </c>
      <c r="BM280" s="22">
        <v>703</v>
      </c>
      <c r="BN280" s="22">
        <v>289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454</v>
      </c>
      <c r="CB280" s="22">
        <v>269</v>
      </c>
      <c r="CC280" s="22">
        <v>655</v>
      </c>
      <c r="CD280" s="22">
        <v>260</v>
      </c>
      <c r="CE280" s="22">
        <v>705</v>
      </c>
      <c r="CF280" s="22">
        <v>292</v>
      </c>
      <c r="CG280" s="22">
        <v>755</v>
      </c>
      <c r="CH280" s="22">
        <v>323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156074</v>
      </c>
      <c r="D281" s="22">
        <v>0</v>
      </c>
      <c r="E281" s="22">
        <v>0</v>
      </c>
      <c r="F281" s="22">
        <v>-2</v>
      </c>
      <c r="G281" s="22">
        <v>2</v>
      </c>
      <c r="H281" s="22">
        <v>0</v>
      </c>
      <c r="I281" s="22">
        <v>2</v>
      </c>
      <c r="J281" s="20">
        <v>0</v>
      </c>
      <c r="K281" s="20">
        <v>0</v>
      </c>
      <c r="L281" s="22">
        <v>0</v>
      </c>
      <c r="M281" s="20" t="s">
        <v>863</v>
      </c>
      <c r="N281" s="20">
        <v>0</v>
      </c>
      <c r="O281" s="22">
        <v>7</v>
      </c>
      <c r="P281" s="23" t="b">
        <v>0</v>
      </c>
      <c r="Q281" s="20" t="s">
        <v>3582</v>
      </c>
      <c r="R281" s="20" t="s">
        <v>3583</v>
      </c>
      <c r="S281" s="22">
        <v>43</v>
      </c>
      <c r="T281" s="20" t="s">
        <v>864</v>
      </c>
      <c r="U281" s="20">
        <v>0</v>
      </c>
      <c r="V281" s="20" t="s">
        <v>730</v>
      </c>
      <c r="W281" s="20">
        <v>0.1</v>
      </c>
      <c r="X281" s="23" t="b">
        <v>0</v>
      </c>
      <c r="Y281" s="20"/>
      <c r="Z281" s="20" t="s">
        <v>899</v>
      </c>
      <c r="AA281" s="22">
        <v>8</v>
      </c>
      <c r="AB281" s="22">
        <v>31</v>
      </c>
      <c r="AC281" s="22">
        <v>0</v>
      </c>
      <c r="AD281" s="22">
        <v>5327</v>
      </c>
      <c r="AE281" s="22">
        <v>7</v>
      </c>
      <c r="AF281" s="22">
        <v>14596</v>
      </c>
      <c r="AG281" s="22">
        <v>98</v>
      </c>
      <c r="AH281" s="20">
        <v>0</v>
      </c>
      <c r="AI281" s="20">
        <v>0</v>
      </c>
      <c r="AJ281" s="20" t="s">
        <v>730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597</v>
      </c>
      <c r="BH281" s="22">
        <v>236</v>
      </c>
      <c r="BI281" s="22">
        <v>586</v>
      </c>
      <c r="BJ281" s="22">
        <v>236</v>
      </c>
      <c r="BK281" s="22">
        <v>566</v>
      </c>
      <c r="BL281" s="22">
        <v>231</v>
      </c>
      <c r="BM281" s="22">
        <v>604</v>
      </c>
      <c r="BN281" s="22">
        <v>236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584</v>
      </c>
      <c r="CB281" s="22">
        <v>137</v>
      </c>
      <c r="CC281" s="22">
        <v>537</v>
      </c>
      <c r="CD281" s="22">
        <v>214</v>
      </c>
      <c r="CE281" s="22">
        <v>610</v>
      </c>
      <c r="CF281" s="22">
        <v>234</v>
      </c>
      <c r="CG281" s="22">
        <v>392</v>
      </c>
      <c r="CH281" s="22">
        <v>148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466117</v>
      </c>
      <c r="D282" s="22">
        <v>0</v>
      </c>
      <c r="E282" s="22">
        <v>0</v>
      </c>
      <c r="F282" s="22">
        <v>-2</v>
      </c>
      <c r="G282" s="22">
        <v>2</v>
      </c>
      <c r="H282" s="22">
        <v>0</v>
      </c>
      <c r="I282" s="22">
        <v>3</v>
      </c>
      <c r="J282" s="20">
        <v>0.5</v>
      </c>
      <c r="K282" s="20">
        <v>0.5</v>
      </c>
      <c r="L282" s="22">
        <v>0</v>
      </c>
      <c r="M282" s="20" t="s">
        <v>1751</v>
      </c>
      <c r="N282" s="20">
        <v>0.5</v>
      </c>
      <c r="O282" s="22">
        <v>219</v>
      </c>
      <c r="P282" s="23" t="b">
        <v>0</v>
      </c>
      <c r="Q282" s="20"/>
      <c r="R282" s="20" t="s">
        <v>3215</v>
      </c>
      <c r="S282" s="22">
        <v>43</v>
      </c>
      <c r="T282" s="20" t="s">
        <v>1752</v>
      </c>
      <c r="U282" s="20">
        <v>0.9</v>
      </c>
      <c r="V282" s="20" t="s">
        <v>1753</v>
      </c>
      <c r="W282" s="20">
        <v>0.8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9</v>
      </c>
      <c r="AD282" s="22">
        <v>162607</v>
      </c>
      <c r="AE282" s="22">
        <v>214</v>
      </c>
      <c r="AF282" s="22">
        <v>111776</v>
      </c>
      <c r="AG282" s="22">
        <v>2235</v>
      </c>
      <c r="AH282" s="20">
        <v>0.1</v>
      </c>
      <c r="AI282" s="20">
        <v>2.1</v>
      </c>
      <c r="AJ282" s="20" t="s">
        <v>1753</v>
      </c>
      <c r="AK282" s="22">
        <v>123</v>
      </c>
      <c r="AL282" s="22">
        <v>0</v>
      </c>
      <c r="AM282" s="22">
        <v>0</v>
      </c>
      <c r="AN282" s="22">
        <v>0</v>
      </c>
      <c r="AO282" s="22">
        <v>5</v>
      </c>
      <c r="AP282" s="22">
        <v>0</v>
      </c>
      <c r="AQ282" s="22">
        <v>0</v>
      </c>
      <c r="AR282" s="22">
        <v>0</v>
      </c>
      <c r="AS282" s="22">
        <v>1</v>
      </c>
      <c r="AT282" s="22">
        <v>0</v>
      </c>
      <c r="AU282" s="22">
        <v>0</v>
      </c>
      <c r="AV282" s="22">
        <v>0</v>
      </c>
      <c r="AW282" s="22">
        <v>27</v>
      </c>
      <c r="AX282" s="20">
        <v>9.6</v>
      </c>
      <c r="AY282" s="20">
        <v>17.600000000000001</v>
      </c>
      <c r="AZ282" s="20">
        <v>9</v>
      </c>
      <c r="BA282" s="20">
        <v>3.7</v>
      </c>
      <c r="BB282" s="22">
        <v>0</v>
      </c>
      <c r="BC282" s="20">
        <v>0.1</v>
      </c>
      <c r="BD282" s="20">
        <v>0.06</v>
      </c>
      <c r="BE282" s="20">
        <v>0.16</v>
      </c>
      <c r="BF282" s="20">
        <v>3.91</v>
      </c>
      <c r="BG282" s="22">
        <v>444</v>
      </c>
      <c r="BH282" s="22">
        <v>198</v>
      </c>
      <c r="BI282" s="22">
        <v>365</v>
      </c>
      <c r="BJ282" s="22">
        <v>190</v>
      </c>
      <c r="BK282" s="22">
        <v>388</v>
      </c>
      <c r="BL282" s="22">
        <v>195</v>
      </c>
      <c r="BM282" s="22">
        <v>426</v>
      </c>
      <c r="BN282" s="22">
        <v>196</v>
      </c>
      <c r="BO282" s="20"/>
      <c r="BP282" s="20"/>
      <c r="BQ282" s="20"/>
      <c r="BR282" s="20"/>
      <c r="BS282" s="20"/>
      <c r="BT282" s="20"/>
      <c r="BU282" s="22">
        <v>7.0000000000000007E-2</v>
      </c>
      <c r="BV282" s="22">
        <v>0</v>
      </c>
      <c r="BW282" s="22">
        <v>0.04</v>
      </c>
      <c r="BX282" s="22">
        <v>0.11</v>
      </c>
      <c r="BY282" s="22">
        <v>2.86</v>
      </c>
      <c r="BZ282" s="22">
        <v>3.66</v>
      </c>
      <c r="CA282" s="22">
        <v>605</v>
      </c>
      <c r="CB282" s="22">
        <v>328</v>
      </c>
      <c r="CC282" s="22">
        <v>327</v>
      </c>
      <c r="CD282" s="22">
        <v>149</v>
      </c>
      <c r="CE282" s="22">
        <v>468</v>
      </c>
      <c r="CF282" s="22">
        <v>219</v>
      </c>
      <c r="CG282" s="22">
        <v>200</v>
      </c>
      <c r="CH282" s="22">
        <v>69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0"/>
      <c r="B283" s="20"/>
      <c r="C283" s="22">
        <v>174874</v>
      </c>
      <c r="D283" s="22">
        <v>-1</v>
      </c>
      <c r="E283" s="22">
        <v>1</v>
      </c>
      <c r="F283" s="22">
        <v>4</v>
      </c>
      <c r="G283" s="22">
        <v>-4</v>
      </c>
      <c r="H283" s="22">
        <v>3</v>
      </c>
      <c r="I283" s="22">
        <v>2</v>
      </c>
      <c r="J283" s="20">
        <v>1</v>
      </c>
      <c r="K283" s="20">
        <v>1</v>
      </c>
      <c r="L283" s="22">
        <v>2</v>
      </c>
      <c r="M283" s="20" t="s">
        <v>1217</v>
      </c>
      <c r="N283" s="20">
        <v>1</v>
      </c>
      <c r="O283" s="22">
        <v>220</v>
      </c>
      <c r="P283" s="23" t="b">
        <v>0</v>
      </c>
      <c r="Q283" s="20"/>
      <c r="R283" s="20"/>
      <c r="S283" s="22">
        <v>49</v>
      </c>
      <c r="T283" s="20" t="s">
        <v>1218</v>
      </c>
      <c r="U283" s="20">
        <v>3.7</v>
      </c>
      <c r="V283" s="20" t="s">
        <v>540</v>
      </c>
      <c r="W283" s="20">
        <v>18.600000000000001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66</v>
      </c>
      <c r="AD283" s="22">
        <v>2900867</v>
      </c>
      <c r="AE283" s="22">
        <v>8651</v>
      </c>
      <c r="AF283" s="22">
        <v>1291082</v>
      </c>
      <c r="AG283" s="22">
        <v>40103</v>
      </c>
      <c r="AH283" s="20">
        <v>0.2</v>
      </c>
      <c r="AI283" s="20">
        <v>13.5</v>
      </c>
      <c r="AJ283" s="20" t="s">
        <v>540</v>
      </c>
      <c r="AK283" s="22">
        <v>1620</v>
      </c>
      <c r="AL283" s="22">
        <v>2</v>
      </c>
      <c r="AM283" s="22">
        <v>1</v>
      </c>
      <c r="AN283" s="22">
        <v>5</v>
      </c>
      <c r="AO283" s="22">
        <v>26</v>
      </c>
      <c r="AP283" s="22">
        <v>0</v>
      </c>
      <c r="AQ283" s="22">
        <v>0</v>
      </c>
      <c r="AR283" s="22">
        <v>0</v>
      </c>
      <c r="AS283" s="22">
        <v>4</v>
      </c>
      <c r="AT283" s="22">
        <v>0</v>
      </c>
      <c r="AU283" s="22">
        <v>0</v>
      </c>
      <c r="AV283" s="22">
        <v>9</v>
      </c>
      <c r="AW283" s="22">
        <v>342</v>
      </c>
      <c r="AX283" s="20">
        <v>483.6</v>
      </c>
      <c r="AY283" s="20">
        <v>183.6</v>
      </c>
      <c r="AZ283" s="20">
        <v>178</v>
      </c>
      <c r="BA283" s="20">
        <v>84.5</v>
      </c>
      <c r="BB283" s="22">
        <v>18</v>
      </c>
      <c r="BC283" s="20">
        <v>1.1399999999999999</v>
      </c>
      <c r="BD283" s="20">
        <v>0.83</v>
      </c>
      <c r="BE283" s="20">
        <v>1.97</v>
      </c>
      <c r="BF283" s="20">
        <v>25.53</v>
      </c>
      <c r="BG283" s="22">
        <v>15</v>
      </c>
      <c r="BH283" s="22">
        <v>2</v>
      </c>
      <c r="BI283" s="22">
        <v>97</v>
      </c>
      <c r="BJ283" s="22">
        <v>17</v>
      </c>
      <c r="BK283" s="22">
        <v>95</v>
      </c>
      <c r="BL283" s="22">
        <v>4</v>
      </c>
      <c r="BM283" s="22">
        <v>45</v>
      </c>
      <c r="BN283" s="22">
        <v>4</v>
      </c>
      <c r="BO283" s="20"/>
      <c r="BP283" s="20"/>
      <c r="BQ283" s="20"/>
      <c r="BR283" s="20"/>
      <c r="BS283" s="20"/>
      <c r="BT283" s="20"/>
      <c r="BU283" s="22">
        <v>0.06</v>
      </c>
      <c r="BV283" s="22">
        <v>0</v>
      </c>
      <c r="BW283" s="22">
        <v>0.05</v>
      </c>
      <c r="BX283" s="22">
        <v>0.11</v>
      </c>
      <c r="BY283" s="22">
        <v>1.42</v>
      </c>
      <c r="BZ283" s="22">
        <v>1.44</v>
      </c>
      <c r="CA283" s="22">
        <v>228</v>
      </c>
      <c r="CB283" s="22">
        <v>26</v>
      </c>
      <c r="CC283" s="22">
        <v>285</v>
      </c>
      <c r="CD283" s="22">
        <v>96</v>
      </c>
      <c r="CE283" s="22">
        <v>77</v>
      </c>
      <c r="CF283" s="22">
        <v>17</v>
      </c>
      <c r="CG283" s="22">
        <v>18</v>
      </c>
      <c r="CH283" s="22">
        <v>6</v>
      </c>
      <c r="CI283" s="22">
        <v>1</v>
      </c>
      <c r="CJ283" s="22">
        <v>0.28000000000000003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80146</v>
      </c>
      <c r="D284" s="22">
        <v>0</v>
      </c>
      <c r="E284" s="22">
        <v>0</v>
      </c>
      <c r="F284" s="22">
        <v>-1</v>
      </c>
      <c r="G284" s="22">
        <v>1</v>
      </c>
      <c r="H284" s="22">
        <v>0</v>
      </c>
      <c r="I284" s="22">
        <v>3</v>
      </c>
      <c r="J284" s="20">
        <v>2</v>
      </c>
      <c r="K284" s="20">
        <v>2</v>
      </c>
      <c r="L284" s="22">
        <v>8</v>
      </c>
      <c r="M284" s="20" t="s">
        <v>1014</v>
      </c>
      <c r="N284" s="20">
        <v>2</v>
      </c>
      <c r="O284" s="22">
        <v>221</v>
      </c>
      <c r="P284" s="23" t="b">
        <v>0</v>
      </c>
      <c r="Q284" s="20"/>
      <c r="R284" s="20" t="s">
        <v>3672</v>
      </c>
      <c r="S284" s="22">
        <v>54</v>
      </c>
      <c r="T284" s="20" t="s">
        <v>1211</v>
      </c>
      <c r="U284" s="20">
        <v>2.9</v>
      </c>
      <c r="V284" s="20" t="s">
        <v>528</v>
      </c>
      <c r="W284" s="20">
        <v>0.3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50</v>
      </c>
      <c r="AD284" s="22">
        <v>91772</v>
      </c>
      <c r="AE284" s="22">
        <v>1388</v>
      </c>
      <c r="AF284" s="22">
        <v>99576</v>
      </c>
      <c r="AG284" s="22">
        <v>719</v>
      </c>
      <c r="AH284" s="20">
        <v>0.4</v>
      </c>
      <c r="AI284" s="20">
        <v>9.3000000000000007</v>
      </c>
      <c r="AJ284" s="20" t="s">
        <v>1750</v>
      </c>
      <c r="AK284" s="22">
        <v>1378</v>
      </c>
      <c r="AL284" s="22">
        <v>2</v>
      </c>
      <c r="AM284" s="22">
        <v>3</v>
      </c>
      <c r="AN284" s="22">
        <v>6</v>
      </c>
      <c r="AO284" s="22">
        <v>20</v>
      </c>
      <c r="AP284" s="22">
        <v>0</v>
      </c>
      <c r="AQ284" s="22">
        <v>0</v>
      </c>
      <c r="AR284" s="22">
        <v>0</v>
      </c>
      <c r="AS284" s="22">
        <v>4</v>
      </c>
      <c r="AT284" s="22">
        <v>1</v>
      </c>
      <c r="AU284" s="22">
        <v>0</v>
      </c>
      <c r="AV284" s="22">
        <v>0</v>
      </c>
      <c r="AW284" s="22">
        <v>149</v>
      </c>
      <c r="AX284" s="20">
        <v>264</v>
      </c>
      <c r="AY284" s="20">
        <v>203.5</v>
      </c>
      <c r="AZ284" s="20">
        <v>356</v>
      </c>
      <c r="BA284" s="20">
        <v>82.3</v>
      </c>
      <c r="BB284" s="22">
        <v>16</v>
      </c>
      <c r="BC284" s="20">
        <v>2.76</v>
      </c>
      <c r="BD284" s="20">
        <v>1.46</v>
      </c>
      <c r="BE284" s="20">
        <v>4.22</v>
      </c>
      <c r="BF284" s="20">
        <v>20.79</v>
      </c>
      <c r="BG284" s="22">
        <v>114</v>
      </c>
      <c r="BH284" s="22">
        <v>43</v>
      </c>
      <c r="BI284" s="22">
        <v>85</v>
      </c>
      <c r="BJ284" s="22">
        <v>65</v>
      </c>
      <c r="BK284" s="22">
        <v>29</v>
      </c>
      <c r="BL284" s="22">
        <v>17</v>
      </c>
      <c r="BM284" s="22">
        <v>53</v>
      </c>
      <c r="BN284" s="22">
        <v>38</v>
      </c>
      <c r="BO284" s="20"/>
      <c r="BP284" s="20"/>
      <c r="BQ284" s="20"/>
      <c r="BR284" s="20"/>
      <c r="BS284" s="20"/>
      <c r="BT284" s="20"/>
      <c r="BU284" s="22">
        <v>0.18</v>
      </c>
      <c r="BV284" s="22">
        <v>0</v>
      </c>
      <c r="BW284" s="22">
        <v>0.1</v>
      </c>
      <c r="BX284" s="22">
        <v>0.28000000000000003</v>
      </c>
      <c r="BY284" s="22">
        <v>1.36</v>
      </c>
      <c r="BZ284" s="22">
        <v>1.31</v>
      </c>
      <c r="CA284" s="22">
        <v>108</v>
      </c>
      <c r="CB284" s="22">
        <v>66</v>
      </c>
      <c r="CC284" s="22">
        <v>176</v>
      </c>
      <c r="CD284" s="22">
        <v>75</v>
      </c>
      <c r="CE284" s="22">
        <v>167</v>
      </c>
      <c r="CF284" s="22">
        <v>71</v>
      </c>
      <c r="CG284" s="22">
        <v>279</v>
      </c>
      <c r="CH284" s="22">
        <v>92</v>
      </c>
      <c r="CI284" s="22">
        <v>1.04</v>
      </c>
      <c r="CJ284" s="22">
        <v>0.39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57328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2</v>
      </c>
      <c r="J285" s="20">
        <v>1</v>
      </c>
      <c r="K285" s="20">
        <v>1</v>
      </c>
      <c r="L285" s="22">
        <v>2</v>
      </c>
      <c r="M285" s="20" t="s">
        <v>1209</v>
      </c>
      <c r="N285" s="20">
        <v>1</v>
      </c>
      <c r="O285" s="22">
        <v>222</v>
      </c>
      <c r="P285" s="23" t="b">
        <v>0</v>
      </c>
      <c r="Q285" s="20"/>
      <c r="R285" s="20"/>
      <c r="S285" s="22">
        <v>44</v>
      </c>
      <c r="T285" s="20" t="s">
        <v>1210</v>
      </c>
      <c r="U285" s="20">
        <v>2</v>
      </c>
      <c r="V285" s="20" t="s">
        <v>561</v>
      </c>
      <c r="W285" s="20">
        <v>0.1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14</v>
      </c>
      <c r="AD285" s="22">
        <v>6774</v>
      </c>
      <c r="AE285" s="22">
        <v>112</v>
      </c>
      <c r="AF285" s="22">
        <v>10997</v>
      </c>
      <c r="AG285" s="22">
        <v>109</v>
      </c>
      <c r="AH285" s="20">
        <v>0.2</v>
      </c>
      <c r="AI285" s="20">
        <v>3.2</v>
      </c>
      <c r="AJ285" s="20" t="s">
        <v>561</v>
      </c>
      <c r="AK285" s="22">
        <v>461</v>
      </c>
      <c r="AL285" s="22">
        <v>0</v>
      </c>
      <c r="AM285" s="22">
        <v>0</v>
      </c>
      <c r="AN285" s="22">
        <v>1</v>
      </c>
      <c r="AO285" s="22">
        <v>6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68</v>
      </c>
      <c r="AX285" s="20">
        <v>50.8</v>
      </c>
      <c r="AY285" s="20">
        <v>11.1</v>
      </c>
      <c r="AZ285" s="20">
        <v>12</v>
      </c>
      <c r="BA285" s="20">
        <v>7.5</v>
      </c>
      <c r="BB285" s="22">
        <v>4</v>
      </c>
      <c r="BC285" s="20">
        <v>0.03</v>
      </c>
      <c r="BD285" s="20">
        <v>0.04</v>
      </c>
      <c r="BE285" s="20">
        <v>7.0000000000000007E-2</v>
      </c>
      <c r="BF285" s="20">
        <v>6.77</v>
      </c>
      <c r="BG285" s="22">
        <v>361</v>
      </c>
      <c r="BH285" s="22">
        <v>139</v>
      </c>
      <c r="BI285" s="22">
        <v>393</v>
      </c>
      <c r="BJ285" s="22">
        <v>144</v>
      </c>
      <c r="BK285" s="22">
        <v>377</v>
      </c>
      <c r="BL285" s="22">
        <v>136</v>
      </c>
      <c r="BM285" s="22">
        <v>397</v>
      </c>
      <c r="BN285" s="22">
        <v>141</v>
      </c>
      <c r="BO285" s="20"/>
      <c r="BP285" s="20"/>
      <c r="BQ285" s="20"/>
      <c r="BR285" s="20"/>
      <c r="BS285" s="20"/>
      <c r="BT285" s="20"/>
      <c r="BU285" s="22">
        <v>0.01</v>
      </c>
      <c r="BV285" s="22">
        <v>0</v>
      </c>
      <c r="BW285" s="22">
        <v>0.01</v>
      </c>
      <c r="BX285" s="22">
        <v>0.02</v>
      </c>
      <c r="BY285" s="22">
        <v>1.32</v>
      </c>
      <c r="BZ285" s="22">
        <v>1.17</v>
      </c>
      <c r="CA285" s="22">
        <v>484</v>
      </c>
      <c r="CB285" s="22">
        <v>86</v>
      </c>
      <c r="CC285" s="22">
        <v>270</v>
      </c>
      <c r="CD285" s="22">
        <v>90</v>
      </c>
      <c r="CE285" s="22">
        <v>279</v>
      </c>
      <c r="CF285" s="22">
        <v>97</v>
      </c>
      <c r="CG285" s="22">
        <v>398</v>
      </c>
      <c r="CH285" s="22">
        <v>151</v>
      </c>
      <c r="CI285" s="22">
        <v>0.78</v>
      </c>
      <c r="CJ285" s="22">
        <v>0.2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438464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</v>
      </c>
      <c r="K286" s="20">
        <v>0</v>
      </c>
      <c r="L286" s="22">
        <v>0</v>
      </c>
      <c r="M286" s="20" t="s">
        <v>1237</v>
      </c>
      <c r="N286" s="20">
        <v>0.2</v>
      </c>
      <c r="O286" s="22">
        <v>223</v>
      </c>
      <c r="P286" s="23" t="b">
        <v>0</v>
      </c>
      <c r="Q286" s="20" t="s">
        <v>3584</v>
      </c>
      <c r="R286" s="20" t="s">
        <v>3538</v>
      </c>
      <c r="S286" s="22">
        <v>49</v>
      </c>
      <c r="T286" s="20" t="s">
        <v>1238</v>
      </c>
      <c r="U286" s="20">
        <v>1.9</v>
      </c>
      <c r="V286" s="20" t="s">
        <v>1239</v>
      </c>
      <c r="W286" s="20">
        <v>0.1</v>
      </c>
      <c r="X286" s="23" t="b">
        <v>0</v>
      </c>
      <c r="Y286" s="20"/>
      <c r="Z286" s="20" t="s">
        <v>899</v>
      </c>
      <c r="AA286" s="22">
        <v>8</v>
      </c>
      <c r="AB286" s="22">
        <v>31</v>
      </c>
      <c r="AC286" s="22">
        <v>21</v>
      </c>
      <c r="AD286" s="22">
        <v>11463</v>
      </c>
      <c r="AE286" s="22">
        <v>7</v>
      </c>
      <c r="AF286" s="22">
        <v>14402</v>
      </c>
      <c r="AG286" s="22">
        <v>83</v>
      </c>
      <c r="AH286" s="20">
        <v>0</v>
      </c>
      <c r="AI286" s="20">
        <v>4.3</v>
      </c>
      <c r="AJ286" s="20" t="s">
        <v>604</v>
      </c>
      <c r="AK286" s="22">
        <v>920</v>
      </c>
      <c r="AL286" s="22">
        <v>0</v>
      </c>
      <c r="AM286" s="22">
        <v>0</v>
      </c>
      <c r="AN286" s="22">
        <v>3</v>
      </c>
      <c r="AO286" s="22">
        <v>12</v>
      </c>
      <c r="AP286" s="22">
        <v>0</v>
      </c>
      <c r="AQ286" s="22">
        <v>0</v>
      </c>
      <c r="AR286" s="22">
        <v>0</v>
      </c>
      <c r="AS286" s="22">
        <v>2</v>
      </c>
      <c r="AT286" s="22">
        <v>0</v>
      </c>
      <c r="AU286" s="22">
        <v>0</v>
      </c>
      <c r="AV286" s="22">
        <v>0</v>
      </c>
      <c r="AW286" s="22">
        <v>141</v>
      </c>
      <c r="AX286" s="20">
        <v>165.8</v>
      </c>
      <c r="AY286" s="20">
        <v>138.5</v>
      </c>
      <c r="AZ286" s="20">
        <v>36</v>
      </c>
      <c r="BA286" s="20">
        <v>34.200000000000003</v>
      </c>
      <c r="BB286" s="22">
        <v>11</v>
      </c>
      <c r="BC286" s="20">
        <v>0.28000000000000003</v>
      </c>
      <c r="BD286" s="20">
        <v>0.76</v>
      </c>
      <c r="BE286" s="20">
        <v>1.04</v>
      </c>
      <c r="BF286" s="20">
        <v>13.76</v>
      </c>
      <c r="BG286" s="22">
        <v>214</v>
      </c>
      <c r="BH286" s="22">
        <v>89</v>
      </c>
      <c r="BI286" s="22">
        <v>139</v>
      </c>
      <c r="BJ286" s="22">
        <v>94</v>
      </c>
      <c r="BK286" s="22">
        <v>287</v>
      </c>
      <c r="BL286" s="22">
        <v>151</v>
      </c>
      <c r="BM286" s="22">
        <v>214</v>
      </c>
      <c r="BN286" s="22">
        <v>104</v>
      </c>
      <c r="BO286" s="20"/>
      <c r="BP286" s="20"/>
      <c r="BQ286" s="20"/>
      <c r="BR286" s="20"/>
      <c r="BS286" s="20"/>
      <c r="BT286" s="20"/>
      <c r="BU286" s="22">
        <v>0.03</v>
      </c>
      <c r="BV286" s="22">
        <v>0</v>
      </c>
      <c r="BW286" s="22">
        <v>7.0000000000000007E-2</v>
      </c>
      <c r="BX286" s="22">
        <v>0.1</v>
      </c>
      <c r="BY286" s="22">
        <v>1.35</v>
      </c>
      <c r="BZ286" s="22">
        <v>1.17</v>
      </c>
      <c r="CA286" s="22">
        <v>259</v>
      </c>
      <c r="CB286" s="22">
        <v>165</v>
      </c>
      <c r="CC286" s="22">
        <v>401</v>
      </c>
      <c r="CD286" s="22">
        <v>179</v>
      </c>
      <c r="CE286" s="22">
        <v>302</v>
      </c>
      <c r="CF286" s="22">
        <v>125</v>
      </c>
      <c r="CG286" s="22">
        <v>494</v>
      </c>
      <c r="CH286" s="22">
        <v>169</v>
      </c>
      <c r="CI286" s="22">
        <v>1.08</v>
      </c>
      <c r="CJ286" s="22">
        <v>0.28999999999999998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450535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3</v>
      </c>
      <c r="J287" s="20">
        <v>0</v>
      </c>
      <c r="K287" s="20">
        <v>0</v>
      </c>
      <c r="L287" s="22">
        <v>0</v>
      </c>
      <c r="M287" s="20" t="s">
        <v>1229</v>
      </c>
      <c r="N287" s="20">
        <v>0</v>
      </c>
      <c r="O287" s="22">
        <v>224</v>
      </c>
      <c r="P287" s="23" t="b">
        <v>0</v>
      </c>
      <c r="Q287" s="20"/>
      <c r="R287" s="20" t="s">
        <v>2771</v>
      </c>
      <c r="S287" s="22">
        <v>45</v>
      </c>
      <c r="T287" s="20" t="s">
        <v>1230</v>
      </c>
      <c r="U287" s="20">
        <v>0</v>
      </c>
      <c r="V287" s="20" t="s">
        <v>685</v>
      </c>
      <c r="W287" s="20">
        <v>0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0</v>
      </c>
      <c r="AD287" s="22">
        <v>2085</v>
      </c>
      <c r="AE287" s="22">
        <v>16</v>
      </c>
      <c r="AF287" s="22">
        <v>5709</v>
      </c>
      <c r="AG287" s="22">
        <v>25</v>
      </c>
      <c r="AH287" s="20">
        <v>0</v>
      </c>
      <c r="AI287" s="20">
        <v>0</v>
      </c>
      <c r="AJ287" s="20" t="s">
        <v>685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663</v>
      </c>
      <c r="BH287" s="22">
        <v>261</v>
      </c>
      <c r="BI287" s="22">
        <v>658</v>
      </c>
      <c r="BJ287" s="22">
        <v>262</v>
      </c>
      <c r="BK287" s="22">
        <v>647</v>
      </c>
      <c r="BL287" s="22">
        <v>259</v>
      </c>
      <c r="BM287" s="22">
        <v>668</v>
      </c>
      <c r="BN287" s="22">
        <v>264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409</v>
      </c>
      <c r="CB287" s="22">
        <v>236</v>
      </c>
      <c r="CC287" s="22">
        <v>618</v>
      </c>
      <c r="CD287" s="22">
        <v>232</v>
      </c>
      <c r="CE287" s="22">
        <v>674</v>
      </c>
      <c r="CF287" s="22">
        <v>268</v>
      </c>
      <c r="CG287" s="22">
        <v>573</v>
      </c>
      <c r="CH287" s="22">
        <v>212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199670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4</v>
      </c>
      <c r="J288" s="20">
        <v>0</v>
      </c>
      <c r="K288" s="20">
        <v>0</v>
      </c>
      <c r="L288" s="22">
        <v>0</v>
      </c>
      <c r="M288" s="20" t="s">
        <v>1219</v>
      </c>
      <c r="N288" s="20">
        <v>2.2000000000000002</v>
      </c>
      <c r="O288" s="22">
        <v>225</v>
      </c>
      <c r="P288" s="23" t="b">
        <v>0</v>
      </c>
      <c r="Q288" s="20" t="s">
        <v>910</v>
      </c>
      <c r="R288" s="20" t="s">
        <v>3673</v>
      </c>
      <c r="S288" s="22">
        <v>54</v>
      </c>
      <c r="T288" s="20" t="s">
        <v>1220</v>
      </c>
      <c r="U288" s="20">
        <v>3.9</v>
      </c>
      <c r="V288" s="20" t="s">
        <v>566</v>
      </c>
      <c r="W288" s="20">
        <v>2.2000000000000002</v>
      </c>
      <c r="X288" s="23" t="b">
        <v>0</v>
      </c>
      <c r="Y288" s="20"/>
      <c r="Z288" s="20" t="s">
        <v>899</v>
      </c>
      <c r="AA288" s="22">
        <v>8</v>
      </c>
      <c r="AB288" s="22">
        <v>31</v>
      </c>
      <c r="AC288" s="22">
        <v>59</v>
      </c>
      <c r="AD288" s="22">
        <v>972935</v>
      </c>
      <c r="AE288" s="22">
        <v>130</v>
      </c>
      <c r="AF288" s="22">
        <v>987525</v>
      </c>
      <c r="AG288" s="22">
        <v>22190</v>
      </c>
      <c r="AH288" s="20">
        <v>0.4</v>
      </c>
      <c r="AI288" s="20">
        <v>10.9</v>
      </c>
      <c r="AJ288" s="20" t="s">
        <v>566</v>
      </c>
      <c r="AK288" s="22">
        <v>1243</v>
      </c>
      <c r="AL288" s="22">
        <v>6</v>
      </c>
      <c r="AM288" s="22">
        <v>0</v>
      </c>
      <c r="AN288" s="22">
        <v>4</v>
      </c>
      <c r="AO288" s="22">
        <v>16</v>
      </c>
      <c r="AP288" s="22">
        <v>0</v>
      </c>
      <c r="AQ288" s="22">
        <v>0</v>
      </c>
      <c r="AR288" s="22">
        <v>0</v>
      </c>
      <c r="AS288" s="22">
        <v>3</v>
      </c>
      <c r="AT288" s="22">
        <v>0</v>
      </c>
      <c r="AU288" s="22">
        <v>0</v>
      </c>
      <c r="AV288" s="22">
        <v>9</v>
      </c>
      <c r="AW288" s="22">
        <v>197</v>
      </c>
      <c r="AX288" s="20">
        <v>295</v>
      </c>
      <c r="AY288" s="20">
        <v>183.6</v>
      </c>
      <c r="AZ288" s="20">
        <v>485</v>
      </c>
      <c r="BA288" s="20">
        <v>96.6</v>
      </c>
      <c r="BB288" s="22">
        <v>15</v>
      </c>
      <c r="BC288" s="20">
        <v>5.1100000000000003</v>
      </c>
      <c r="BD288" s="20">
        <v>0.62</v>
      </c>
      <c r="BE288" s="20">
        <v>5.73</v>
      </c>
      <c r="BF288" s="20">
        <v>16.28</v>
      </c>
      <c r="BG288" s="22">
        <v>86</v>
      </c>
      <c r="BH288" s="22">
        <v>8</v>
      </c>
      <c r="BI288" s="22">
        <v>98</v>
      </c>
      <c r="BJ288" s="22">
        <v>9</v>
      </c>
      <c r="BK288" s="22">
        <v>14</v>
      </c>
      <c r="BL288" s="22">
        <v>7</v>
      </c>
      <c r="BM288" s="22">
        <v>35</v>
      </c>
      <c r="BN288" s="22">
        <v>8</v>
      </c>
      <c r="BO288" s="20"/>
      <c r="BP288" s="20"/>
      <c r="BQ288" s="22">
        <v>3</v>
      </c>
      <c r="BR288" s="20"/>
      <c r="BS288" s="22">
        <v>3</v>
      </c>
      <c r="BT288" s="20"/>
      <c r="BU288" s="22">
        <v>0.37</v>
      </c>
      <c r="BV288" s="22">
        <v>0</v>
      </c>
      <c r="BW288" s="22">
        <v>0.04</v>
      </c>
      <c r="BX288" s="22">
        <v>0.41</v>
      </c>
      <c r="BY288" s="22">
        <v>1.18</v>
      </c>
      <c r="BZ288" s="22">
        <v>1.1599999999999999</v>
      </c>
      <c r="CA288" s="22">
        <v>117</v>
      </c>
      <c r="CB288" s="22">
        <v>33</v>
      </c>
      <c r="CC288" s="22">
        <v>165</v>
      </c>
      <c r="CD288" s="22">
        <v>21</v>
      </c>
      <c r="CE288" s="22">
        <v>65</v>
      </c>
      <c r="CF288" s="22">
        <v>10</v>
      </c>
      <c r="CG288" s="22">
        <v>129</v>
      </c>
      <c r="CH288" s="22">
        <v>20</v>
      </c>
      <c r="CI288" s="22">
        <v>1.0900000000000001</v>
      </c>
      <c r="CJ288" s="22">
        <v>0.28999999999999998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232413</v>
      </c>
      <c r="D289" s="22">
        <v>0</v>
      </c>
      <c r="E289" s="22">
        <v>0</v>
      </c>
      <c r="F289" s="22">
        <v>-5</v>
      </c>
      <c r="G289" s="22">
        <v>5</v>
      </c>
      <c r="H289" s="22">
        <v>0</v>
      </c>
      <c r="I289" s="22">
        <v>3</v>
      </c>
      <c r="J289" s="20">
        <v>0.5</v>
      </c>
      <c r="K289" s="20">
        <v>0.5</v>
      </c>
      <c r="L289" s="22">
        <v>1</v>
      </c>
      <c r="M289" s="20" t="s">
        <v>1224</v>
      </c>
      <c r="N289" s="20">
        <v>0.5</v>
      </c>
      <c r="O289" s="22">
        <v>226</v>
      </c>
      <c r="P289" s="23" t="b">
        <v>0</v>
      </c>
      <c r="Q289" s="20"/>
      <c r="R289" s="20" t="s">
        <v>3539</v>
      </c>
      <c r="S289" s="22">
        <v>60</v>
      </c>
      <c r="T289" s="20" t="s">
        <v>1225</v>
      </c>
      <c r="U289" s="20">
        <v>3.2</v>
      </c>
      <c r="V289" s="20" t="s">
        <v>477</v>
      </c>
      <c r="W289" s="20">
        <v>2.8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38</v>
      </c>
      <c r="AD289" s="22">
        <v>573637</v>
      </c>
      <c r="AE289" s="22">
        <v>1422</v>
      </c>
      <c r="AF289" s="22">
        <v>1826353</v>
      </c>
      <c r="AG289" s="22">
        <v>2928</v>
      </c>
      <c r="AH289" s="20">
        <v>0.1</v>
      </c>
      <c r="AI289" s="20">
        <v>6.3</v>
      </c>
      <c r="AJ289" s="20" t="s">
        <v>477</v>
      </c>
      <c r="AK289" s="22">
        <v>818</v>
      </c>
      <c r="AL289" s="22">
        <v>2</v>
      </c>
      <c r="AM289" s="22">
        <v>2</v>
      </c>
      <c r="AN289" s="22">
        <v>3</v>
      </c>
      <c r="AO289" s="22">
        <v>11</v>
      </c>
      <c r="AP289" s="22">
        <v>0</v>
      </c>
      <c r="AQ289" s="22">
        <v>0</v>
      </c>
      <c r="AR289" s="22">
        <v>0</v>
      </c>
      <c r="AS289" s="22">
        <v>2</v>
      </c>
      <c r="AT289" s="22">
        <v>0</v>
      </c>
      <c r="AU289" s="22">
        <v>0</v>
      </c>
      <c r="AV289" s="22">
        <v>1</v>
      </c>
      <c r="AW289" s="22">
        <v>147</v>
      </c>
      <c r="AX289" s="20">
        <v>225.4</v>
      </c>
      <c r="AY289" s="20">
        <v>332.7</v>
      </c>
      <c r="AZ289" s="20">
        <v>265</v>
      </c>
      <c r="BA289" s="20">
        <v>82.4</v>
      </c>
      <c r="BB289" s="22">
        <v>9</v>
      </c>
      <c r="BC289" s="20">
        <v>3.51</v>
      </c>
      <c r="BD289" s="20">
        <v>2.0299999999999998</v>
      </c>
      <c r="BE289" s="20">
        <v>5.54</v>
      </c>
      <c r="BF289" s="20">
        <v>12.78</v>
      </c>
      <c r="BG289" s="22">
        <v>148</v>
      </c>
      <c r="BH289" s="22">
        <v>63</v>
      </c>
      <c r="BI289" s="22">
        <v>36</v>
      </c>
      <c r="BJ289" s="22">
        <v>29</v>
      </c>
      <c r="BK289" s="22">
        <v>56</v>
      </c>
      <c r="BL289" s="22">
        <v>34</v>
      </c>
      <c r="BM289" s="22">
        <v>51</v>
      </c>
      <c r="BN289" s="22">
        <v>36</v>
      </c>
      <c r="BO289" s="22">
        <v>1</v>
      </c>
      <c r="BP289" s="20"/>
      <c r="BQ289" s="22">
        <v>1</v>
      </c>
      <c r="BR289" s="20"/>
      <c r="BS289" s="22">
        <v>1</v>
      </c>
      <c r="BT289" s="20"/>
      <c r="BU289" s="22">
        <v>0.39</v>
      </c>
      <c r="BV289" s="22">
        <v>0</v>
      </c>
      <c r="BW289" s="22">
        <v>0.22</v>
      </c>
      <c r="BX289" s="22">
        <v>0.61</v>
      </c>
      <c r="BY289" s="22">
        <v>1.41</v>
      </c>
      <c r="BZ289" s="22">
        <v>1.21</v>
      </c>
      <c r="CA289" s="22">
        <v>66</v>
      </c>
      <c r="CB289" s="22">
        <v>42</v>
      </c>
      <c r="CC289" s="22">
        <v>340</v>
      </c>
      <c r="CD289" s="22">
        <v>154</v>
      </c>
      <c r="CE289" s="22">
        <v>123</v>
      </c>
      <c r="CF289" s="22">
        <v>55</v>
      </c>
      <c r="CG289" s="22">
        <v>116</v>
      </c>
      <c r="CH289" s="22">
        <v>32</v>
      </c>
      <c r="CI289" s="22">
        <v>0.99</v>
      </c>
      <c r="CJ289" s="22">
        <v>0.33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40836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1</v>
      </c>
      <c r="J290" s="20">
        <v>0</v>
      </c>
      <c r="K290" s="20">
        <v>0</v>
      </c>
      <c r="L290" s="22">
        <v>0</v>
      </c>
      <c r="M290" s="20" t="s">
        <v>1204</v>
      </c>
      <c r="N290" s="20">
        <v>0</v>
      </c>
      <c r="O290" s="22">
        <v>227</v>
      </c>
      <c r="P290" s="23" t="b">
        <v>0</v>
      </c>
      <c r="Q290" s="20" t="s">
        <v>2976</v>
      </c>
      <c r="R290" s="20" t="s">
        <v>2977</v>
      </c>
      <c r="S290" s="22">
        <v>44</v>
      </c>
      <c r="T290" s="20" t="s">
        <v>1205</v>
      </c>
      <c r="U290" s="20">
        <v>0</v>
      </c>
      <c r="V290" s="20" t="s">
        <v>428</v>
      </c>
      <c r="W290" s="20">
        <v>0.2</v>
      </c>
      <c r="X290" s="23" t="b">
        <v>0</v>
      </c>
      <c r="Y290" s="20"/>
      <c r="Z290" s="20" t="s">
        <v>872</v>
      </c>
      <c r="AA290" s="22">
        <v>8</v>
      </c>
      <c r="AB290" s="22">
        <v>31</v>
      </c>
      <c r="AC290" s="22">
        <v>0</v>
      </c>
      <c r="AD290" s="22">
        <v>2528</v>
      </c>
      <c r="AE290" s="22">
        <v>0</v>
      </c>
      <c r="AF290" s="22">
        <v>69036</v>
      </c>
      <c r="AG290" s="22">
        <v>133</v>
      </c>
      <c r="AH290" s="20">
        <v>0</v>
      </c>
      <c r="AI290" s="20">
        <v>0</v>
      </c>
      <c r="AJ290" s="20" t="s">
        <v>428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609</v>
      </c>
      <c r="BH290" s="22">
        <v>86</v>
      </c>
      <c r="BI290" s="22">
        <v>596</v>
      </c>
      <c r="BJ290" s="22">
        <v>72</v>
      </c>
      <c r="BK290" s="22">
        <v>578</v>
      </c>
      <c r="BL290" s="22">
        <v>64</v>
      </c>
      <c r="BM290" s="22">
        <v>614</v>
      </c>
      <c r="BN290" s="22">
        <v>86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481</v>
      </c>
      <c r="CB290" s="22">
        <v>23</v>
      </c>
      <c r="CC290" s="22">
        <v>551</v>
      </c>
      <c r="CD290" s="22">
        <v>84</v>
      </c>
      <c r="CE290" s="22">
        <v>620</v>
      </c>
      <c r="CF290" s="22">
        <v>86</v>
      </c>
      <c r="CG290" s="22">
        <v>321</v>
      </c>
      <c r="CH290" s="22">
        <v>49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100</v>
      </c>
      <c r="B291" s="22">
        <v>100</v>
      </c>
      <c r="C291" s="22">
        <v>209036</v>
      </c>
      <c r="D291" s="22">
        <v>0</v>
      </c>
      <c r="E291" s="22">
        <v>0</v>
      </c>
      <c r="F291" s="22">
        <v>0</v>
      </c>
      <c r="G291" s="22">
        <v>0</v>
      </c>
      <c r="H291" s="22">
        <v>1</v>
      </c>
      <c r="I291" s="22">
        <v>2</v>
      </c>
      <c r="J291" s="20">
        <v>1.3</v>
      </c>
      <c r="K291" s="20">
        <v>1.3</v>
      </c>
      <c r="L291" s="22">
        <v>2</v>
      </c>
      <c r="M291" s="20" t="s">
        <v>1142</v>
      </c>
      <c r="N291" s="20">
        <v>1.3</v>
      </c>
      <c r="O291" s="22">
        <v>228</v>
      </c>
      <c r="P291" s="23" t="b">
        <v>0</v>
      </c>
      <c r="Q291" s="20"/>
      <c r="R291" s="20" t="s">
        <v>3126</v>
      </c>
      <c r="S291" s="22">
        <v>45</v>
      </c>
      <c r="T291" s="20" t="s">
        <v>1221</v>
      </c>
      <c r="U291" s="20">
        <v>2.9</v>
      </c>
      <c r="V291" s="20" t="s">
        <v>551</v>
      </c>
      <c r="W291" s="20">
        <v>3.9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50</v>
      </c>
      <c r="AD291" s="22">
        <v>613460</v>
      </c>
      <c r="AE291" s="22">
        <v>2061</v>
      </c>
      <c r="AF291" s="22">
        <v>405016</v>
      </c>
      <c r="AG291" s="22">
        <v>7710</v>
      </c>
      <c r="AH291" s="20">
        <v>0.3</v>
      </c>
      <c r="AI291" s="20">
        <v>11.1</v>
      </c>
      <c r="AJ291" s="20" t="s">
        <v>551</v>
      </c>
      <c r="AK291" s="22">
        <v>1530</v>
      </c>
      <c r="AL291" s="22">
        <v>0</v>
      </c>
      <c r="AM291" s="22">
        <v>0</v>
      </c>
      <c r="AN291" s="22">
        <v>5</v>
      </c>
      <c r="AO291" s="22">
        <v>23</v>
      </c>
      <c r="AP291" s="22">
        <v>0</v>
      </c>
      <c r="AQ291" s="22">
        <v>0</v>
      </c>
      <c r="AR291" s="22">
        <v>0</v>
      </c>
      <c r="AS291" s="22">
        <v>1</v>
      </c>
      <c r="AT291" s="22">
        <v>0</v>
      </c>
      <c r="AU291" s="22">
        <v>0</v>
      </c>
      <c r="AV291" s="22">
        <v>6</v>
      </c>
      <c r="AW291" s="22">
        <v>298</v>
      </c>
      <c r="AX291" s="20">
        <v>326.2</v>
      </c>
      <c r="AY291" s="20">
        <v>52.3</v>
      </c>
      <c r="AZ291" s="20">
        <v>35</v>
      </c>
      <c r="BA291" s="20">
        <v>41.4</v>
      </c>
      <c r="BB291" s="22">
        <v>17</v>
      </c>
      <c r="BC291" s="20">
        <v>0.57999999999999996</v>
      </c>
      <c r="BD291" s="20">
        <v>0.93</v>
      </c>
      <c r="BE291" s="20">
        <v>1.51</v>
      </c>
      <c r="BF291" s="20">
        <v>22.32</v>
      </c>
      <c r="BG291" s="22">
        <v>63</v>
      </c>
      <c r="BH291" s="22">
        <v>18</v>
      </c>
      <c r="BI291" s="22">
        <v>283</v>
      </c>
      <c r="BJ291" s="22">
        <v>91</v>
      </c>
      <c r="BK291" s="22">
        <v>289</v>
      </c>
      <c r="BL291" s="22">
        <v>91</v>
      </c>
      <c r="BM291" s="22">
        <v>182</v>
      </c>
      <c r="BN291" s="22">
        <v>52</v>
      </c>
      <c r="BO291" s="20"/>
      <c r="BP291" s="20"/>
      <c r="BQ291" s="20"/>
      <c r="BR291" s="20"/>
      <c r="BS291" s="20"/>
      <c r="BT291" s="20"/>
      <c r="BU291" s="22">
        <v>0.03</v>
      </c>
      <c r="BV291" s="22">
        <v>0</v>
      </c>
      <c r="BW291" s="22">
        <v>0.05</v>
      </c>
      <c r="BX291" s="22">
        <v>0.08</v>
      </c>
      <c r="BY291" s="22">
        <v>1.31</v>
      </c>
      <c r="BZ291" s="22">
        <v>1.35</v>
      </c>
      <c r="CA291" s="22">
        <v>379</v>
      </c>
      <c r="CB291" s="22">
        <v>68</v>
      </c>
      <c r="CC291" s="22">
        <v>236</v>
      </c>
      <c r="CD291" s="22">
        <v>81</v>
      </c>
      <c r="CE291" s="22">
        <v>154</v>
      </c>
      <c r="CF291" s="22">
        <v>49</v>
      </c>
      <c r="CG291" s="22">
        <v>94</v>
      </c>
      <c r="CH291" s="22">
        <v>38</v>
      </c>
      <c r="CI291" s="22">
        <v>1</v>
      </c>
      <c r="CJ291" s="22">
        <v>0.28999999999999998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108413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1</v>
      </c>
      <c r="K292" s="20">
        <v>1</v>
      </c>
      <c r="L292" s="22">
        <v>0</v>
      </c>
      <c r="M292" s="20" t="s">
        <v>1015</v>
      </c>
      <c r="N292" s="20">
        <v>1</v>
      </c>
      <c r="O292" s="22">
        <v>229</v>
      </c>
      <c r="P292" s="23" t="b">
        <v>0</v>
      </c>
      <c r="Q292" s="20"/>
      <c r="R292" s="20" t="s">
        <v>2400</v>
      </c>
      <c r="S292" s="22">
        <v>49</v>
      </c>
      <c r="T292" s="20" t="s">
        <v>1214</v>
      </c>
      <c r="U292" s="20">
        <v>1.8</v>
      </c>
      <c r="V292" s="20" t="s">
        <v>624</v>
      </c>
      <c r="W292" s="20">
        <v>0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25</v>
      </c>
      <c r="AD292" s="22">
        <v>1960</v>
      </c>
      <c r="AE292" s="22">
        <v>22</v>
      </c>
      <c r="AF292" s="22">
        <v>1857</v>
      </c>
      <c r="AG292" s="22">
        <v>44</v>
      </c>
      <c r="AH292" s="20">
        <v>0.2</v>
      </c>
      <c r="AI292" s="20">
        <v>5.0999999999999996</v>
      </c>
      <c r="AJ292" s="20" t="s">
        <v>624</v>
      </c>
      <c r="AK292" s="22">
        <v>963</v>
      </c>
      <c r="AL292" s="22">
        <v>0</v>
      </c>
      <c r="AM292" s="22">
        <v>0</v>
      </c>
      <c r="AN292" s="22">
        <v>4</v>
      </c>
      <c r="AO292" s="22">
        <v>19</v>
      </c>
      <c r="AP292" s="22">
        <v>0</v>
      </c>
      <c r="AQ292" s="22">
        <v>0</v>
      </c>
      <c r="AR292" s="22">
        <v>0</v>
      </c>
      <c r="AS292" s="22">
        <v>3</v>
      </c>
      <c r="AT292" s="22">
        <v>0</v>
      </c>
      <c r="AU292" s="22">
        <v>0</v>
      </c>
      <c r="AV292" s="22">
        <v>0</v>
      </c>
      <c r="AW292" s="22">
        <v>115</v>
      </c>
      <c r="AX292" s="20">
        <v>166.8</v>
      </c>
      <c r="AY292" s="20">
        <v>202.4</v>
      </c>
      <c r="AZ292" s="20">
        <v>39</v>
      </c>
      <c r="BA292" s="20">
        <v>40.700000000000003</v>
      </c>
      <c r="BB292" s="22">
        <v>11</v>
      </c>
      <c r="BC292" s="20">
        <v>0.15</v>
      </c>
      <c r="BD292" s="20">
        <v>1</v>
      </c>
      <c r="BE292" s="20">
        <v>1.1499999999999999</v>
      </c>
      <c r="BF292" s="20">
        <v>17.02</v>
      </c>
      <c r="BG292" s="22">
        <v>213</v>
      </c>
      <c r="BH292" s="22">
        <v>88</v>
      </c>
      <c r="BI292" s="22">
        <v>87</v>
      </c>
      <c r="BJ292" s="22">
        <v>67</v>
      </c>
      <c r="BK292" s="22">
        <v>278</v>
      </c>
      <c r="BL292" s="22">
        <v>147</v>
      </c>
      <c r="BM292" s="22">
        <v>184</v>
      </c>
      <c r="BN292" s="22">
        <v>90</v>
      </c>
      <c r="BO292" s="22">
        <v>4</v>
      </c>
      <c r="BP292" s="20"/>
      <c r="BQ292" s="20"/>
      <c r="BR292" s="20"/>
      <c r="BS292" s="20"/>
      <c r="BT292" s="20"/>
      <c r="BU292" s="22">
        <v>0.01</v>
      </c>
      <c r="BV292" s="22">
        <v>0</v>
      </c>
      <c r="BW292" s="22">
        <v>0.09</v>
      </c>
      <c r="BX292" s="22">
        <v>0.1</v>
      </c>
      <c r="BY292" s="22">
        <v>1.59</v>
      </c>
      <c r="BZ292" s="22">
        <v>1.78</v>
      </c>
      <c r="CA292" s="22">
        <v>220</v>
      </c>
      <c r="CB292" s="22">
        <v>142</v>
      </c>
      <c r="CC292" s="22">
        <v>284</v>
      </c>
      <c r="CD292" s="22">
        <v>126</v>
      </c>
      <c r="CE292" s="22">
        <v>317</v>
      </c>
      <c r="CF292" s="22">
        <v>133</v>
      </c>
      <c r="CG292" s="22">
        <v>655</v>
      </c>
      <c r="CH292" s="22">
        <v>259</v>
      </c>
      <c r="CI292" s="22">
        <v>1.03</v>
      </c>
      <c r="CJ292" s="22">
        <v>0.37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50</v>
      </c>
      <c r="B293" s="22">
        <v>0</v>
      </c>
      <c r="C293" s="22">
        <v>101982</v>
      </c>
      <c r="D293" s="22">
        <v>-1</v>
      </c>
      <c r="E293" s="22">
        <v>1</v>
      </c>
      <c r="F293" s="22">
        <v>0</v>
      </c>
      <c r="G293" s="22">
        <v>0</v>
      </c>
      <c r="H293" s="22">
        <v>2</v>
      </c>
      <c r="I293" s="22">
        <v>1</v>
      </c>
      <c r="J293" s="20">
        <v>0.5</v>
      </c>
      <c r="K293" s="20">
        <v>0</v>
      </c>
      <c r="L293" s="22">
        <v>0</v>
      </c>
      <c r="M293" s="20" t="s">
        <v>1231</v>
      </c>
      <c r="N293" s="20">
        <v>1</v>
      </c>
      <c r="O293" s="22">
        <v>230</v>
      </c>
      <c r="P293" s="23" t="b">
        <v>0</v>
      </c>
      <c r="Q293" s="20" t="s">
        <v>3731</v>
      </c>
      <c r="R293" s="20" t="s">
        <v>3674</v>
      </c>
      <c r="S293" s="22">
        <v>45</v>
      </c>
      <c r="T293" s="20" t="s">
        <v>1232</v>
      </c>
      <c r="U293" s="20">
        <v>3.5</v>
      </c>
      <c r="V293" s="20" t="s">
        <v>687</v>
      </c>
      <c r="W293" s="20">
        <v>3.4</v>
      </c>
      <c r="X293" s="23" t="b">
        <v>0</v>
      </c>
      <c r="Y293" s="20"/>
      <c r="Z293" s="20" t="s">
        <v>937</v>
      </c>
      <c r="AA293" s="22">
        <v>8</v>
      </c>
      <c r="AB293" s="22">
        <v>31</v>
      </c>
      <c r="AC293" s="22">
        <v>56</v>
      </c>
      <c r="AD293" s="22">
        <v>702568</v>
      </c>
      <c r="AE293" s="22">
        <v>71</v>
      </c>
      <c r="AF293" s="22">
        <v>591002</v>
      </c>
      <c r="AG293" s="22">
        <v>17214</v>
      </c>
      <c r="AH293" s="20">
        <v>0.2</v>
      </c>
      <c r="AI293" s="20">
        <v>12.4</v>
      </c>
      <c r="AJ293" s="20" t="s">
        <v>687</v>
      </c>
      <c r="AK293" s="22">
        <v>1436</v>
      </c>
      <c r="AL293" s="22">
        <v>0</v>
      </c>
      <c r="AM293" s="22">
        <v>0</v>
      </c>
      <c r="AN293" s="22">
        <v>5</v>
      </c>
      <c r="AO293" s="22">
        <v>22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34</v>
      </c>
      <c r="AV293" s="22">
        <v>7</v>
      </c>
      <c r="AW293" s="22">
        <v>254</v>
      </c>
      <c r="AX293" s="20">
        <v>254.4</v>
      </c>
      <c r="AY293" s="20">
        <v>0</v>
      </c>
      <c r="AZ293" s="20">
        <v>0</v>
      </c>
      <c r="BA293" s="20">
        <v>25.6</v>
      </c>
      <c r="BB293" s="22">
        <v>16</v>
      </c>
      <c r="BC293" s="20">
        <v>0</v>
      </c>
      <c r="BD293" s="20">
        <v>0</v>
      </c>
      <c r="BE293" s="20">
        <v>0</v>
      </c>
      <c r="BF293" s="20">
        <v>22.71</v>
      </c>
      <c r="BG293" s="22">
        <v>129</v>
      </c>
      <c r="BH293" s="22">
        <v>18</v>
      </c>
      <c r="BI293" s="22">
        <v>634</v>
      </c>
      <c r="BJ293" s="22">
        <v>78</v>
      </c>
      <c r="BK293" s="22">
        <v>620</v>
      </c>
      <c r="BL293" s="22">
        <v>71</v>
      </c>
      <c r="BM293" s="22">
        <v>273</v>
      </c>
      <c r="BN293" s="22">
        <v>18</v>
      </c>
      <c r="BO293" s="20"/>
      <c r="BP293" s="20"/>
      <c r="BQ293" s="20"/>
      <c r="BR293" s="20"/>
      <c r="BS293" s="20"/>
      <c r="BT293" s="20"/>
      <c r="BU293" s="22">
        <v>0</v>
      </c>
      <c r="BV293" s="22">
        <v>2.13</v>
      </c>
      <c r="BW293" s="22">
        <v>0</v>
      </c>
      <c r="BX293" s="22">
        <v>0</v>
      </c>
      <c r="BY293" s="22">
        <v>1.42</v>
      </c>
      <c r="BZ293" s="22">
        <v>1.38</v>
      </c>
      <c r="CA293" s="22">
        <v>359</v>
      </c>
      <c r="CB293" s="22">
        <v>17</v>
      </c>
      <c r="CC293" s="22">
        <v>272</v>
      </c>
      <c r="CD293" s="22">
        <v>25</v>
      </c>
      <c r="CE293" s="22">
        <v>95</v>
      </c>
      <c r="CF293" s="22">
        <v>14</v>
      </c>
      <c r="CG293" s="22">
        <v>102</v>
      </c>
      <c r="CH293" s="22">
        <v>15</v>
      </c>
      <c r="CI293" s="22">
        <v>1</v>
      </c>
      <c r="CJ293" s="22">
        <v>0.31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75</v>
      </c>
      <c r="C294" s="22">
        <v>152551</v>
      </c>
      <c r="D294" s="22">
        <v>0</v>
      </c>
      <c r="E294" s="22">
        <v>0</v>
      </c>
      <c r="F294" s="22">
        <v>-3</v>
      </c>
      <c r="G294" s="22">
        <v>3</v>
      </c>
      <c r="H294" s="22">
        <v>0</v>
      </c>
      <c r="I294" s="22">
        <v>3</v>
      </c>
      <c r="J294" s="20">
        <v>1.5</v>
      </c>
      <c r="K294" s="20">
        <v>1.1000000000000001</v>
      </c>
      <c r="L294" s="22">
        <v>2</v>
      </c>
      <c r="M294" s="20" t="s">
        <v>992</v>
      </c>
      <c r="N294" s="20">
        <v>1.5</v>
      </c>
      <c r="O294" s="22">
        <v>231</v>
      </c>
      <c r="P294" s="23" t="b">
        <v>0</v>
      </c>
      <c r="Q294" s="20"/>
      <c r="R294" s="20" t="s">
        <v>3675</v>
      </c>
      <c r="S294" s="22">
        <v>47</v>
      </c>
      <c r="T294" s="20" t="s">
        <v>993</v>
      </c>
      <c r="U294" s="20">
        <v>2.5</v>
      </c>
      <c r="V294" s="20" t="s">
        <v>994</v>
      </c>
      <c r="W294" s="20">
        <v>0.1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32</v>
      </c>
      <c r="AD294" s="22">
        <v>10303</v>
      </c>
      <c r="AE294" s="22">
        <v>55</v>
      </c>
      <c r="AF294" s="22">
        <v>36315</v>
      </c>
      <c r="AG294" s="22">
        <v>111</v>
      </c>
      <c r="AH294" s="20">
        <v>0.3</v>
      </c>
      <c r="AI294" s="20">
        <v>6.8</v>
      </c>
      <c r="AJ294" s="20" t="s">
        <v>583</v>
      </c>
      <c r="AK294" s="22">
        <v>1126</v>
      </c>
      <c r="AL294" s="22">
        <v>0</v>
      </c>
      <c r="AM294" s="22">
        <v>1</v>
      </c>
      <c r="AN294" s="22">
        <v>3</v>
      </c>
      <c r="AO294" s="22">
        <v>18</v>
      </c>
      <c r="AP294" s="22">
        <v>0</v>
      </c>
      <c r="AQ294" s="22">
        <v>0</v>
      </c>
      <c r="AR294" s="22">
        <v>0</v>
      </c>
      <c r="AS294" s="22">
        <v>3</v>
      </c>
      <c r="AT294" s="22">
        <v>0</v>
      </c>
      <c r="AU294" s="22">
        <v>0</v>
      </c>
      <c r="AV294" s="22">
        <v>3</v>
      </c>
      <c r="AW294" s="22">
        <v>157</v>
      </c>
      <c r="AX294" s="20">
        <v>161.6</v>
      </c>
      <c r="AY294" s="20">
        <v>226.7</v>
      </c>
      <c r="AZ294" s="20">
        <v>168</v>
      </c>
      <c r="BA294" s="20">
        <v>55.6</v>
      </c>
      <c r="BB294" s="22">
        <v>13</v>
      </c>
      <c r="BC294" s="20">
        <v>1.91</v>
      </c>
      <c r="BD294" s="20">
        <v>1.17</v>
      </c>
      <c r="BE294" s="20">
        <v>3.08</v>
      </c>
      <c r="BF294" s="20">
        <v>15.81</v>
      </c>
      <c r="BG294" s="22">
        <v>220</v>
      </c>
      <c r="BH294" s="22">
        <v>90</v>
      </c>
      <c r="BI294" s="22">
        <v>71</v>
      </c>
      <c r="BJ294" s="22">
        <v>55</v>
      </c>
      <c r="BK294" s="22">
        <v>102</v>
      </c>
      <c r="BL294" s="22">
        <v>67</v>
      </c>
      <c r="BM294" s="22">
        <v>123</v>
      </c>
      <c r="BN294" s="22">
        <v>72</v>
      </c>
      <c r="BO294" s="20"/>
      <c r="BP294" s="20"/>
      <c r="BQ294" s="20"/>
      <c r="BR294" s="20"/>
      <c r="BS294" s="20"/>
      <c r="BT294" s="20"/>
      <c r="BU294" s="22">
        <v>0.15</v>
      </c>
      <c r="BV294" s="22">
        <v>0</v>
      </c>
      <c r="BW294" s="22">
        <v>0.09</v>
      </c>
      <c r="BX294" s="22">
        <v>0.24</v>
      </c>
      <c r="BY294" s="22">
        <v>1.26</v>
      </c>
      <c r="BZ294" s="22">
        <v>1.44</v>
      </c>
      <c r="CA294" s="22">
        <v>312</v>
      </c>
      <c r="CB294" s="22">
        <v>201</v>
      </c>
      <c r="CC294" s="22">
        <v>221</v>
      </c>
      <c r="CD294" s="22">
        <v>97</v>
      </c>
      <c r="CE294" s="22">
        <v>217</v>
      </c>
      <c r="CF294" s="22">
        <v>94</v>
      </c>
      <c r="CG294" s="22">
        <v>397</v>
      </c>
      <c r="CH294" s="22">
        <v>129</v>
      </c>
      <c r="CI294" s="22">
        <v>1.04</v>
      </c>
      <c r="CJ294" s="22">
        <v>0.24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231747</v>
      </c>
      <c r="D295" s="22">
        <v>0</v>
      </c>
      <c r="E295" s="22">
        <v>0</v>
      </c>
      <c r="F295" s="22">
        <v>-1</v>
      </c>
      <c r="G295" s="22">
        <v>1</v>
      </c>
      <c r="H295" s="22">
        <v>1</v>
      </c>
      <c r="I295" s="22">
        <v>4</v>
      </c>
      <c r="J295" s="20">
        <v>3.8</v>
      </c>
      <c r="K295" s="20">
        <v>3.8</v>
      </c>
      <c r="L295" s="22">
        <v>1</v>
      </c>
      <c r="M295" s="20" t="s">
        <v>1222</v>
      </c>
      <c r="N295" s="20">
        <v>3.8</v>
      </c>
      <c r="O295" s="22">
        <v>232</v>
      </c>
      <c r="P295" s="23" t="b">
        <v>0</v>
      </c>
      <c r="Q295" s="20"/>
      <c r="R295" s="20"/>
      <c r="S295" s="22">
        <v>49</v>
      </c>
      <c r="T295" s="20" t="s">
        <v>1223</v>
      </c>
      <c r="U295" s="20">
        <v>2.9</v>
      </c>
      <c r="V295" s="20" t="s">
        <v>617</v>
      </c>
      <c r="W295" s="20">
        <v>1.1000000000000001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44</v>
      </c>
      <c r="AD295" s="22">
        <v>165522</v>
      </c>
      <c r="AE295" s="22">
        <v>6236</v>
      </c>
      <c r="AF295" s="22">
        <v>98921</v>
      </c>
      <c r="AG295" s="22">
        <v>10235</v>
      </c>
      <c r="AH295" s="20">
        <v>0.8</v>
      </c>
      <c r="AI295" s="20">
        <v>9</v>
      </c>
      <c r="AJ295" s="20" t="s">
        <v>617</v>
      </c>
      <c r="AK295" s="22">
        <v>623</v>
      </c>
      <c r="AL295" s="22">
        <v>2</v>
      </c>
      <c r="AM295" s="22">
        <v>4</v>
      </c>
      <c r="AN295" s="22">
        <v>2</v>
      </c>
      <c r="AO295" s="22">
        <v>15</v>
      </c>
      <c r="AP295" s="22">
        <v>0</v>
      </c>
      <c r="AQ295" s="22">
        <v>0</v>
      </c>
      <c r="AR295" s="22">
        <v>0</v>
      </c>
      <c r="AS295" s="22">
        <v>2</v>
      </c>
      <c r="AT295" s="22">
        <v>0</v>
      </c>
      <c r="AU295" s="22">
        <v>0</v>
      </c>
      <c r="AV295" s="22">
        <v>5</v>
      </c>
      <c r="AW295" s="22">
        <v>135</v>
      </c>
      <c r="AX295" s="20">
        <v>167.6</v>
      </c>
      <c r="AY295" s="20">
        <v>148.69999999999999</v>
      </c>
      <c r="AZ295" s="20">
        <v>167</v>
      </c>
      <c r="BA295" s="20">
        <v>48.3</v>
      </c>
      <c r="BB295" s="22">
        <v>5</v>
      </c>
      <c r="BC295" s="20">
        <v>2.5099999999999998</v>
      </c>
      <c r="BD295" s="20">
        <v>0.68</v>
      </c>
      <c r="BE295" s="20">
        <v>3.19</v>
      </c>
      <c r="BF295" s="20">
        <v>14.14</v>
      </c>
      <c r="BG295" s="22">
        <v>211</v>
      </c>
      <c r="BH295" s="22">
        <v>24</v>
      </c>
      <c r="BI295" s="22">
        <v>127</v>
      </c>
      <c r="BJ295" s="22">
        <v>15</v>
      </c>
      <c r="BK295" s="22">
        <v>104</v>
      </c>
      <c r="BL295" s="22">
        <v>31</v>
      </c>
      <c r="BM295" s="22">
        <v>149</v>
      </c>
      <c r="BN295" s="22">
        <v>25</v>
      </c>
      <c r="BO295" s="20"/>
      <c r="BP295" s="20"/>
      <c r="BQ295" s="20"/>
      <c r="BR295" s="20"/>
      <c r="BS295" s="22">
        <v>2</v>
      </c>
      <c r="BT295" s="20"/>
      <c r="BU295" s="22">
        <v>0.36</v>
      </c>
      <c r="BV295" s="22">
        <v>0</v>
      </c>
      <c r="BW295" s="22">
        <v>0.1</v>
      </c>
      <c r="BX295" s="22">
        <v>0.46</v>
      </c>
      <c r="BY295" s="22">
        <v>2.04</v>
      </c>
      <c r="BZ295" s="22">
        <v>2.17</v>
      </c>
      <c r="CA295" s="22">
        <v>250</v>
      </c>
      <c r="CB295" s="22">
        <v>53</v>
      </c>
      <c r="CC295" s="22">
        <v>54</v>
      </c>
      <c r="CD295" s="22">
        <v>8</v>
      </c>
      <c r="CE295" s="22">
        <v>162</v>
      </c>
      <c r="CF295" s="22">
        <v>24</v>
      </c>
      <c r="CG295" s="22">
        <v>178</v>
      </c>
      <c r="CH295" s="22">
        <v>30</v>
      </c>
      <c r="CI295" s="22">
        <v>0.72</v>
      </c>
      <c r="CJ295" s="22">
        <v>0.28999999999999998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169593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1</v>
      </c>
      <c r="J296" s="20">
        <v>0.2</v>
      </c>
      <c r="K296" s="20">
        <v>0.2</v>
      </c>
      <c r="L296" s="22">
        <v>0</v>
      </c>
      <c r="M296" s="20" t="s">
        <v>1233</v>
      </c>
      <c r="N296" s="20">
        <v>0.2</v>
      </c>
      <c r="O296" s="22">
        <v>233</v>
      </c>
      <c r="P296" s="23" t="b">
        <v>0</v>
      </c>
      <c r="Q296" s="20"/>
      <c r="R296" s="20"/>
      <c r="S296" s="22">
        <v>39</v>
      </c>
      <c r="T296" s="20" t="s">
        <v>1234</v>
      </c>
      <c r="U296" s="20">
        <v>1</v>
      </c>
      <c r="V296" s="20" t="s">
        <v>689</v>
      </c>
      <c r="W296" s="20">
        <v>0.1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</v>
      </c>
      <c r="AD296" s="22">
        <v>5894</v>
      </c>
      <c r="AE296" s="22">
        <v>65</v>
      </c>
      <c r="AF296" s="22">
        <v>7572</v>
      </c>
      <c r="AG296" s="22">
        <v>173</v>
      </c>
      <c r="AH296" s="20">
        <v>0.1</v>
      </c>
      <c r="AI296" s="20">
        <v>0.3</v>
      </c>
      <c r="AJ296" s="20" t="s">
        <v>689</v>
      </c>
      <c r="AK296" s="22">
        <v>3</v>
      </c>
      <c r="AL296" s="22">
        <v>0</v>
      </c>
      <c r="AM296" s="22">
        <v>0</v>
      </c>
      <c r="AN296" s="22">
        <v>0</v>
      </c>
      <c r="AO296" s="22">
        <v>1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3</v>
      </c>
      <c r="AX296" s="20">
        <v>1</v>
      </c>
      <c r="AY296" s="20">
        <v>0</v>
      </c>
      <c r="AZ296" s="20">
        <v>0</v>
      </c>
      <c r="BA296" s="20">
        <v>0.1</v>
      </c>
      <c r="BB296" s="22">
        <v>0</v>
      </c>
      <c r="BC296" s="20">
        <v>0</v>
      </c>
      <c r="BD296" s="20">
        <v>0</v>
      </c>
      <c r="BE296" s="20">
        <v>0</v>
      </c>
      <c r="BF296" s="20">
        <v>7.0000000000000007E-2</v>
      </c>
      <c r="BG296" s="22">
        <v>475</v>
      </c>
      <c r="BH296" s="22">
        <v>34</v>
      </c>
      <c r="BI296" s="22">
        <v>481</v>
      </c>
      <c r="BJ296" s="22">
        <v>26</v>
      </c>
      <c r="BK296" s="22">
        <v>452</v>
      </c>
      <c r="BL296" s="22">
        <v>17</v>
      </c>
      <c r="BM296" s="22">
        <v>485</v>
      </c>
      <c r="BN296" s="22">
        <v>34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2.1</v>
      </c>
      <c r="BZ296" s="22">
        <v>30</v>
      </c>
      <c r="CA296" s="22">
        <v>746</v>
      </c>
      <c r="CB296" s="22">
        <v>77</v>
      </c>
      <c r="CC296" s="22">
        <v>378</v>
      </c>
      <c r="CD296" s="22">
        <v>30</v>
      </c>
      <c r="CE296" s="22">
        <v>402</v>
      </c>
      <c r="CF296" s="22">
        <v>33</v>
      </c>
      <c r="CG296" s="22">
        <v>379</v>
      </c>
      <c r="CH296" s="22">
        <v>56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100</v>
      </c>
      <c r="B297" s="22">
        <v>100</v>
      </c>
      <c r="C297" s="22">
        <v>244723</v>
      </c>
      <c r="D297" s="22">
        <v>0</v>
      </c>
      <c r="E297" s="22">
        <v>0</v>
      </c>
      <c r="F297" s="22">
        <v>2</v>
      </c>
      <c r="G297" s="22">
        <v>-2</v>
      </c>
      <c r="H297" s="22">
        <v>1</v>
      </c>
      <c r="I297" s="22">
        <v>2</v>
      </c>
      <c r="J297" s="20">
        <v>1</v>
      </c>
      <c r="K297" s="20">
        <v>1</v>
      </c>
      <c r="L297" s="22">
        <v>1</v>
      </c>
      <c r="M297" s="20" t="s">
        <v>1226</v>
      </c>
      <c r="N297" s="20">
        <v>1</v>
      </c>
      <c r="O297" s="22">
        <v>234</v>
      </c>
      <c r="P297" s="23" t="b">
        <v>0</v>
      </c>
      <c r="Q297" s="20"/>
      <c r="R297" s="20" t="s">
        <v>3636</v>
      </c>
      <c r="S297" s="22">
        <v>47</v>
      </c>
      <c r="T297" s="20" t="s">
        <v>1227</v>
      </c>
      <c r="U297" s="20">
        <v>3.3</v>
      </c>
      <c r="V297" s="20" t="s">
        <v>529</v>
      </c>
      <c r="W297" s="20">
        <v>3.9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56</v>
      </c>
      <c r="AD297" s="22">
        <v>943984</v>
      </c>
      <c r="AE297" s="22">
        <v>2133</v>
      </c>
      <c r="AF297" s="22">
        <v>621119</v>
      </c>
      <c r="AG297" s="22">
        <v>9904</v>
      </c>
      <c r="AH297" s="20">
        <v>0.2</v>
      </c>
      <c r="AI297" s="20">
        <v>11.9</v>
      </c>
      <c r="AJ297" s="20" t="s">
        <v>529</v>
      </c>
      <c r="AK297" s="22">
        <v>1447</v>
      </c>
      <c r="AL297" s="22">
        <v>1</v>
      </c>
      <c r="AM297" s="22">
        <v>1</v>
      </c>
      <c r="AN297" s="22">
        <v>5</v>
      </c>
      <c r="AO297" s="22">
        <v>23</v>
      </c>
      <c r="AP297" s="22">
        <v>0</v>
      </c>
      <c r="AQ297" s="22">
        <v>0</v>
      </c>
      <c r="AR297" s="22">
        <v>0</v>
      </c>
      <c r="AS297" s="22">
        <v>3</v>
      </c>
      <c r="AT297" s="22">
        <v>0</v>
      </c>
      <c r="AU297" s="22">
        <v>0</v>
      </c>
      <c r="AV297" s="22">
        <v>5</v>
      </c>
      <c r="AW297" s="22">
        <v>273</v>
      </c>
      <c r="AX297" s="20">
        <v>302</v>
      </c>
      <c r="AY297" s="20">
        <v>160.80000000000001</v>
      </c>
      <c r="AZ297" s="20">
        <v>50</v>
      </c>
      <c r="BA297" s="20">
        <v>51.3</v>
      </c>
      <c r="BB297" s="22">
        <v>17</v>
      </c>
      <c r="BC297" s="20">
        <v>0.42</v>
      </c>
      <c r="BD297" s="20">
        <v>0.98</v>
      </c>
      <c r="BE297" s="20">
        <v>1.4</v>
      </c>
      <c r="BF297" s="20">
        <v>23.21</v>
      </c>
      <c r="BG297" s="22">
        <v>78</v>
      </c>
      <c r="BH297" s="22">
        <v>28</v>
      </c>
      <c r="BI297" s="22">
        <v>116</v>
      </c>
      <c r="BJ297" s="22">
        <v>22</v>
      </c>
      <c r="BK297" s="22">
        <v>250</v>
      </c>
      <c r="BL297" s="22">
        <v>74</v>
      </c>
      <c r="BM297" s="22">
        <v>136</v>
      </c>
      <c r="BN297" s="22">
        <v>31</v>
      </c>
      <c r="BO297" s="20"/>
      <c r="BP297" s="20"/>
      <c r="BQ297" s="20"/>
      <c r="BR297" s="20"/>
      <c r="BS297" s="20"/>
      <c r="BT297" s="20"/>
      <c r="BU297" s="22">
        <v>0.03</v>
      </c>
      <c r="BV297" s="22">
        <v>0</v>
      </c>
      <c r="BW297" s="22">
        <v>0.06</v>
      </c>
      <c r="BX297" s="22">
        <v>0.09</v>
      </c>
      <c r="BY297" s="22">
        <v>1.44</v>
      </c>
      <c r="BZ297" s="22">
        <v>1.43</v>
      </c>
      <c r="CA297" s="22">
        <v>321</v>
      </c>
      <c r="CB297" s="22">
        <v>41</v>
      </c>
      <c r="CC297" s="22">
        <v>275</v>
      </c>
      <c r="CD297" s="22">
        <v>93</v>
      </c>
      <c r="CE297" s="22">
        <v>111</v>
      </c>
      <c r="CF297" s="22">
        <v>28</v>
      </c>
      <c r="CG297" s="22">
        <v>95</v>
      </c>
      <c r="CH297" s="22">
        <v>39</v>
      </c>
      <c r="CI297" s="22">
        <v>1.06</v>
      </c>
      <c r="CJ297" s="22">
        <v>0.31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0</v>
      </c>
      <c r="B298" s="22">
        <v>0</v>
      </c>
      <c r="C298" s="22">
        <v>512462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2</v>
      </c>
      <c r="J298" s="20">
        <v>0</v>
      </c>
      <c r="K298" s="20">
        <v>0</v>
      </c>
      <c r="L298" s="22">
        <v>0</v>
      </c>
      <c r="M298" s="20" t="s">
        <v>2089</v>
      </c>
      <c r="N298" s="20">
        <v>0</v>
      </c>
      <c r="O298" s="22">
        <v>235</v>
      </c>
      <c r="P298" s="23" t="b">
        <v>0</v>
      </c>
      <c r="Q298" s="20" t="s">
        <v>2772</v>
      </c>
      <c r="R298" s="20" t="s">
        <v>2773</v>
      </c>
      <c r="S298" s="22">
        <v>40</v>
      </c>
      <c r="T298" s="20" t="s">
        <v>2090</v>
      </c>
      <c r="U298" s="20">
        <v>0</v>
      </c>
      <c r="V298" s="20" t="s">
        <v>619</v>
      </c>
      <c r="W298" s="20">
        <v>0</v>
      </c>
      <c r="X298" s="23" t="b">
        <v>0</v>
      </c>
      <c r="Y298" s="20"/>
      <c r="Z298" s="20" t="s">
        <v>872</v>
      </c>
      <c r="AA298" s="22">
        <v>8</v>
      </c>
      <c r="AB298" s="22">
        <v>31</v>
      </c>
      <c r="AC298" s="22">
        <v>0</v>
      </c>
      <c r="AD298" s="22">
        <v>415</v>
      </c>
      <c r="AE298" s="22">
        <v>0</v>
      </c>
      <c r="AF298" s="22">
        <v>10068</v>
      </c>
      <c r="AG298" s="22">
        <v>23</v>
      </c>
      <c r="AH298" s="20">
        <v>0</v>
      </c>
      <c r="AI298" s="20">
        <v>0</v>
      </c>
      <c r="AJ298" s="20" t="s">
        <v>619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573</v>
      </c>
      <c r="BH298" s="22">
        <v>218</v>
      </c>
      <c r="BI298" s="22">
        <v>558</v>
      </c>
      <c r="BJ298" s="22">
        <v>217</v>
      </c>
      <c r="BK298" s="22">
        <v>532</v>
      </c>
      <c r="BL298" s="22">
        <v>207</v>
      </c>
      <c r="BM298" s="22">
        <v>580</v>
      </c>
      <c r="BN298" s="22">
        <v>218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704</v>
      </c>
      <c r="CB298" s="22">
        <v>212</v>
      </c>
      <c r="CC298" s="22">
        <v>506</v>
      </c>
      <c r="CD298" s="22">
        <v>191</v>
      </c>
      <c r="CE298" s="22">
        <v>585</v>
      </c>
      <c r="CF298" s="22">
        <v>215</v>
      </c>
      <c r="CG298" s="22">
        <v>519</v>
      </c>
      <c r="CH298" s="22">
        <v>195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443661</v>
      </c>
      <c r="D299" s="22">
        <v>0</v>
      </c>
      <c r="E299" s="22">
        <v>0</v>
      </c>
      <c r="F299" s="22">
        <v>-2</v>
      </c>
      <c r="G299" s="22">
        <v>2</v>
      </c>
      <c r="H299" s="22">
        <v>0</v>
      </c>
      <c r="I299" s="22">
        <v>3</v>
      </c>
      <c r="J299" s="20">
        <v>5</v>
      </c>
      <c r="K299" s="20">
        <v>5</v>
      </c>
      <c r="L299" s="22">
        <v>6</v>
      </c>
      <c r="M299" s="20" t="s">
        <v>1027</v>
      </c>
      <c r="N299" s="20">
        <v>5</v>
      </c>
      <c r="O299" s="22">
        <v>236</v>
      </c>
      <c r="P299" s="23" t="b">
        <v>0</v>
      </c>
      <c r="Q299" s="20"/>
      <c r="R299" s="20" t="s">
        <v>2091</v>
      </c>
      <c r="S299" s="22">
        <v>58</v>
      </c>
      <c r="T299" s="20" t="s">
        <v>1228</v>
      </c>
      <c r="U299" s="20">
        <v>4.4000000000000004</v>
      </c>
      <c r="V299" s="20" t="s">
        <v>424</v>
      </c>
      <c r="W299" s="20">
        <v>0.5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31</v>
      </c>
      <c r="AD299" s="22">
        <v>70046</v>
      </c>
      <c r="AE299" s="22">
        <v>8062</v>
      </c>
      <c r="AF299" s="22">
        <v>38493</v>
      </c>
      <c r="AG299" s="22">
        <v>2496</v>
      </c>
      <c r="AH299" s="20">
        <v>0.9</v>
      </c>
      <c r="AI299" s="20">
        <v>5.3</v>
      </c>
      <c r="AJ299" s="20" t="s">
        <v>424</v>
      </c>
      <c r="AK299" s="22">
        <v>495</v>
      </c>
      <c r="AL299" s="22">
        <v>2</v>
      </c>
      <c r="AM299" s="22">
        <v>1</v>
      </c>
      <c r="AN299" s="22">
        <v>0</v>
      </c>
      <c r="AO299" s="22">
        <v>11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6</v>
      </c>
      <c r="AW299" s="22">
        <v>135</v>
      </c>
      <c r="AX299" s="20">
        <v>159.19999999999999</v>
      </c>
      <c r="AY299" s="20">
        <v>253.2</v>
      </c>
      <c r="AZ299" s="20">
        <v>122</v>
      </c>
      <c r="BA299" s="20">
        <v>53.6</v>
      </c>
      <c r="BB299" s="22">
        <v>5</v>
      </c>
      <c r="BC299" s="20">
        <v>1.67</v>
      </c>
      <c r="BD299" s="20">
        <v>1.88</v>
      </c>
      <c r="BE299" s="20">
        <v>3.55</v>
      </c>
      <c r="BF299" s="20">
        <v>7.47</v>
      </c>
      <c r="BG299" s="22">
        <v>223</v>
      </c>
      <c r="BH299" s="22">
        <v>92</v>
      </c>
      <c r="BI299" s="22">
        <v>60</v>
      </c>
      <c r="BJ299" s="22">
        <v>48</v>
      </c>
      <c r="BK299" s="22">
        <v>141</v>
      </c>
      <c r="BL299" s="22">
        <v>89</v>
      </c>
      <c r="BM299" s="22">
        <v>129</v>
      </c>
      <c r="BN299" s="22">
        <v>76</v>
      </c>
      <c r="BO299" s="22">
        <v>2</v>
      </c>
      <c r="BP299" s="20"/>
      <c r="BQ299" s="22">
        <v>2</v>
      </c>
      <c r="BR299" s="20"/>
      <c r="BS299" s="20"/>
      <c r="BT299" s="20"/>
      <c r="BU299" s="22">
        <v>0.3</v>
      </c>
      <c r="BV299" s="22">
        <v>0</v>
      </c>
      <c r="BW299" s="22">
        <v>0.34</v>
      </c>
      <c r="BX299" s="22">
        <v>0.64</v>
      </c>
      <c r="BY299" s="22">
        <v>1.36</v>
      </c>
      <c r="BZ299" s="22">
        <v>2</v>
      </c>
      <c r="CA299" s="22">
        <v>79</v>
      </c>
      <c r="CB299" s="22">
        <v>50</v>
      </c>
      <c r="CC299" s="22">
        <v>17</v>
      </c>
      <c r="CD299" s="22">
        <v>13</v>
      </c>
      <c r="CE299" s="22">
        <v>38</v>
      </c>
      <c r="CF299" s="22">
        <v>24</v>
      </c>
      <c r="CG299" s="22">
        <v>235</v>
      </c>
      <c r="CH299" s="22">
        <v>75</v>
      </c>
      <c r="CI299" s="22">
        <v>0.91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27.75" thickBot="1">
      <c r="A300" s="22">
        <v>0</v>
      </c>
      <c r="B300" s="22">
        <v>0</v>
      </c>
      <c r="C300" s="22">
        <v>450541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4</v>
      </c>
      <c r="J300" s="20">
        <v>0</v>
      </c>
      <c r="K300" s="20">
        <v>0</v>
      </c>
      <c r="L300" s="22">
        <v>0</v>
      </c>
      <c r="M300" s="20" t="s">
        <v>1235</v>
      </c>
      <c r="N300" s="20">
        <v>0</v>
      </c>
      <c r="O300" s="22">
        <v>237</v>
      </c>
      <c r="P300" s="23" t="b">
        <v>0</v>
      </c>
      <c r="Q300" s="20" t="s">
        <v>2401</v>
      </c>
      <c r="R300" s="20" t="s">
        <v>2402</v>
      </c>
      <c r="S300" s="22">
        <v>45</v>
      </c>
      <c r="T300" s="20" t="s">
        <v>1236</v>
      </c>
      <c r="U300" s="20">
        <v>0</v>
      </c>
      <c r="V300" s="20" t="s">
        <v>691</v>
      </c>
      <c r="W300" s="20">
        <v>0</v>
      </c>
      <c r="X300" s="23" t="b">
        <v>0</v>
      </c>
      <c r="Y300" s="20"/>
      <c r="Z300" s="20" t="s">
        <v>872</v>
      </c>
      <c r="AA300" s="22">
        <v>8</v>
      </c>
      <c r="AB300" s="22">
        <v>31</v>
      </c>
      <c r="AC300" s="22">
        <v>0</v>
      </c>
      <c r="AD300" s="22">
        <v>0</v>
      </c>
      <c r="AE300" s="22">
        <v>0</v>
      </c>
      <c r="AF300" s="22">
        <v>1489</v>
      </c>
      <c r="AG300" s="22">
        <v>1</v>
      </c>
      <c r="AH300" s="20">
        <v>0</v>
      </c>
      <c r="AI300" s="20">
        <v>0</v>
      </c>
      <c r="AJ300" s="20" t="s">
        <v>691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664</v>
      </c>
      <c r="BH300" s="22">
        <v>70</v>
      </c>
      <c r="BI300" s="22">
        <v>659</v>
      </c>
      <c r="BJ300" s="22">
        <v>71</v>
      </c>
      <c r="BK300" s="22">
        <v>649</v>
      </c>
      <c r="BL300" s="22">
        <v>69</v>
      </c>
      <c r="BM300" s="22">
        <v>669</v>
      </c>
      <c r="BN300" s="22">
        <v>72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411</v>
      </c>
      <c r="CB300" s="22">
        <v>73</v>
      </c>
      <c r="CC300" s="22">
        <v>619</v>
      </c>
      <c r="CD300" s="22">
        <v>65</v>
      </c>
      <c r="CE300" s="22">
        <v>675</v>
      </c>
      <c r="CF300" s="22">
        <v>75</v>
      </c>
      <c r="CG300" s="22">
        <v>673</v>
      </c>
      <c r="CH300" s="22">
        <v>92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427623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1</v>
      </c>
      <c r="K301" s="20">
        <v>1</v>
      </c>
      <c r="L301" s="22">
        <v>2</v>
      </c>
      <c r="M301" s="20" t="s">
        <v>1004</v>
      </c>
      <c r="N301" s="20">
        <v>1</v>
      </c>
      <c r="O301" s="22">
        <v>238</v>
      </c>
      <c r="P301" s="23" t="b">
        <v>0</v>
      </c>
      <c r="Q301" s="20"/>
      <c r="R301" s="20"/>
      <c r="S301" s="22">
        <v>39</v>
      </c>
      <c r="T301" s="20" t="s">
        <v>1240</v>
      </c>
      <c r="U301" s="20">
        <v>1.1000000000000001</v>
      </c>
      <c r="V301" s="20" t="s">
        <v>503</v>
      </c>
      <c r="W301" s="20">
        <v>0.6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10</v>
      </c>
      <c r="AD301" s="22">
        <v>55259</v>
      </c>
      <c r="AE301" s="22">
        <v>1113</v>
      </c>
      <c r="AF301" s="22">
        <v>44907</v>
      </c>
      <c r="AG301" s="22">
        <v>521</v>
      </c>
      <c r="AH301" s="20">
        <v>0.3</v>
      </c>
      <c r="AI301" s="20">
        <v>2.6</v>
      </c>
      <c r="AJ301" s="20" t="s">
        <v>2092</v>
      </c>
      <c r="AK301" s="22">
        <v>561</v>
      </c>
      <c r="AL301" s="22">
        <v>0</v>
      </c>
      <c r="AM301" s="22">
        <v>0</v>
      </c>
      <c r="AN301" s="22">
        <v>0</v>
      </c>
      <c r="AO301" s="22">
        <v>11</v>
      </c>
      <c r="AP301" s="22">
        <v>0</v>
      </c>
      <c r="AQ301" s="22">
        <v>0</v>
      </c>
      <c r="AR301" s="22">
        <v>0</v>
      </c>
      <c r="AS301" s="22">
        <v>1</v>
      </c>
      <c r="AT301" s="22">
        <v>0</v>
      </c>
      <c r="AU301" s="22">
        <v>0</v>
      </c>
      <c r="AV301" s="22">
        <v>0</v>
      </c>
      <c r="AW301" s="22">
        <v>80</v>
      </c>
      <c r="AX301" s="20">
        <v>118.8</v>
      </c>
      <c r="AY301" s="20">
        <v>16.399999999999999</v>
      </c>
      <c r="AZ301" s="20">
        <v>8</v>
      </c>
      <c r="BA301" s="20">
        <v>14.3</v>
      </c>
      <c r="BB301" s="22">
        <v>6</v>
      </c>
      <c r="BC301" s="20">
        <v>0</v>
      </c>
      <c r="BD301" s="20">
        <v>0.09</v>
      </c>
      <c r="BE301" s="20">
        <v>0.09</v>
      </c>
      <c r="BF301" s="20">
        <v>10.98</v>
      </c>
      <c r="BG301" s="22">
        <v>273</v>
      </c>
      <c r="BH301" s="22">
        <v>109</v>
      </c>
      <c r="BI301" s="22">
        <v>372</v>
      </c>
      <c r="BJ301" s="22">
        <v>131</v>
      </c>
      <c r="BK301" s="22">
        <v>391</v>
      </c>
      <c r="BL301" s="22">
        <v>140</v>
      </c>
      <c r="BM301" s="22">
        <v>343</v>
      </c>
      <c r="BN301" s="22">
        <v>126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0.01</v>
      </c>
      <c r="BX301" s="22">
        <v>0.01</v>
      </c>
      <c r="BY301" s="22">
        <v>1.76</v>
      </c>
      <c r="BZ301" s="22">
        <v>1.76</v>
      </c>
      <c r="CA301" s="22">
        <v>757</v>
      </c>
      <c r="CB301" s="22">
        <v>242</v>
      </c>
      <c r="CC301" s="22">
        <v>268</v>
      </c>
      <c r="CD301" s="22">
        <v>88</v>
      </c>
      <c r="CE301" s="22">
        <v>387</v>
      </c>
      <c r="CF301" s="22">
        <v>134</v>
      </c>
      <c r="CG301" s="22">
        <v>223</v>
      </c>
      <c r="CH301" s="22">
        <v>85</v>
      </c>
      <c r="CI301" s="22">
        <v>0.96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173954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3</v>
      </c>
      <c r="J302" s="20">
        <v>0.5</v>
      </c>
      <c r="K302" s="20">
        <v>0.5</v>
      </c>
      <c r="L302" s="22">
        <v>0</v>
      </c>
      <c r="M302" s="20" t="s">
        <v>1215</v>
      </c>
      <c r="N302" s="20">
        <v>0.5</v>
      </c>
      <c r="O302" s="22">
        <v>239</v>
      </c>
      <c r="P302" s="23" t="b">
        <v>0</v>
      </c>
      <c r="Q302" s="20"/>
      <c r="R302" s="20" t="s">
        <v>3245</v>
      </c>
      <c r="S302" s="22">
        <v>44</v>
      </c>
      <c r="T302" s="20" t="s">
        <v>1216</v>
      </c>
      <c r="U302" s="20">
        <v>1.8</v>
      </c>
      <c r="V302" s="20" t="s">
        <v>686</v>
      </c>
      <c r="W302" s="20">
        <v>0.1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7</v>
      </c>
      <c r="AD302" s="22">
        <v>7810</v>
      </c>
      <c r="AE302" s="22">
        <v>25</v>
      </c>
      <c r="AF302" s="22">
        <v>8843</v>
      </c>
      <c r="AG302" s="22">
        <v>115</v>
      </c>
      <c r="AH302" s="20">
        <v>0.1</v>
      </c>
      <c r="AI302" s="20">
        <v>1.6</v>
      </c>
      <c r="AJ302" s="20" t="s">
        <v>686</v>
      </c>
      <c r="AK302" s="22">
        <v>174</v>
      </c>
      <c r="AL302" s="22">
        <v>0</v>
      </c>
      <c r="AM302" s="22">
        <v>0</v>
      </c>
      <c r="AN302" s="22">
        <v>1</v>
      </c>
      <c r="AO302" s="22">
        <v>2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18</v>
      </c>
      <c r="AX302" s="20">
        <v>9.4</v>
      </c>
      <c r="AY302" s="20">
        <v>5</v>
      </c>
      <c r="AZ302" s="20">
        <v>8</v>
      </c>
      <c r="BA302" s="20">
        <v>2.2000000000000002</v>
      </c>
      <c r="BB302" s="22">
        <v>2</v>
      </c>
      <c r="BC302" s="20">
        <v>0</v>
      </c>
      <c r="BD302" s="20">
        <v>0.04</v>
      </c>
      <c r="BE302" s="20">
        <v>0.04</v>
      </c>
      <c r="BF302" s="20">
        <v>3.16</v>
      </c>
      <c r="BG302" s="22">
        <v>446</v>
      </c>
      <c r="BH302" s="22">
        <v>200</v>
      </c>
      <c r="BI302" s="22">
        <v>408</v>
      </c>
      <c r="BJ302" s="22">
        <v>203</v>
      </c>
      <c r="BK302" s="22">
        <v>393</v>
      </c>
      <c r="BL302" s="22">
        <v>198</v>
      </c>
      <c r="BM302" s="22">
        <v>449</v>
      </c>
      <c r="BN302" s="22">
        <v>205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0.02</v>
      </c>
      <c r="BX302" s="22">
        <v>0.02</v>
      </c>
      <c r="BY302" s="22">
        <v>1.63</v>
      </c>
      <c r="BZ302" s="22">
        <v>1.03</v>
      </c>
      <c r="CA302" s="22">
        <v>507</v>
      </c>
      <c r="CB302" s="22">
        <v>293</v>
      </c>
      <c r="CC302" s="22">
        <v>329</v>
      </c>
      <c r="CD302" s="22">
        <v>150</v>
      </c>
      <c r="CE302" s="22">
        <v>312</v>
      </c>
      <c r="CF302" s="22">
        <v>129</v>
      </c>
      <c r="CG302" s="22">
        <v>479</v>
      </c>
      <c r="CH302" s="22">
        <v>160</v>
      </c>
      <c r="CI302" s="22">
        <v>1.03</v>
      </c>
      <c r="CJ302" s="22">
        <v>0.52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86417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1.8</v>
      </c>
      <c r="K303" s="20">
        <v>1.8</v>
      </c>
      <c r="L303" s="22">
        <v>0</v>
      </c>
      <c r="M303" s="20" t="s">
        <v>1212</v>
      </c>
      <c r="N303" s="20">
        <v>1.8</v>
      </c>
      <c r="O303" s="22">
        <v>240</v>
      </c>
      <c r="P303" s="23" t="b">
        <v>0</v>
      </c>
      <c r="Q303" s="20"/>
      <c r="R303" s="20" t="s">
        <v>3295</v>
      </c>
      <c r="S303" s="22">
        <v>49</v>
      </c>
      <c r="T303" s="20" t="s">
        <v>1213</v>
      </c>
      <c r="U303" s="20">
        <v>2.7</v>
      </c>
      <c r="V303" s="20" t="s">
        <v>584</v>
      </c>
      <c r="W303" s="20">
        <v>0.1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41</v>
      </c>
      <c r="AD303" s="22">
        <v>16053</v>
      </c>
      <c r="AE303" s="22">
        <v>79</v>
      </c>
      <c r="AF303" s="22">
        <v>22023</v>
      </c>
      <c r="AG303" s="22">
        <v>584</v>
      </c>
      <c r="AH303" s="20">
        <v>0.4</v>
      </c>
      <c r="AI303" s="20">
        <v>8.4</v>
      </c>
      <c r="AJ303" s="20" t="s">
        <v>584</v>
      </c>
      <c r="AK303" s="22">
        <v>1068</v>
      </c>
      <c r="AL303" s="22">
        <v>1</v>
      </c>
      <c r="AM303" s="22">
        <v>1</v>
      </c>
      <c r="AN303" s="22">
        <v>4</v>
      </c>
      <c r="AO303" s="22">
        <v>14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1</v>
      </c>
      <c r="AW303" s="22">
        <v>125</v>
      </c>
      <c r="AX303" s="20">
        <v>184.8</v>
      </c>
      <c r="AY303" s="20">
        <v>157.6</v>
      </c>
      <c r="AZ303" s="20">
        <v>172</v>
      </c>
      <c r="BA303" s="20">
        <v>51.2</v>
      </c>
      <c r="BB303" s="22">
        <v>15</v>
      </c>
      <c r="BC303" s="20">
        <v>1.43</v>
      </c>
      <c r="BD303" s="20">
        <v>1.1599999999999999</v>
      </c>
      <c r="BE303" s="20">
        <v>2.59</v>
      </c>
      <c r="BF303" s="20">
        <v>15.3</v>
      </c>
      <c r="BG303" s="22">
        <v>192</v>
      </c>
      <c r="BH303" s="22">
        <v>77</v>
      </c>
      <c r="BI303" s="22">
        <v>119</v>
      </c>
      <c r="BJ303" s="22">
        <v>84</v>
      </c>
      <c r="BK303" s="22">
        <v>97</v>
      </c>
      <c r="BL303" s="22">
        <v>64</v>
      </c>
      <c r="BM303" s="22">
        <v>137</v>
      </c>
      <c r="BN303" s="22">
        <v>79</v>
      </c>
      <c r="BO303" s="20"/>
      <c r="BP303" s="20"/>
      <c r="BQ303" s="20"/>
      <c r="BR303" s="20"/>
      <c r="BS303" s="20"/>
      <c r="BT303" s="20"/>
      <c r="BU303" s="22">
        <v>0.12</v>
      </c>
      <c r="BV303" s="22">
        <v>0</v>
      </c>
      <c r="BW303" s="22">
        <v>0.1</v>
      </c>
      <c r="BX303" s="22">
        <v>0.22</v>
      </c>
      <c r="BY303" s="22">
        <v>1.29</v>
      </c>
      <c r="BZ303" s="22">
        <v>1.18</v>
      </c>
      <c r="CA303" s="22">
        <v>215</v>
      </c>
      <c r="CB303" s="22">
        <v>138</v>
      </c>
      <c r="CC303" s="22">
        <v>187</v>
      </c>
      <c r="CD303" s="22">
        <v>83</v>
      </c>
      <c r="CE303" s="22">
        <v>189</v>
      </c>
      <c r="CF303" s="22">
        <v>84</v>
      </c>
      <c r="CG303" s="22">
        <v>385</v>
      </c>
      <c r="CH303" s="22">
        <v>123</v>
      </c>
      <c r="CI303" s="22">
        <v>1.26</v>
      </c>
      <c r="CJ303" s="22">
        <v>0.34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100</v>
      </c>
      <c r="B304" s="22">
        <v>100</v>
      </c>
      <c r="C304" s="22">
        <v>49413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0</v>
      </c>
      <c r="K304" s="20">
        <v>0</v>
      </c>
      <c r="L304" s="22">
        <v>0</v>
      </c>
      <c r="M304" s="20" t="s">
        <v>479</v>
      </c>
      <c r="N304" s="20">
        <v>0</v>
      </c>
      <c r="O304" s="22">
        <v>241</v>
      </c>
      <c r="P304" s="23" t="b">
        <v>0</v>
      </c>
      <c r="Q304" s="20"/>
      <c r="R304" s="20" t="s">
        <v>3328</v>
      </c>
      <c r="S304" s="22">
        <v>40</v>
      </c>
      <c r="T304" s="20" t="s">
        <v>1206</v>
      </c>
      <c r="U304" s="20">
        <v>1</v>
      </c>
      <c r="V304" s="20" t="s">
        <v>635</v>
      </c>
      <c r="W304" s="20">
        <v>0.4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1</v>
      </c>
      <c r="AD304" s="22">
        <v>20704</v>
      </c>
      <c r="AE304" s="22">
        <v>87</v>
      </c>
      <c r="AF304" s="22">
        <v>65217</v>
      </c>
      <c r="AG304" s="22">
        <v>232</v>
      </c>
      <c r="AH304" s="20">
        <v>0</v>
      </c>
      <c r="AI304" s="20">
        <v>0.2</v>
      </c>
      <c r="AJ304" s="20" t="s">
        <v>635</v>
      </c>
      <c r="AK304" s="22">
        <v>1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3</v>
      </c>
      <c r="AX304" s="20">
        <v>0.2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481</v>
      </c>
      <c r="BH304" s="22">
        <v>172</v>
      </c>
      <c r="BI304" s="22">
        <v>498</v>
      </c>
      <c r="BJ304" s="22">
        <v>180</v>
      </c>
      <c r="BK304" s="22">
        <v>470</v>
      </c>
      <c r="BL304" s="22">
        <v>168</v>
      </c>
      <c r="BM304" s="22">
        <v>520</v>
      </c>
      <c r="BN304" s="22">
        <v>181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633</v>
      </c>
      <c r="CB304" s="22">
        <v>164</v>
      </c>
      <c r="CC304" s="22">
        <v>444</v>
      </c>
      <c r="CD304" s="22">
        <v>151</v>
      </c>
      <c r="CE304" s="22">
        <v>405</v>
      </c>
      <c r="CF304" s="22">
        <v>142</v>
      </c>
      <c r="CG304" s="22">
        <v>245</v>
      </c>
      <c r="CH304" s="22">
        <v>94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55494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2</v>
      </c>
      <c r="J305" s="20">
        <v>0</v>
      </c>
      <c r="K305" s="20">
        <v>0</v>
      </c>
      <c r="L305" s="22">
        <v>0</v>
      </c>
      <c r="M305" s="20" t="s">
        <v>1207</v>
      </c>
      <c r="N305" s="20">
        <v>1.5</v>
      </c>
      <c r="O305" s="22">
        <v>242</v>
      </c>
      <c r="P305" s="23" t="b">
        <v>0</v>
      </c>
      <c r="Q305" s="20" t="s">
        <v>2390</v>
      </c>
      <c r="R305" s="20" t="s">
        <v>3715</v>
      </c>
      <c r="S305" s="22">
        <v>45</v>
      </c>
      <c r="T305" s="20" t="s">
        <v>1208</v>
      </c>
      <c r="U305" s="20">
        <v>2.2000000000000002</v>
      </c>
      <c r="V305" s="20" t="s">
        <v>491</v>
      </c>
      <c r="W305" s="20">
        <v>0.3</v>
      </c>
      <c r="X305" s="23" t="b">
        <v>0</v>
      </c>
      <c r="Y305" s="20"/>
      <c r="Z305" s="20" t="s">
        <v>899</v>
      </c>
      <c r="AA305" s="22">
        <v>8</v>
      </c>
      <c r="AB305" s="22">
        <v>31</v>
      </c>
      <c r="AC305" s="22">
        <v>36</v>
      </c>
      <c r="AD305" s="22">
        <v>33409</v>
      </c>
      <c r="AE305" s="22">
        <v>11</v>
      </c>
      <c r="AF305" s="22">
        <v>36922</v>
      </c>
      <c r="AG305" s="22">
        <v>1614</v>
      </c>
      <c r="AH305" s="20">
        <v>0.3</v>
      </c>
      <c r="AI305" s="20">
        <v>8</v>
      </c>
      <c r="AJ305" s="20" t="s">
        <v>491</v>
      </c>
      <c r="AK305" s="22">
        <v>1332</v>
      </c>
      <c r="AL305" s="22">
        <v>0</v>
      </c>
      <c r="AM305" s="22">
        <v>1</v>
      </c>
      <c r="AN305" s="22">
        <v>4</v>
      </c>
      <c r="AO305" s="22">
        <v>23</v>
      </c>
      <c r="AP305" s="22">
        <v>1</v>
      </c>
      <c r="AQ305" s="22">
        <v>0</v>
      </c>
      <c r="AR305" s="22">
        <v>0</v>
      </c>
      <c r="AS305" s="22">
        <v>4</v>
      </c>
      <c r="AT305" s="22">
        <v>0</v>
      </c>
      <c r="AU305" s="22">
        <v>0</v>
      </c>
      <c r="AV305" s="22">
        <v>0</v>
      </c>
      <c r="AW305" s="22">
        <v>198</v>
      </c>
      <c r="AX305" s="20">
        <v>219.6</v>
      </c>
      <c r="AY305" s="20">
        <v>69.400000000000006</v>
      </c>
      <c r="AZ305" s="20">
        <v>31</v>
      </c>
      <c r="BA305" s="20">
        <v>31.9</v>
      </c>
      <c r="BB305" s="22">
        <v>16</v>
      </c>
      <c r="BC305" s="20">
        <v>0.7</v>
      </c>
      <c r="BD305" s="20">
        <v>0.21</v>
      </c>
      <c r="BE305" s="20">
        <v>0.91</v>
      </c>
      <c r="BF305" s="20">
        <v>21.58</v>
      </c>
      <c r="BG305" s="22">
        <v>151</v>
      </c>
      <c r="BH305" s="22">
        <v>57</v>
      </c>
      <c r="BI305" s="22">
        <v>239</v>
      </c>
      <c r="BJ305" s="22">
        <v>68</v>
      </c>
      <c r="BK305" s="22">
        <v>297</v>
      </c>
      <c r="BL305" s="22">
        <v>97</v>
      </c>
      <c r="BM305" s="22">
        <v>231</v>
      </c>
      <c r="BN305" s="22">
        <v>74</v>
      </c>
      <c r="BO305" s="20"/>
      <c r="BP305" s="20"/>
      <c r="BQ305" s="20"/>
      <c r="BR305" s="20"/>
      <c r="BS305" s="20"/>
      <c r="BT305" s="20"/>
      <c r="BU305" s="22">
        <v>0.05</v>
      </c>
      <c r="BV305" s="22">
        <v>0</v>
      </c>
      <c r="BW305" s="22">
        <v>0.01</v>
      </c>
      <c r="BX305" s="22">
        <v>0.06</v>
      </c>
      <c r="BY305" s="22">
        <v>1.46</v>
      </c>
      <c r="BZ305" s="22">
        <v>1.55</v>
      </c>
      <c r="CA305" s="22">
        <v>352</v>
      </c>
      <c r="CB305" s="22">
        <v>51</v>
      </c>
      <c r="CC305" s="22">
        <v>216</v>
      </c>
      <c r="CD305" s="22">
        <v>75</v>
      </c>
      <c r="CE305" s="22">
        <v>249</v>
      </c>
      <c r="CF305" s="22">
        <v>80</v>
      </c>
      <c r="CG305" s="22">
        <v>301</v>
      </c>
      <c r="CH305" s="22">
        <v>117</v>
      </c>
      <c r="CI305" s="22">
        <v>1.08</v>
      </c>
      <c r="CJ305" s="22">
        <v>0.27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487818</v>
      </c>
      <c r="D306" s="22">
        <v>-1</v>
      </c>
      <c r="E306" s="22">
        <v>1</v>
      </c>
      <c r="F306" s="22">
        <v>-1</v>
      </c>
      <c r="G306" s="22">
        <v>1</v>
      </c>
      <c r="H306" s="22">
        <v>0</v>
      </c>
      <c r="I306" s="22">
        <v>1</v>
      </c>
      <c r="J306" s="20">
        <v>0</v>
      </c>
      <c r="K306" s="20">
        <v>0</v>
      </c>
      <c r="L306" s="22">
        <v>0</v>
      </c>
      <c r="M306" s="20" t="s">
        <v>1016</v>
      </c>
      <c r="N306" s="20">
        <v>0</v>
      </c>
      <c r="O306" s="22">
        <v>243</v>
      </c>
      <c r="P306" s="23" t="b">
        <v>0</v>
      </c>
      <c r="Q306" s="20"/>
      <c r="R306" s="20"/>
      <c r="S306" s="22">
        <v>39</v>
      </c>
      <c r="T306" s="20" t="s">
        <v>1241</v>
      </c>
      <c r="U306" s="20">
        <v>0</v>
      </c>
      <c r="V306" s="20" t="s">
        <v>688</v>
      </c>
      <c r="W306" s="20">
        <v>1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0</v>
      </c>
      <c r="AD306" s="22">
        <v>19602</v>
      </c>
      <c r="AE306" s="22">
        <v>510</v>
      </c>
      <c r="AF306" s="22">
        <v>47086</v>
      </c>
      <c r="AG306" s="22">
        <v>344</v>
      </c>
      <c r="AH306" s="20">
        <v>0</v>
      </c>
      <c r="AI306" s="20">
        <v>0</v>
      </c>
      <c r="AJ306" s="20" t="s">
        <v>688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507</v>
      </c>
      <c r="BH306" s="22">
        <v>50</v>
      </c>
      <c r="BI306" s="22">
        <v>492</v>
      </c>
      <c r="BJ306" s="22">
        <v>33</v>
      </c>
      <c r="BK306" s="22">
        <v>463</v>
      </c>
      <c r="BL306" s="22">
        <v>24</v>
      </c>
      <c r="BM306" s="22">
        <v>513</v>
      </c>
      <c r="BN306" s="22">
        <v>50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763</v>
      </c>
      <c r="CB306" s="22">
        <v>84</v>
      </c>
      <c r="CC306" s="22">
        <v>438</v>
      </c>
      <c r="CD306" s="22">
        <v>49</v>
      </c>
      <c r="CE306" s="22">
        <v>519</v>
      </c>
      <c r="CF306" s="22">
        <v>50</v>
      </c>
      <c r="CG306" s="22">
        <v>184</v>
      </c>
      <c r="CH306" s="22">
        <v>25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172649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1</v>
      </c>
      <c r="J307" s="20">
        <v>0.8</v>
      </c>
      <c r="K307" s="20">
        <v>0.8</v>
      </c>
      <c r="L307" s="22">
        <v>2</v>
      </c>
      <c r="M307" s="20" t="s">
        <v>1554</v>
      </c>
      <c r="N307" s="20">
        <v>0.8</v>
      </c>
      <c r="O307" s="22">
        <v>385</v>
      </c>
      <c r="P307" s="23" t="b">
        <v>0</v>
      </c>
      <c r="Q307" s="20"/>
      <c r="R307" s="20" t="s">
        <v>3247</v>
      </c>
      <c r="S307" s="22">
        <v>44</v>
      </c>
      <c r="T307" s="20" t="s">
        <v>1555</v>
      </c>
      <c r="U307" s="20">
        <v>2.5</v>
      </c>
      <c r="V307" s="20" t="s">
        <v>434</v>
      </c>
      <c r="W307" s="20">
        <v>0.3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5</v>
      </c>
      <c r="AD307" s="22">
        <v>23521</v>
      </c>
      <c r="AE307" s="22">
        <v>1183</v>
      </c>
      <c r="AF307" s="22">
        <v>39319</v>
      </c>
      <c r="AG307" s="22">
        <v>1040</v>
      </c>
      <c r="AH307" s="20">
        <v>0.2</v>
      </c>
      <c r="AI307" s="20">
        <v>1.1000000000000001</v>
      </c>
      <c r="AJ307" s="20" t="s">
        <v>434</v>
      </c>
      <c r="AK307" s="22">
        <v>180</v>
      </c>
      <c r="AL307" s="22">
        <v>0</v>
      </c>
      <c r="AM307" s="22">
        <v>0</v>
      </c>
      <c r="AN307" s="22">
        <v>0</v>
      </c>
      <c r="AO307" s="22">
        <v>3</v>
      </c>
      <c r="AP307" s="22">
        <v>0</v>
      </c>
      <c r="AQ307" s="22">
        <v>0</v>
      </c>
      <c r="AR307" s="22">
        <v>0</v>
      </c>
      <c r="AS307" s="22">
        <v>1</v>
      </c>
      <c r="AT307" s="22">
        <v>0</v>
      </c>
      <c r="AU307" s="22">
        <v>12</v>
      </c>
      <c r="AV307" s="22">
        <v>0</v>
      </c>
      <c r="AW307" s="22">
        <v>39</v>
      </c>
      <c r="AX307" s="20">
        <v>86.2</v>
      </c>
      <c r="AY307" s="20">
        <v>0</v>
      </c>
      <c r="AZ307" s="20">
        <v>0</v>
      </c>
      <c r="BA307" s="20">
        <v>8.6</v>
      </c>
      <c r="BB307" s="22">
        <v>2</v>
      </c>
      <c r="BC307" s="20">
        <v>0</v>
      </c>
      <c r="BD307" s="20">
        <v>0.01</v>
      </c>
      <c r="BE307" s="20">
        <v>0.01</v>
      </c>
      <c r="BF307" s="20">
        <v>2.75</v>
      </c>
      <c r="BG307" s="22">
        <v>308</v>
      </c>
      <c r="BH307" s="22">
        <v>24</v>
      </c>
      <c r="BI307" s="22">
        <v>602</v>
      </c>
      <c r="BJ307" s="22">
        <v>73</v>
      </c>
      <c r="BK307" s="22">
        <v>585</v>
      </c>
      <c r="BL307" s="22">
        <v>66</v>
      </c>
      <c r="BM307" s="22">
        <v>388</v>
      </c>
      <c r="BN307" s="22">
        <v>24</v>
      </c>
      <c r="BO307" s="20"/>
      <c r="BP307" s="20"/>
      <c r="BQ307" s="20"/>
      <c r="BR307" s="20"/>
      <c r="BS307" s="20"/>
      <c r="BT307" s="20"/>
      <c r="BU307" s="22">
        <v>0</v>
      </c>
      <c r="BV307" s="22">
        <v>6</v>
      </c>
      <c r="BW307" s="22">
        <v>0</v>
      </c>
      <c r="BX307" s="22">
        <v>0</v>
      </c>
      <c r="BY307" s="22">
        <v>1.38</v>
      </c>
      <c r="BZ307" s="22">
        <v>1.5</v>
      </c>
      <c r="CA307" s="22">
        <v>505</v>
      </c>
      <c r="CB307" s="22">
        <v>25</v>
      </c>
      <c r="CC307" s="22">
        <v>293</v>
      </c>
      <c r="CD307" s="22">
        <v>27</v>
      </c>
      <c r="CE307" s="22">
        <v>213</v>
      </c>
      <c r="CF307" s="22">
        <v>25</v>
      </c>
      <c r="CG307" s="22">
        <v>295</v>
      </c>
      <c r="CH307" s="22">
        <v>42</v>
      </c>
      <c r="CI307" s="22">
        <v>1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536694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0.2</v>
      </c>
      <c r="K308" s="20">
        <v>0.2</v>
      </c>
      <c r="L308" s="22">
        <v>0</v>
      </c>
      <c r="M308" s="20" t="s">
        <v>642</v>
      </c>
      <c r="N308" s="20">
        <v>0.2</v>
      </c>
      <c r="O308" s="22">
        <v>615</v>
      </c>
      <c r="P308" s="23" t="b">
        <v>0</v>
      </c>
      <c r="Q308" s="20"/>
      <c r="R308" s="20" t="s">
        <v>2504</v>
      </c>
      <c r="S308" s="22">
        <v>49</v>
      </c>
      <c r="T308" s="20" t="s">
        <v>2403</v>
      </c>
      <c r="U308" s="20">
        <v>1</v>
      </c>
      <c r="V308" s="20" t="s">
        <v>2404</v>
      </c>
      <c r="W308" s="20">
        <v>0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3</v>
      </c>
      <c r="AD308" s="22">
        <v>858</v>
      </c>
      <c r="AE308" s="22">
        <v>4</v>
      </c>
      <c r="AF308" s="22">
        <v>1465</v>
      </c>
      <c r="AG308" s="22">
        <v>13</v>
      </c>
      <c r="AH308" s="20">
        <v>0</v>
      </c>
      <c r="AI308" s="20">
        <v>0.6</v>
      </c>
      <c r="AJ308" s="20" t="s">
        <v>2405</v>
      </c>
      <c r="AK308" s="22">
        <v>40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11</v>
      </c>
      <c r="AX308" s="20">
        <v>6.8</v>
      </c>
      <c r="AY308" s="20">
        <v>53.2</v>
      </c>
      <c r="AZ308" s="20">
        <v>9</v>
      </c>
      <c r="BA308" s="20">
        <v>6.8</v>
      </c>
      <c r="BB308" s="22">
        <v>0</v>
      </c>
      <c r="BC308" s="20">
        <v>0.08</v>
      </c>
      <c r="BD308" s="20">
        <v>0.09</v>
      </c>
      <c r="BE308" s="20">
        <v>0.17</v>
      </c>
      <c r="BF308" s="20">
        <v>0.39</v>
      </c>
      <c r="BG308" s="22">
        <v>453</v>
      </c>
      <c r="BH308" s="22">
        <v>204</v>
      </c>
      <c r="BI308" s="22">
        <v>280</v>
      </c>
      <c r="BJ308" s="22">
        <v>151</v>
      </c>
      <c r="BK308" s="22">
        <v>389</v>
      </c>
      <c r="BL308" s="22">
        <v>196</v>
      </c>
      <c r="BM308" s="22">
        <v>402</v>
      </c>
      <c r="BN308" s="22">
        <v>186</v>
      </c>
      <c r="BO308" s="22">
        <v>3</v>
      </c>
      <c r="BP308" s="20"/>
      <c r="BQ308" s="20"/>
      <c r="BR308" s="20"/>
      <c r="BS308" s="20"/>
      <c r="BT308" s="20"/>
      <c r="BU308" s="22">
        <v>0.18</v>
      </c>
      <c r="BV308" s="22">
        <v>0</v>
      </c>
      <c r="BW308" s="22">
        <v>0.2</v>
      </c>
      <c r="BX308" s="22">
        <v>0.38</v>
      </c>
      <c r="BY308" s="22">
        <v>0.88</v>
      </c>
      <c r="BZ308" s="22">
        <v>0</v>
      </c>
      <c r="CA308" s="22">
        <v>266</v>
      </c>
      <c r="CB308" s="22">
        <v>171</v>
      </c>
      <c r="CC308" s="22">
        <v>402</v>
      </c>
      <c r="CD308" s="22">
        <v>180</v>
      </c>
      <c r="CE308" s="22">
        <v>456</v>
      </c>
      <c r="CF308" s="22">
        <v>212</v>
      </c>
      <c r="CG308" s="22">
        <v>705</v>
      </c>
      <c r="CH308" s="22">
        <v>289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450542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3</v>
      </c>
      <c r="J309" s="20">
        <v>0</v>
      </c>
      <c r="K309" s="20">
        <v>0</v>
      </c>
      <c r="L309" s="22">
        <v>0</v>
      </c>
      <c r="M309" s="20" t="s">
        <v>2505</v>
      </c>
      <c r="N309" s="20">
        <v>0</v>
      </c>
      <c r="O309" s="22">
        <v>657</v>
      </c>
      <c r="P309" s="23" t="b">
        <v>0</v>
      </c>
      <c r="Q309" s="20" t="s">
        <v>2390</v>
      </c>
      <c r="R309" s="20" t="s">
        <v>3402</v>
      </c>
      <c r="S309" s="22">
        <v>45</v>
      </c>
      <c r="T309" s="20" t="s">
        <v>2506</v>
      </c>
      <c r="U309" s="20">
        <v>1.3</v>
      </c>
      <c r="V309" s="20" t="s">
        <v>2507</v>
      </c>
      <c r="W309" s="20">
        <v>0</v>
      </c>
      <c r="X309" s="23" t="b">
        <v>0</v>
      </c>
      <c r="Y309" s="20"/>
      <c r="Z309" s="20" t="s">
        <v>899</v>
      </c>
      <c r="AA309" s="22">
        <v>8</v>
      </c>
      <c r="AB309" s="22">
        <v>31</v>
      </c>
      <c r="AC309" s="22">
        <v>8</v>
      </c>
      <c r="AD309" s="22">
        <v>5127</v>
      </c>
      <c r="AE309" s="22">
        <v>4</v>
      </c>
      <c r="AF309" s="22">
        <v>4518</v>
      </c>
      <c r="AG309" s="22">
        <v>36</v>
      </c>
      <c r="AH309" s="20">
        <v>0</v>
      </c>
      <c r="AI309" s="20">
        <v>1.8</v>
      </c>
      <c r="AJ309" s="20" t="s">
        <v>2507</v>
      </c>
      <c r="AK309" s="22">
        <v>132</v>
      </c>
      <c r="AL309" s="22">
        <v>0</v>
      </c>
      <c r="AM309" s="22">
        <v>0</v>
      </c>
      <c r="AN309" s="22">
        <v>1</v>
      </c>
      <c r="AO309" s="22">
        <v>3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21</v>
      </c>
      <c r="AX309" s="20">
        <v>23.2</v>
      </c>
      <c r="AY309" s="20">
        <v>28.2</v>
      </c>
      <c r="AZ309" s="20">
        <v>58</v>
      </c>
      <c r="BA309" s="20">
        <v>11</v>
      </c>
      <c r="BB309" s="22">
        <v>0</v>
      </c>
      <c r="BC309" s="20">
        <v>0.41</v>
      </c>
      <c r="BD309" s="20">
        <v>0.14000000000000001</v>
      </c>
      <c r="BE309" s="20">
        <v>0.54</v>
      </c>
      <c r="BF309" s="20">
        <v>3.21</v>
      </c>
      <c r="BG309" s="22">
        <v>411</v>
      </c>
      <c r="BH309" s="22">
        <v>183</v>
      </c>
      <c r="BI309" s="22">
        <v>340</v>
      </c>
      <c r="BJ309" s="22">
        <v>177</v>
      </c>
      <c r="BK309" s="22">
        <v>229</v>
      </c>
      <c r="BL309" s="22">
        <v>122</v>
      </c>
      <c r="BM309" s="22">
        <v>370</v>
      </c>
      <c r="BN309" s="22">
        <v>166</v>
      </c>
      <c r="BO309" s="20"/>
      <c r="BP309" s="20"/>
      <c r="BQ309" s="20"/>
      <c r="BR309" s="20"/>
      <c r="BS309" s="20"/>
      <c r="BT309" s="20"/>
      <c r="BU309" s="22">
        <v>0.28000000000000003</v>
      </c>
      <c r="BV309" s="22">
        <v>0</v>
      </c>
      <c r="BW309" s="22">
        <v>0.1</v>
      </c>
      <c r="BX309" s="22">
        <v>0.38</v>
      </c>
      <c r="BY309" s="22">
        <v>2.19</v>
      </c>
      <c r="BZ309" s="22">
        <v>2.0499999999999998</v>
      </c>
      <c r="CA309" s="22">
        <v>412</v>
      </c>
      <c r="CB309" s="22">
        <v>238</v>
      </c>
      <c r="CC309" s="22">
        <v>620</v>
      </c>
      <c r="CD309" s="22">
        <v>233</v>
      </c>
      <c r="CE309" s="22">
        <v>369</v>
      </c>
      <c r="CF309" s="22">
        <v>167</v>
      </c>
      <c r="CG309" s="22">
        <v>632</v>
      </c>
      <c r="CH309" s="22">
        <v>244</v>
      </c>
      <c r="CI309" s="22">
        <v>0</v>
      </c>
      <c r="CJ309" s="22">
        <v>0.68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461382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4</v>
      </c>
      <c r="J310" s="20">
        <v>0</v>
      </c>
      <c r="K310" s="20">
        <v>0</v>
      </c>
      <c r="L310" s="22">
        <v>0</v>
      </c>
      <c r="M310" s="20" t="s">
        <v>2508</v>
      </c>
      <c r="N310" s="20">
        <v>0</v>
      </c>
      <c r="O310" s="22">
        <v>658</v>
      </c>
      <c r="P310" s="23" t="b">
        <v>0</v>
      </c>
      <c r="Q310" s="20" t="s">
        <v>2978</v>
      </c>
      <c r="R310" s="20" t="s">
        <v>2979</v>
      </c>
      <c r="S310" s="22">
        <v>45</v>
      </c>
      <c r="T310" s="20" t="s">
        <v>2509</v>
      </c>
      <c r="U310" s="20">
        <v>0</v>
      </c>
      <c r="V310" s="20" t="s">
        <v>581</v>
      </c>
      <c r="W310" s="20">
        <v>0</v>
      </c>
      <c r="X310" s="23" t="b">
        <v>0</v>
      </c>
      <c r="Y310" s="20"/>
      <c r="Z310" s="20" t="s">
        <v>872</v>
      </c>
      <c r="AA310" s="22">
        <v>8</v>
      </c>
      <c r="AB310" s="22">
        <v>31</v>
      </c>
      <c r="AC310" s="22">
        <v>0</v>
      </c>
      <c r="AD310" s="22">
        <v>7045</v>
      </c>
      <c r="AE310" s="22">
        <v>0</v>
      </c>
      <c r="AF310" s="22">
        <v>9190</v>
      </c>
      <c r="AG310" s="22">
        <v>21</v>
      </c>
      <c r="AH310" s="20">
        <v>0</v>
      </c>
      <c r="AI310" s="20">
        <v>0</v>
      </c>
      <c r="AJ310" s="20" t="s">
        <v>581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666</v>
      </c>
      <c r="BH310" s="22">
        <v>71</v>
      </c>
      <c r="BI310" s="22">
        <v>662</v>
      </c>
      <c r="BJ310" s="22">
        <v>72</v>
      </c>
      <c r="BK310" s="22">
        <v>652</v>
      </c>
      <c r="BL310" s="22">
        <v>70</v>
      </c>
      <c r="BM310" s="22">
        <v>671</v>
      </c>
      <c r="BN310" s="22">
        <v>73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415</v>
      </c>
      <c r="CB310" s="22">
        <v>74</v>
      </c>
      <c r="CC310" s="22">
        <v>622</v>
      </c>
      <c r="CD310" s="22">
        <v>66</v>
      </c>
      <c r="CE310" s="22">
        <v>677</v>
      </c>
      <c r="CF310" s="22">
        <v>76</v>
      </c>
      <c r="CG310" s="22">
        <v>531</v>
      </c>
      <c r="CH310" s="22">
        <v>74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531993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4</v>
      </c>
      <c r="J311" s="20">
        <v>0</v>
      </c>
      <c r="K311" s="20">
        <v>0</v>
      </c>
      <c r="L311" s="22">
        <v>0</v>
      </c>
      <c r="M311" s="20" t="s">
        <v>3248</v>
      </c>
      <c r="N311" s="20">
        <v>0</v>
      </c>
      <c r="O311" s="22">
        <v>720</v>
      </c>
      <c r="P311" s="23" t="b">
        <v>0</v>
      </c>
      <c r="Q311" s="20"/>
      <c r="R311" s="20"/>
      <c r="S311" s="22">
        <v>45</v>
      </c>
      <c r="T311" s="20" t="s">
        <v>3249</v>
      </c>
      <c r="U311" s="20">
        <v>0</v>
      </c>
      <c r="V311" s="20" t="s">
        <v>3250</v>
      </c>
      <c r="W311" s="20">
        <v>0</v>
      </c>
      <c r="X311" s="23" t="b">
        <v>0</v>
      </c>
      <c r="Y311" s="20"/>
      <c r="Z311" s="20" t="s">
        <v>858</v>
      </c>
      <c r="AA311" s="22">
        <v>8</v>
      </c>
      <c r="AB311" s="22">
        <v>31</v>
      </c>
      <c r="AC311" s="22">
        <v>0</v>
      </c>
      <c r="AD311" s="22">
        <v>5247</v>
      </c>
      <c r="AE311" s="22">
        <v>61</v>
      </c>
      <c r="AF311" s="22">
        <v>3440</v>
      </c>
      <c r="AG311" s="22">
        <v>149</v>
      </c>
      <c r="AH311" s="20">
        <v>0</v>
      </c>
      <c r="AI311" s="20">
        <v>0</v>
      </c>
      <c r="AJ311" s="20" t="s">
        <v>3250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702</v>
      </c>
      <c r="BH311" s="22">
        <v>80</v>
      </c>
      <c r="BI311" s="22">
        <v>699</v>
      </c>
      <c r="BJ311" s="22">
        <v>82</v>
      </c>
      <c r="BK311" s="22">
        <v>692</v>
      </c>
      <c r="BL311" s="22">
        <v>81</v>
      </c>
      <c r="BM311" s="22">
        <v>708</v>
      </c>
      <c r="BN311" s="22">
        <v>83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460</v>
      </c>
      <c r="CB311" s="22">
        <v>85</v>
      </c>
      <c r="CC311" s="22">
        <v>660</v>
      </c>
      <c r="CD311" s="22">
        <v>75</v>
      </c>
      <c r="CE311" s="22">
        <v>709</v>
      </c>
      <c r="CF311" s="22">
        <v>83</v>
      </c>
      <c r="CG311" s="22">
        <v>566</v>
      </c>
      <c r="CH311" s="22">
        <v>80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0"/>
      <c r="B312" s="20"/>
      <c r="C312" s="22">
        <v>531989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3</v>
      </c>
      <c r="J312" s="20">
        <v>0.3</v>
      </c>
      <c r="K312" s="20">
        <v>0.3</v>
      </c>
      <c r="L312" s="22">
        <v>0</v>
      </c>
      <c r="M312" s="20" t="s">
        <v>985</v>
      </c>
      <c r="N312" s="20">
        <v>0.3</v>
      </c>
      <c r="O312" s="22">
        <v>721</v>
      </c>
      <c r="P312" s="23" t="b">
        <v>0</v>
      </c>
      <c r="Q312" s="20"/>
      <c r="R312" s="20"/>
      <c r="S312" s="22">
        <v>45</v>
      </c>
      <c r="T312" s="20" t="s">
        <v>3251</v>
      </c>
      <c r="U312" s="20">
        <v>0.8</v>
      </c>
      <c r="V312" s="20" t="s">
        <v>3252</v>
      </c>
      <c r="W312" s="20">
        <v>0</v>
      </c>
      <c r="X312" s="23" t="b">
        <v>0</v>
      </c>
      <c r="Y312" s="20"/>
      <c r="Z312" s="20" t="s">
        <v>858</v>
      </c>
      <c r="AA312" s="22">
        <v>8</v>
      </c>
      <c r="AB312" s="22">
        <v>31</v>
      </c>
      <c r="AC312" s="22">
        <v>3</v>
      </c>
      <c r="AD312" s="22">
        <v>860</v>
      </c>
      <c r="AE312" s="22">
        <v>21</v>
      </c>
      <c r="AF312" s="22">
        <v>591</v>
      </c>
      <c r="AG312" s="22">
        <v>23</v>
      </c>
      <c r="AH312" s="20">
        <v>0.1</v>
      </c>
      <c r="AI312" s="20">
        <v>0.7</v>
      </c>
      <c r="AJ312" s="20" t="s">
        <v>3252</v>
      </c>
      <c r="AK312" s="22">
        <v>91</v>
      </c>
      <c r="AL312" s="22">
        <v>0</v>
      </c>
      <c r="AM312" s="22">
        <v>0</v>
      </c>
      <c r="AN312" s="22">
        <v>0</v>
      </c>
      <c r="AO312" s="22">
        <v>2</v>
      </c>
      <c r="AP312" s="22">
        <v>0</v>
      </c>
      <c r="AQ312" s="22">
        <v>0</v>
      </c>
      <c r="AR312" s="22">
        <v>0</v>
      </c>
      <c r="AS312" s="22">
        <v>1</v>
      </c>
      <c r="AT312" s="22">
        <v>0</v>
      </c>
      <c r="AU312" s="22">
        <v>0</v>
      </c>
      <c r="AV312" s="22">
        <v>0</v>
      </c>
      <c r="AW312" s="22">
        <v>8</v>
      </c>
      <c r="AX312" s="20">
        <v>14.6</v>
      </c>
      <c r="AY312" s="20">
        <v>2.2000000000000002</v>
      </c>
      <c r="AZ312" s="20">
        <v>0</v>
      </c>
      <c r="BA312" s="20">
        <v>1.7</v>
      </c>
      <c r="BB312" s="22">
        <v>0</v>
      </c>
      <c r="BC312" s="20">
        <v>0</v>
      </c>
      <c r="BD312" s="20">
        <v>0.01</v>
      </c>
      <c r="BE312" s="20">
        <v>0.01</v>
      </c>
      <c r="BF312" s="20">
        <v>1.1100000000000001</v>
      </c>
      <c r="BG312" s="22">
        <v>429</v>
      </c>
      <c r="BH312" s="22">
        <v>194</v>
      </c>
      <c r="BI312" s="22">
        <v>421</v>
      </c>
      <c r="BJ312" s="22">
        <v>209</v>
      </c>
      <c r="BK312" s="22">
        <v>691</v>
      </c>
      <c r="BL312" s="22">
        <v>289</v>
      </c>
      <c r="BM312" s="22">
        <v>457</v>
      </c>
      <c r="BN312" s="22">
        <v>210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0.01</v>
      </c>
      <c r="BX312" s="22">
        <v>0.01</v>
      </c>
      <c r="BY312" s="22">
        <v>1.1000000000000001</v>
      </c>
      <c r="BZ312" s="22">
        <v>1.98</v>
      </c>
      <c r="CA312" s="22">
        <v>459</v>
      </c>
      <c r="CB312" s="22">
        <v>272</v>
      </c>
      <c r="CC312" s="22">
        <v>363</v>
      </c>
      <c r="CD312" s="22">
        <v>163</v>
      </c>
      <c r="CE312" s="22">
        <v>477</v>
      </c>
      <c r="CF312" s="22">
        <v>223</v>
      </c>
      <c r="CG312" s="22">
        <v>715</v>
      </c>
      <c r="CH312" s="22">
        <v>294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474908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3</v>
      </c>
      <c r="J313" s="20">
        <v>0</v>
      </c>
      <c r="K313" s="20">
        <v>0</v>
      </c>
      <c r="L313" s="22">
        <v>0</v>
      </c>
      <c r="M313" s="20" t="s">
        <v>3296</v>
      </c>
      <c r="N313" s="20">
        <v>0</v>
      </c>
      <c r="O313" s="22">
        <v>724</v>
      </c>
      <c r="P313" s="23" t="b">
        <v>0</v>
      </c>
      <c r="Q313" s="20"/>
      <c r="R313" s="20"/>
      <c r="S313" s="22">
        <v>45</v>
      </c>
      <c r="T313" s="20" t="s">
        <v>3297</v>
      </c>
      <c r="U313" s="20">
        <v>0</v>
      </c>
      <c r="V313" s="20" t="s">
        <v>3298</v>
      </c>
      <c r="W313" s="20">
        <v>0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0</v>
      </c>
      <c r="AD313" s="22">
        <v>603</v>
      </c>
      <c r="AE313" s="22">
        <v>12</v>
      </c>
      <c r="AF313" s="22">
        <v>393</v>
      </c>
      <c r="AG313" s="22">
        <v>18</v>
      </c>
      <c r="AH313" s="20">
        <v>0</v>
      </c>
      <c r="AI313" s="20">
        <v>0</v>
      </c>
      <c r="AJ313" s="20" t="s">
        <v>3298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672</v>
      </c>
      <c r="BH313" s="22">
        <v>266</v>
      </c>
      <c r="BI313" s="22">
        <v>668</v>
      </c>
      <c r="BJ313" s="22">
        <v>267</v>
      </c>
      <c r="BK313" s="22">
        <v>658</v>
      </c>
      <c r="BL313" s="22">
        <v>265</v>
      </c>
      <c r="BM313" s="22">
        <v>677</v>
      </c>
      <c r="BN313" s="22">
        <v>269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422</v>
      </c>
      <c r="CB313" s="22">
        <v>244</v>
      </c>
      <c r="CC313" s="22">
        <v>628</v>
      </c>
      <c r="CD313" s="22">
        <v>238</v>
      </c>
      <c r="CE313" s="22">
        <v>681</v>
      </c>
      <c r="CF313" s="22">
        <v>272</v>
      </c>
      <c r="CG313" s="22">
        <v>719</v>
      </c>
      <c r="CH313" s="22">
        <v>297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501468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2</v>
      </c>
      <c r="J314" s="20">
        <v>0</v>
      </c>
      <c r="K314" s="20">
        <v>0</v>
      </c>
      <c r="L314" s="22">
        <v>0</v>
      </c>
      <c r="M314" s="20" t="s">
        <v>3716</v>
      </c>
      <c r="N314" s="20">
        <v>0</v>
      </c>
      <c r="O314" s="22">
        <v>763</v>
      </c>
      <c r="P314" s="23" t="b">
        <v>0</v>
      </c>
      <c r="Q314" s="20"/>
      <c r="R314" s="20"/>
      <c r="S314" s="22">
        <v>40</v>
      </c>
      <c r="T314" s="20" t="s">
        <v>3717</v>
      </c>
      <c r="U314" s="20">
        <v>0</v>
      </c>
      <c r="V314" s="20" t="s">
        <v>3718</v>
      </c>
      <c r="W314" s="20">
        <v>0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0</v>
      </c>
      <c r="AD314" s="22">
        <v>219</v>
      </c>
      <c r="AE314" s="22">
        <v>73</v>
      </c>
      <c r="AF314" s="22">
        <v>45</v>
      </c>
      <c r="AG314" s="22">
        <v>21</v>
      </c>
      <c r="AH314" s="20">
        <v>0</v>
      </c>
      <c r="AI314" s="20">
        <v>0</v>
      </c>
      <c r="AJ314" s="20" t="s">
        <v>3718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570</v>
      </c>
      <c r="BH314" s="22">
        <v>216</v>
      </c>
      <c r="BI314" s="22">
        <v>555</v>
      </c>
      <c r="BJ314" s="22">
        <v>215</v>
      </c>
      <c r="BK314" s="22">
        <v>529</v>
      </c>
      <c r="BL314" s="22">
        <v>205</v>
      </c>
      <c r="BM314" s="22">
        <v>577</v>
      </c>
      <c r="BN314" s="22">
        <v>216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701</v>
      </c>
      <c r="CB314" s="22">
        <v>210</v>
      </c>
      <c r="CC314" s="22">
        <v>503</v>
      </c>
      <c r="CD314" s="22">
        <v>189</v>
      </c>
      <c r="CE314" s="22">
        <v>582</v>
      </c>
      <c r="CF314" s="22">
        <v>213</v>
      </c>
      <c r="CG314" s="22">
        <v>733</v>
      </c>
      <c r="CH314" s="22">
        <v>244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100</v>
      </c>
      <c r="B315" s="22">
        <v>25</v>
      </c>
      <c r="C315" s="22">
        <v>120250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3</v>
      </c>
      <c r="J315" s="20">
        <v>0.2</v>
      </c>
      <c r="K315" s="20">
        <v>0.3</v>
      </c>
      <c r="L315" s="22">
        <v>7</v>
      </c>
      <c r="M315" s="20" t="s">
        <v>1250</v>
      </c>
      <c r="N315" s="20">
        <v>1.2</v>
      </c>
      <c r="O315" s="22">
        <v>244</v>
      </c>
      <c r="P315" s="23" t="b">
        <v>0</v>
      </c>
      <c r="Q315" s="20"/>
      <c r="R315" s="20" t="s">
        <v>3253</v>
      </c>
      <c r="S315" s="22">
        <v>44</v>
      </c>
      <c r="T315" s="20" t="s">
        <v>1251</v>
      </c>
      <c r="U315" s="20">
        <v>7</v>
      </c>
      <c r="V315" s="20" t="s">
        <v>1252</v>
      </c>
      <c r="W315" s="20">
        <v>0.1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7</v>
      </c>
      <c r="AD315" s="22">
        <v>6388</v>
      </c>
      <c r="AE315" s="22">
        <v>1122</v>
      </c>
      <c r="AF315" s="22">
        <v>23214</v>
      </c>
      <c r="AG315" s="22">
        <v>76</v>
      </c>
      <c r="AH315" s="20">
        <v>0.3</v>
      </c>
      <c r="AI315" s="20">
        <v>1.6</v>
      </c>
      <c r="AJ315" s="20" t="s">
        <v>368</v>
      </c>
      <c r="AK315" s="22">
        <v>66</v>
      </c>
      <c r="AL315" s="22">
        <v>1</v>
      </c>
      <c r="AM315" s="22">
        <v>0</v>
      </c>
      <c r="AN315" s="22">
        <v>1</v>
      </c>
      <c r="AO315" s="22">
        <v>0</v>
      </c>
      <c r="AP315" s="22">
        <v>0</v>
      </c>
      <c r="AQ315" s="22">
        <v>0</v>
      </c>
      <c r="AR315" s="22">
        <v>0</v>
      </c>
      <c r="AS315" s="22">
        <v>1</v>
      </c>
      <c r="AT315" s="22">
        <v>0</v>
      </c>
      <c r="AU315" s="22">
        <v>0</v>
      </c>
      <c r="AV315" s="22">
        <v>0</v>
      </c>
      <c r="AW315" s="22">
        <v>24</v>
      </c>
      <c r="AX315" s="20">
        <v>33.200000000000003</v>
      </c>
      <c r="AY315" s="20">
        <v>25.9</v>
      </c>
      <c r="AZ315" s="20">
        <v>23</v>
      </c>
      <c r="BA315" s="20">
        <v>8.1999999999999993</v>
      </c>
      <c r="BB315" s="22">
        <v>0</v>
      </c>
      <c r="BC315" s="20">
        <v>0.13</v>
      </c>
      <c r="BD315" s="20">
        <v>0.03</v>
      </c>
      <c r="BE315" s="20">
        <v>0.16</v>
      </c>
      <c r="BF315" s="20">
        <v>0.48</v>
      </c>
      <c r="BG315" s="22">
        <v>391</v>
      </c>
      <c r="BH315" s="22">
        <v>174</v>
      </c>
      <c r="BI315" s="22">
        <v>349</v>
      </c>
      <c r="BJ315" s="22">
        <v>181</v>
      </c>
      <c r="BK315" s="22">
        <v>333</v>
      </c>
      <c r="BL315" s="22">
        <v>169</v>
      </c>
      <c r="BM315" s="22">
        <v>394</v>
      </c>
      <c r="BN315" s="22">
        <v>182</v>
      </c>
      <c r="BO315" s="20"/>
      <c r="BP315" s="20"/>
      <c r="BQ315" s="20"/>
      <c r="BR315" s="20"/>
      <c r="BS315" s="20"/>
      <c r="BT315" s="20"/>
      <c r="BU315" s="22">
        <v>0.18</v>
      </c>
      <c r="BV315" s="22">
        <v>0</v>
      </c>
      <c r="BW315" s="22">
        <v>0.04</v>
      </c>
      <c r="BX315" s="22">
        <v>0.22</v>
      </c>
      <c r="BY315" s="22">
        <v>0.65</v>
      </c>
      <c r="BZ315" s="22">
        <v>0</v>
      </c>
      <c r="CA315" s="22">
        <v>496</v>
      </c>
      <c r="CB315" s="22">
        <v>288</v>
      </c>
      <c r="CC315" s="22">
        <v>249</v>
      </c>
      <c r="CD315" s="22">
        <v>111</v>
      </c>
      <c r="CE315" s="22">
        <v>3</v>
      </c>
      <c r="CF315" s="22">
        <v>2</v>
      </c>
      <c r="CG315" s="22">
        <v>390</v>
      </c>
      <c r="CH315" s="22">
        <v>126</v>
      </c>
      <c r="CI315" s="22">
        <v>0</v>
      </c>
      <c r="CJ315" s="22">
        <v>1.36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480455</v>
      </c>
      <c r="D316" s="22">
        <v>0</v>
      </c>
      <c r="E316" s="22">
        <v>0</v>
      </c>
      <c r="F316" s="22">
        <v>1</v>
      </c>
      <c r="G316" s="22">
        <v>-1</v>
      </c>
      <c r="H316" s="22">
        <v>1</v>
      </c>
      <c r="I316" s="22">
        <v>2</v>
      </c>
      <c r="J316" s="20">
        <v>2.7</v>
      </c>
      <c r="K316" s="20">
        <v>3.7</v>
      </c>
      <c r="L316" s="22">
        <v>1</v>
      </c>
      <c r="M316" s="20" t="s">
        <v>1267</v>
      </c>
      <c r="N316" s="20">
        <v>3.7</v>
      </c>
      <c r="O316" s="22">
        <v>245</v>
      </c>
      <c r="P316" s="23" t="b">
        <v>0</v>
      </c>
      <c r="Q316" s="20"/>
      <c r="R316" s="20" t="s">
        <v>3676</v>
      </c>
      <c r="S316" s="22">
        <v>41</v>
      </c>
      <c r="T316" s="20" t="s">
        <v>1268</v>
      </c>
      <c r="U316" s="20">
        <v>2.9</v>
      </c>
      <c r="V316" s="20" t="s">
        <v>695</v>
      </c>
      <c r="W316" s="20">
        <v>3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44</v>
      </c>
      <c r="AD316" s="22">
        <v>398315</v>
      </c>
      <c r="AE316" s="22">
        <v>15402</v>
      </c>
      <c r="AF316" s="22">
        <v>137170</v>
      </c>
      <c r="AG316" s="22">
        <v>2940</v>
      </c>
      <c r="AH316" s="20">
        <v>0.9</v>
      </c>
      <c r="AI316" s="20">
        <v>10.7</v>
      </c>
      <c r="AJ316" s="20" t="s">
        <v>695</v>
      </c>
      <c r="AK316" s="22">
        <v>1350</v>
      </c>
      <c r="AL316" s="22">
        <v>0</v>
      </c>
      <c r="AM316" s="22">
        <v>0</v>
      </c>
      <c r="AN316" s="22">
        <v>5</v>
      </c>
      <c r="AO316" s="22">
        <v>17</v>
      </c>
      <c r="AP316" s="22">
        <v>0</v>
      </c>
      <c r="AQ316" s="22">
        <v>0</v>
      </c>
      <c r="AR316" s="22">
        <v>0</v>
      </c>
      <c r="AS316" s="22">
        <v>5</v>
      </c>
      <c r="AT316" s="22">
        <v>0</v>
      </c>
      <c r="AU316" s="22">
        <v>0</v>
      </c>
      <c r="AV316" s="22">
        <v>5</v>
      </c>
      <c r="AW316" s="22">
        <v>255</v>
      </c>
      <c r="AX316" s="20">
        <v>282.60000000000002</v>
      </c>
      <c r="AY316" s="20">
        <v>42.2</v>
      </c>
      <c r="AZ316" s="20">
        <v>56</v>
      </c>
      <c r="BA316" s="20">
        <v>38</v>
      </c>
      <c r="BB316" s="22">
        <v>15</v>
      </c>
      <c r="BC316" s="20">
        <v>0.36</v>
      </c>
      <c r="BD316" s="20">
        <v>0.93</v>
      </c>
      <c r="BE316" s="20">
        <v>1.29</v>
      </c>
      <c r="BF316" s="20">
        <v>18.48</v>
      </c>
      <c r="BG316" s="22">
        <v>98</v>
      </c>
      <c r="BH316" s="22">
        <v>37</v>
      </c>
      <c r="BI316" s="22">
        <v>309</v>
      </c>
      <c r="BJ316" s="22">
        <v>103</v>
      </c>
      <c r="BK316" s="22">
        <v>234</v>
      </c>
      <c r="BL316" s="22">
        <v>65</v>
      </c>
      <c r="BM316" s="22">
        <v>198</v>
      </c>
      <c r="BN316" s="22">
        <v>58</v>
      </c>
      <c r="BO316" s="20"/>
      <c r="BP316" s="20"/>
      <c r="BQ316" s="20"/>
      <c r="BR316" s="20"/>
      <c r="BS316" s="20"/>
      <c r="BT316" s="20"/>
      <c r="BU316" s="22">
        <v>0.02</v>
      </c>
      <c r="BV316" s="22">
        <v>0</v>
      </c>
      <c r="BW316" s="22">
        <v>0.06</v>
      </c>
      <c r="BX316" s="22">
        <v>0.08</v>
      </c>
      <c r="BY316" s="22">
        <v>1.23</v>
      </c>
      <c r="BZ316" s="22">
        <v>1.1299999999999999</v>
      </c>
      <c r="CA316" s="22">
        <v>627</v>
      </c>
      <c r="CB316" s="22">
        <v>161</v>
      </c>
      <c r="CC316" s="22">
        <v>56</v>
      </c>
      <c r="CD316" s="22">
        <v>11</v>
      </c>
      <c r="CE316" s="22">
        <v>151</v>
      </c>
      <c r="CF316" s="22">
        <v>47</v>
      </c>
      <c r="CG316" s="22">
        <v>111</v>
      </c>
      <c r="CH316" s="22">
        <v>47</v>
      </c>
      <c r="CI316" s="22">
        <v>1</v>
      </c>
      <c r="CJ316" s="22">
        <v>0.33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177815</v>
      </c>
      <c r="D317" s="22">
        <v>0</v>
      </c>
      <c r="E317" s="22">
        <v>0</v>
      </c>
      <c r="F317" s="22">
        <v>-2</v>
      </c>
      <c r="G317" s="22">
        <v>2</v>
      </c>
      <c r="H317" s="22">
        <v>0</v>
      </c>
      <c r="I317" s="22">
        <v>4</v>
      </c>
      <c r="J317" s="20">
        <v>1</v>
      </c>
      <c r="K317" s="20">
        <v>2</v>
      </c>
      <c r="L317" s="22">
        <v>2</v>
      </c>
      <c r="M317" s="20" t="s">
        <v>996</v>
      </c>
      <c r="N317" s="20">
        <v>2</v>
      </c>
      <c r="O317" s="22">
        <v>246</v>
      </c>
      <c r="P317" s="23" t="b">
        <v>0</v>
      </c>
      <c r="Q317" s="20"/>
      <c r="R317" s="20" t="s">
        <v>3585</v>
      </c>
      <c r="S317" s="22">
        <v>58</v>
      </c>
      <c r="T317" s="20" t="s">
        <v>1261</v>
      </c>
      <c r="U317" s="20">
        <v>3</v>
      </c>
      <c r="V317" s="20" t="s">
        <v>575</v>
      </c>
      <c r="W317" s="20">
        <v>1.2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42</v>
      </c>
      <c r="AD317" s="22">
        <v>331869</v>
      </c>
      <c r="AE317" s="22">
        <v>5079</v>
      </c>
      <c r="AF317" s="22">
        <v>304401</v>
      </c>
      <c r="AG317" s="22">
        <v>6059</v>
      </c>
      <c r="AH317" s="20">
        <v>0.3</v>
      </c>
      <c r="AI317" s="20">
        <v>7.2</v>
      </c>
      <c r="AJ317" s="20" t="s">
        <v>575</v>
      </c>
      <c r="AK317" s="22">
        <v>975</v>
      </c>
      <c r="AL317" s="22">
        <v>3</v>
      </c>
      <c r="AM317" s="22">
        <v>1</v>
      </c>
      <c r="AN317" s="22">
        <v>6</v>
      </c>
      <c r="AO317" s="22">
        <v>13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3</v>
      </c>
      <c r="AW317" s="22">
        <v>97</v>
      </c>
      <c r="AX317" s="20">
        <v>150.19999999999999</v>
      </c>
      <c r="AY317" s="20">
        <v>90.1</v>
      </c>
      <c r="AZ317" s="20">
        <v>425</v>
      </c>
      <c r="BA317" s="20">
        <v>65.599999999999994</v>
      </c>
      <c r="BB317" s="22">
        <v>12</v>
      </c>
      <c r="BC317" s="20">
        <v>6.4</v>
      </c>
      <c r="BD317" s="20">
        <v>0.51</v>
      </c>
      <c r="BE317" s="20">
        <v>6.9</v>
      </c>
      <c r="BF317" s="20">
        <v>14.51</v>
      </c>
      <c r="BG317" s="22">
        <v>231</v>
      </c>
      <c r="BH317" s="22">
        <v>27</v>
      </c>
      <c r="BI317" s="22">
        <v>205</v>
      </c>
      <c r="BJ317" s="22">
        <v>30</v>
      </c>
      <c r="BK317" s="22">
        <v>21</v>
      </c>
      <c r="BL317" s="22">
        <v>11</v>
      </c>
      <c r="BM317" s="22">
        <v>88</v>
      </c>
      <c r="BN317" s="22">
        <v>15</v>
      </c>
      <c r="BO317" s="20"/>
      <c r="BP317" s="20"/>
      <c r="BQ317" s="20"/>
      <c r="BR317" s="20"/>
      <c r="BS317" s="22">
        <v>1</v>
      </c>
      <c r="BT317" s="20"/>
      <c r="BU317" s="22">
        <v>0.59</v>
      </c>
      <c r="BV317" s="22">
        <v>0</v>
      </c>
      <c r="BW317" s="22">
        <v>0.05</v>
      </c>
      <c r="BX317" s="22">
        <v>0.64</v>
      </c>
      <c r="BY317" s="22">
        <v>1.34</v>
      </c>
      <c r="BZ317" s="22">
        <v>1.2</v>
      </c>
      <c r="CA317" s="22">
        <v>72</v>
      </c>
      <c r="CB317" s="22">
        <v>22</v>
      </c>
      <c r="CC317" s="22">
        <v>179</v>
      </c>
      <c r="CD317" s="22">
        <v>23</v>
      </c>
      <c r="CE317" s="22">
        <v>148</v>
      </c>
      <c r="CF317" s="22">
        <v>21</v>
      </c>
      <c r="CG317" s="22">
        <v>168</v>
      </c>
      <c r="CH317" s="22">
        <v>28</v>
      </c>
      <c r="CI317" s="22">
        <v>1.1100000000000001</v>
      </c>
      <c r="CJ317" s="22">
        <v>0.55000000000000004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50</v>
      </c>
      <c r="B318" s="22">
        <v>50</v>
      </c>
      <c r="C318" s="22">
        <v>59949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2</v>
      </c>
      <c r="J318" s="20">
        <v>0</v>
      </c>
      <c r="K318" s="20">
        <v>0.5</v>
      </c>
      <c r="L318" s="22">
        <v>0</v>
      </c>
      <c r="M318" s="20" t="s">
        <v>1244</v>
      </c>
      <c r="N318" s="20">
        <v>1</v>
      </c>
      <c r="O318" s="22">
        <v>247</v>
      </c>
      <c r="P318" s="23" t="b">
        <v>0</v>
      </c>
      <c r="Q318" s="20" t="s">
        <v>3679</v>
      </c>
      <c r="R318" s="20" t="s">
        <v>3637</v>
      </c>
      <c r="S318" s="22">
        <v>44</v>
      </c>
      <c r="T318" s="20" t="s">
        <v>1245</v>
      </c>
      <c r="U318" s="20">
        <v>6</v>
      </c>
      <c r="V318" s="20" t="s">
        <v>573</v>
      </c>
      <c r="W318" s="20">
        <v>0</v>
      </c>
      <c r="X318" s="23" t="b">
        <v>0</v>
      </c>
      <c r="Y318" s="20"/>
      <c r="Z318" s="20" t="s">
        <v>937</v>
      </c>
      <c r="AA318" s="22">
        <v>9</v>
      </c>
      <c r="AB318" s="22">
        <v>11</v>
      </c>
      <c r="AC318" s="22">
        <v>6</v>
      </c>
      <c r="AD318" s="22">
        <v>1553</v>
      </c>
      <c r="AE318" s="22">
        <v>14</v>
      </c>
      <c r="AF318" s="22">
        <v>5431</v>
      </c>
      <c r="AG318" s="22">
        <v>30</v>
      </c>
      <c r="AH318" s="20">
        <v>0.2</v>
      </c>
      <c r="AI318" s="20">
        <v>1.4</v>
      </c>
      <c r="AJ318" s="20" t="s">
        <v>573</v>
      </c>
      <c r="AK318" s="22">
        <v>66</v>
      </c>
      <c r="AL318" s="22">
        <v>0</v>
      </c>
      <c r="AM318" s="22">
        <v>0</v>
      </c>
      <c r="AN318" s="22">
        <v>1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25</v>
      </c>
      <c r="AX318" s="20">
        <v>11.2</v>
      </c>
      <c r="AY318" s="20">
        <v>1.4</v>
      </c>
      <c r="AZ318" s="20">
        <v>2</v>
      </c>
      <c r="BA318" s="20">
        <v>1.5</v>
      </c>
      <c r="BB318" s="22">
        <v>1</v>
      </c>
      <c r="BC318" s="20">
        <v>0</v>
      </c>
      <c r="BD318" s="20">
        <v>0.05</v>
      </c>
      <c r="BE318" s="20">
        <v>0.05</v>
      </c>
      <c r="BF318" s="20">
        <v>0.88</v>
      </c>
      <c r="BG318" s="22">
        <v>438</v>
      </c>
      <c r="BH318" s="22">
        <v>160</v>
      </c>
      <c r="BI318" s="22">
        <v>428</v>
      </c>
      <c r="BJ318" s="22">
        <v>161</v>
      </c>
      <c r="BK318" s="22">
        <v>418</v>
      </c>
      <c r="BL318" s="22">
        <v>155</v>
      </c>
      <c r="BM318" s="22">
        <v>460</v>
      </c>
      <c r="BN318" s="22">
        <v>163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7.0000000000000007E-2</v>
      </c>
      <c r="BX318" s="22">
        <v>7.0000000000000007E-2</v>
      </c>
      <c r="BY318" s="22">
        <v>1.2</v>
      </c>
      <c r="BZ318" s="22">
        <v>0</v>
      </c>
      <c r="CA318" s="22">
        <v>485</v>
      </c>
      <c r="CB318" s="22">
        <v>87</v>
      </c>
      <c r="CC318" s="22">
        <v>271</v>
      </c>
      <c r="CD318" s="22">
        <v>91</v>
      </c>
      <c r="CE318" s="22">
        <v>7</v>
      </c>
      <c r="CF318" s="22">
        <v>1</v>
      </c>
      <c r="CG318" s="22">
        <v>574</v>
      </c>
      <c r="CH318" s="22">
        <v>208</v>
      </c>
      <c r="CI318" s="22">
        <v>1.36</v>
      </c>
      <c r="CJ318" s="22">
        <v>1.36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0</v>
      </c>
      <c r="B319" s="22">
        <v>0</v>
      </c>
      <c r="C319" s="22">
        <v>108823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3</v>
      </c>
      <c r="J319" s="20">
        <v>0</v>
      </c>
      <c r="K319" s="20">
        <v>0</v>
      </c>
      <c r="L319" s="22">
        <v>0</v>
      </c>
      <c r="M319" s="20" t="s">
        <v>692</v>
      </c>
      <c r="N319" s="20">
        <v>0</v>
      </c>
      <c r="O319" s="22">
        <v>248</v>
      </c>
      <c r="P319" s="23" t="b">
        <v>0</v>
      </c>
      <c r="Q319" s="20" t="s">
        <v>2406</v>
      </c>
      <c r="R319" s="20" t="s">
        <v>2407</v>
      </c>
      <c r="S319" s="22">
        <v>48</v>
      </c>
      <c r="T319" s="20" t="s">
        <v>1247</v>
      </c>
      <c r="U319" s="20">
        <v>0</v>
      </c>
      <c r="V319" s="20" t="s">
        <v>1248</v>
      </c>
      <c r="W319" s="20">
        <v>0</v>
      </c>
      <c r="X319" s="23" t="b">
        <v>0</v>
      </c>
      <c r="Y319" s="20"/>
      <c r="Z319" s="20" t="s">
        <v>899</v>
      </c>
      <c r="AA319" s="22">
        <v>9</v>
      </c>
      <c r="AB319" s="22">
        <v>11</v>
      </c>
      <c r="AC319" s="22">
        <v>0</v>
      </c>
      <c r="AD319" s="22">
        <v>647</v>
      </c>
      <c r="AE319" s="22">
        <v>10</v>
      </c>
      <c r="AF319" s="22">
        <v>3461</v>
      </c>
      <c r="AG319" s="22">
        <v>9</v>
      </c>
      <c r="AH319" s="20">
        <v>0</v>
      </c>
      <c r="AI319" s="20">
        <v>0</v>
      </c>
      <c r="AJ319" s="20" t="s">
        <v>692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722</v>
      </c>
      <c r="BH319" s="22">
        <v>304</v>
      </c>
      <c r="BI319" s="22">
        <v>718</v>
      </c>
      <c r="BJ319" s="22">
        <v>302</v>
      </c>
      <c r="BK319" s="22">
        <v>714</v>
      </c>
      <c r="BL319" s="22">
        <v>302</v>
      </c>
      <c r="BM319" s="22">
        <v>724</v>
      </c>
      <c r="BN319" s="22">
        <v>304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280</v>
      </c>
      <c r="CB319" s="22">
        <v>182</v>
      </c>
      <c r="CC319" s="22">
        <v>687</v>
      </c>
      <c r="CD319" s="22">
        <v>280</v>
      </c>
      <c r="CE319" s="22">
        <v>724</v>
      </c>
      <c r="CF319" s="22">
        <v>304</v>
      </c>
      <c r="CG319" s="22">
        <v>638</v>
      </c>
      <c r="CH319" s="22">
        <v>247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121599</v>
      </c>
      <c r="D320" s="22">
        <v>-1</v>
      </c>
      <c r="E320" s="22">
        <v>1</v>
      </c>
      <c r="F320" s="22">
        <v>0</v>
      </c>
      <c r="G320" s="22">
        <v>0</v>
      </c>
      <c r="H320" s="22">
        <v>2</v>
      </c>
      <c r="I320" s="22">
        <v>3</v>
      </c>
      <c r="J320" s="20">
        <v>0</v>
      </c>
      <c r="K320" s="20">
        <v>0</v>
      </c>
      <c r="L320" s="22">
        <v>0</v>
      </c>
      <c r="M320" s="20" t="s">
        <v>1253</v>
      </c>
      <c r="N320" s="20">
        <v>4</v>
      </c>
      <c r="O320" s="22">
        <v>249</v>
      </c>
      <c r="P320" s="23" t="b">
        <v>0</v>
      </c>
      <c r="Q320" s="20" t="s">
        <v>2390</v>
      </c>
      <c r="R320" s="20" t="s">
        <v>3719</v>
      </c>
      <c r="S320" s="22">
        <v>55</v>
      </c>
      <c r="T320" s="20" t="s">
        <v>1254</v>
      </c>
      <c r="U320" s="20">
        <v>4.5</v>
      </c>
      <c r="V320" s="20" t="s">
        <v>1239</v>
      </c>
      <c r="W320" s="20">
        <v>1.3</v>
      </c>
      <c r="X320" s="23" t="b">
        <v>0</v>
      </c>
      <c r="Y320" s="20"/>
      <c r="Z320" s="20" t="s">
        <v>899</v>
      </c>
      <c r="AA320" s="22">
        <v>9</v>
      </c>
      <c r="AB320" s="22">
        <v>11</v>
      </c>
      <c r="AC320" s="22">
        <v>76</v>
      </c>
      <c r="AD320" s="22">
        <v>379556</v>
      </c>
      <c r="AE320" s="22">
        <v>116</v>
      </c>
      <c r="AF320" s="22">
        <v>279892</v>
      </c>
      <c r="AG320" s="22">
        <v>40058</v>
      </c>
      <c r="AH320" s="20">
        <v>0.7</v>
      </c>
      <c r="AI320" s="20">
        <v>13.8</v>
      </c>
      <c r="AJ320" s="20" t="s">
        <v>2093</v>
      </c>
      <c r="AK320" s="22">
        <v>1442</v>
      </c>
      <c r="AL320" s="22">
        <v>6</v>
      </c>
      <c r="AM320" s="22">
        <v>2</v>
      </c>
      <c r="AN320" s="22">
        <v>5</v>
      </c>
      <c r="AO320" s="22">
        <v>20</v>
      </c>
      <c r="AP320" s="22">
        <v>0</v>
      </c>
      <c r="AQ320" s="22">
        <v>0</v>
      </c>
      <c r="AR320" s="22">
        <v>0</v>
      </c>
      <c r="AS320" s="22">
        <v>4</v>
      </c>
      <c r="AT320" s="22">
        <v>0</v>
      </c>
      <c r="AU320" s="22">
        <v>0</v>
      </c>
      <c r="AV320" s="22">
        <v>7</v>
      </c>
      <c r="AW320" s="22">
        <v>244</v>
      </c>
      <c r="AX320" s="20">
        <v>339</v>
      </c>
      <c r="AY320" s="20">
        <v>293.60000000000002</v>
      </c>
      <c r="AZ320" s="20">
        <v>447</v>
      </c>
      <c r="BA320" s="20">
        <v>108.3</v>
      </c>
      <c r="BB320" s="22">
        <v>17</v>
      </c>
      <c r="BC320" s="20">
        <v>5.62</v>
      </c>
      <c r="BD320" s="20">
        <v>0.96</v>
      </c>
      <c r="BE320" s="20">
        <v>6.58</v>
      </c>
      <c r="BF320" s="20">
        <v>22.23</v>
      </c>
      <c r="BG320" s="22">
        <v>57</v>
      </c>
      <c r="BH320" s="22">
        <v>22</v>
      </c>
      <c r="BI320" s="22">
        <v>49</v>
      </c>
      <c r="BJ320" s="22">
        <v>40</v>
      </c>
      <c r="BK320" s="22">
        <v>16</v>
      </c>
      <c r="BL320" s="22">
        <v>8</v>
      </c>
      <c r="BM320" s="22">
        <v>24</v>
      </c>
      <c r="BN320" s="22">
        <v>16</v>
      </c>
      <c r="BO320" s="20"/>
      <c r="BP320" s="20"/>
      <c r="BQ320" s="20"/>
      <c r="BR320" s="20"/>
      <c r="BS320" s="20"/>
      <c r="BT320" s="20"/>
      <c r="BU320" s="22">
        <v>0.35</v>
      </c>
      <c r="BV320" s="22">
        <v>0</v>
      </c>
      <c r="BW320" s="22">
        <v>0.06</v>
      </c>
      <c r="BX320" s="22">
        <v>0.41</v>
      </c>
      <c r="BY320" s="22">
        <v>1.39</v>
      </c>
      <c r="BZ320" s="22">
        <v>1.25</v>
      </c>
      <c r="CA320" s="22">
        <v>98</v>
      </c>
      <c r="CB320" s="22">
        <v>60</v>
      </c>
      <c r="CC320" s="22">
        <v>46</v>
      </c>
      <c r="CD320" s="22">
        <v>27</v>
      </c>
      <c r="CE320" s="22">
        <v>31</v>
      </c>
      <c r="CF320" s="22">
        <v>19</v>
      </c>
      <c r="CG320" s="22">
        <v>164</v>
      </c>
      <c r="CH320" s="22">
        <v>52</v>
      </c>
      <c r="CI320" s="22">
        <v>1.06</v>
      </c>
      <c r="CJ320" s="22">
        <v>0.31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232928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3</v>
      </c>
      <c r="J321" s="20">
        <v>1</v>
      </c>
      <c r="K321" s="20">
        <v>2</v>
      </c>
      <c r="L321" s="22">
        <v>2</v>
      </c>
      <c r="M321" s="20" t="s">
        <v>479</v>
      </c>
      <c r="N321" s="20">
        <v>2</v>
      </c>
      <c r="O321" s="22">
        <v>250</v>
      </c>
      <c r="P321" s="23" t="b">
        <v>0</v>
      </c>
      <c r="Q321" s="20"/>
      <c r="R321" s="20" t="s">
        <v>3638</v>
      </c>
      <c r="S321" s="22">
        <v>49</v>
      </c>
      <c r="T321" s="20" t="s">
        <v>1274</v>
      </c>
      <c r="U321" s="20">
        <v>2.6</v>
      </c>
      <c r="V321" s="20" t="s">
        <v>694</v>
      </c>
      <c r="W321" s="20">
        <v>0.1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45</v>
      </c>
      <c r="AD321" s="22">
        <v>27251</v>
      </c>
      <c r="AE321" s="22">
        <v>255</v>
      </c>
      <c r="AF321" s="22">
        <v>22584</v>
      </c>
      <c r="AG321" s="22">
        <v>306</v>
      </c>
      <c r="AH321" s="20">
        <v>0.4</v>
      </c>
      <c r="AI321" s="20">
        <v>9.1999999999999993</v>
      </c>
      <c r="AJ321" s="20" t="s">
        <v>694</v>
      </c>
      <c r="AK321" s="22">
        <v>1426</v>
      </c>
      <c r="AL321" s="22">
        <v>1</v>
      </c>
      <c r="AM321" s="22">
        <v>1</v>
      </c>
      <c r="AN321" s="22">
        <v>5</v>
      </c>
      <c r="AO321" s="22">
        <v>21</v>
      </c>
      <c r="AP321" s="22">
        <v>0</v>
      </c>
      <c r="AQ321" s="22">
        <v>0</v>
      </c>
      <c r="AR321" s="22">
        <v>0</v>
      </c>
      <c r="AS321" s="22">
        <v>3</v>
      </c>
      <c r="AT321" s="22">
        <v>0</v>
      </c>
      <c r="AU321" s="22">
        <v>0</v>
      </c>
      <c r="AV321" s="22">
        <v>2</v>
      </c>
      <c r="AW321" s="22">
        <v>215</v>
      </c>
      <c r="AX321" s="20">
        <v>273.2</v>
      </c>
      <c r="AY321" s="20">
        <v>332.1</v>
      </c>
      <c r="AZ321" s="20">
        <v>134</v>
      </c>
      <c r="BA321" s="20">
        <v>73.900000000000006</v>
      </c>
      <c r="BB321" s="22">
        <v>16</v>
      </c>
      <c r="BC321" s="20">
        <v>1.71</v>
      </c>
      <c r="BD321" s="20">
        <v>2.2000000000000002</v>
      </c>
      <c r="BE321" s="20">
        <v>3.91</v>
      </c>
      <c r="BF321" s="20">
        <v>20.61</v>
      </c>
      <c r="BG321" s="22">
        <v>107</v>
      </c>
      <c r="BH321" s="22">
        <v>40</v>
      </c>
      <c r="BI321" s="22">
        <v>37</v>
      </c>
      <c r="BJ321" s="22">
        <v>30</v>
      </c>
      <c r="BK321" s="22">
        <v>132</v>
      </c>
      <c r="BL321" s="22">
        <v>81</v>
      </c>
      <c r="BM321" s="22">
        <v>67</v>
      </c>
      <c r="BN321" s="22">
        <v>48</v>
      </c>
      <c r="BO321" s="22">
        <v>3</v>
      </c>
      <c r="BP321" s="20"/>
      <c r="BQ321" s="22">
        <v>4</v>
      </c>
      <c r="BR321" s="20"/>
      <c r="BS321" s="20"/>
      <c r="BT321" s="20"/>
      <c r="BU321" s="22">
        <v>0.11</v>
      </c>
      <c r="BV321" s="22">
        <v>0</v>
      </c>
      <c r="BW321" s="22">
        <v>0.14000000000000001</v>
      </c>
      <c r="BX321" s="22">
        <v>0.25</v>
      </c>
      <c r="BY321" s="22">
        <v>1.3</v>
      </c>
      <c r="BZ321" s="22">
        <v>1.33</v>
      </c>
      <c r="CA321" s="22">
        <v>251</v>
      </c>
      <c r="CB321" s="22">
        <v>159</v>
      </c>
      <c r="CC321" s="22">
        <v>171</v>
      </c>
      <c r="CD321" s="22">
        <v>73</v>
      </c>
      <c r="CE321" s="22">
        <v>203</v>
      </c>
      <c r="CF321" s="22">
        <v>89</v>
      </c>
      <c r="CG321" s="22">
        <v>395</v>
      </c>
      <c r="CH321" s="22">
        <v>127</v>
      </c>
      <c r="CI321" s="22">
        <v>1.01</v>
      </c>
      <c r="CJ321" s="22">
        <v>0.32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0</v>
      </c>
      <c r="B322" s="22">
        <v>0</v>
      </c>
      <c r="C322" s="22">
        <v>160987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3</v>
      </c>
      <c r="J322" s="20">
        <v>0</v>
      </c>
      <c r="K322" s="20">
        <v>0</v>
      </c>
      <c r="L322" s="22">
        <v>0</v>
      </c>
      <c r="M322" s="20" t="s">
        <v>1222</v>
      </c>
      <c r="N322" s="20">
        <v>0</v>
      </c>
      <c r="O322" s="22">
        <v>251</v>
      </c>
      <c r="P322" s="23" t="b">
        <v>0</v>
      </c>
      <c r="Q322" s="20" t="s">
        <v>2980</v>
      </c>
      <c r="R322" s="20" t="s">
        <v>2981</v>
      </c>
      <c r="S322" s="22">
        <v>44</v>
      </c>
      <c r="T322" s="20" t="s">
        <v>1257</v>
      </c>
      <c r="U322" s="20">
        <v>0</v>
      </c>
      <c r="V322" s="20" t="s">
        <v>697</v>
      </c>
      <c r="W322" s="20">
        <v>0</v>
      </c>
      <c r="X322" s="23" t="b">
        <v>0</v>
      </c>
      <c r="Y322" s="20"/>
      <c r="Z322" s="20" t="s">
        <v>872</v>
      </c>
      <c r="AA322" s="22">
        <v>9</v>
      </c>
      <c r="AB322" s="22">
        <v>11</v>
      </c>
      <c r="AC322" s="22">
        <v>0</v>
      </c>
      <c r="AD322" s="22">
        <v>330</v>
      </c>
      <c r="AE322" s="22">
        <v>0</v>
      </c>
      <c r="AF322" s="22">
        <v>2417</v>
      </c>
      <c r="AG322" s="22">
        <v>9</v>
      </c>
      <c r="AH322" s="20">
        <v>0</v>
      </c>
      <c r="AI322" s="20">
        <v>0</v>
      </c>
      <c r="AJ322" s="20" t="s">
        <v>697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613</v>
      </c>
      <c r="BH322" s="22">
        <v>230</v>
      </c>
      <c r="BI322" s="22">
        <v>600</v>
      </c>
      <c r="BJ322" s="22">
        <v>230</v>
      </c>
      <c r="BK322" s="22">
        <v>583</v>
      </c>
      <c r="BL322" s="22">
        <v>225</v>
      </c>
      <c r="BM322" s="22">
        <v>618</v>
      </c>
      <c r="BN322" s="22">
        <v>233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499</v>
      </c>
      <c r="CB322" s="22">
        <v>291</v>
      </c>
      <c r="CC322" s="22">
        <v>557</v>
      </c>
      <c r="CD322" s="22">
        <v>200</v>
      </c>
      <c r="CE322" s="22">
        <v>624</v>
      </c>
      <c r="CF322" s="22">
        <v>238</v>
      </c>
      <c r="CG322" s="22">
        <v>661</v>
      </c>
      <c r="CH322" s="22">
        <v>261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198826</v>
      </c>
      <c r="D323" s="22">
        <v>0</v>
      </c>
      <c r="E323" s="22">
        <v>0</v>
      </c>
      <c r="F323" s="22">
        <v>-2</v>
      </c>
      <c r="G323" s="22">
        <v>2</v>
      </c>
      <c r="H323" s="22">
        <v>0</v>
      </c>
      <c r="I323" s="22">
        <v>2</v>
      </c>
      <c r="J323" s="20">
        <v>0</v>
      </c>
      <c r="K323" s="20">
        <v>1</v>
      </c>
      <c r="L323" s="22">
        <v>0</v>
      </c>
      <c r="M323" s="20" t="s">
        <v>999</v>
      </c>
      <c r="N323" s="20">
        <v>1</v>
      </c>
      <c r="O323" s="22">
        <v>252</v>
      </c>
      <c r="P323" s="23" t="b">
        <v>0</v>
      </c>
      <c r="Q323" s="20"/>
      <c r="R323" s="20"/>
      <c r="S323" s="22">
        <v>43</v>
      </c>
      <c r="T323" s="20" t="s">
        <v>1263</v>
      </c>
      <c r="U323" s="20">
        <v>3.5</v>
      </c>
      <c r="V323" s="20" t="s">
        <v>544</v>
      </c>
      <c r="W323" s="20">
        <v>0.1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7</v>
      </c>
      <c r="AD323" s="22">
        <v>4946</v>
      </c>
      <c r="AE323" s="22">
        <v>86</v>
      </c>
      <c r="AF323" s="22">
        <v>12278</v>
      </c>
      <c r="AG323" s="22">
        <v>107</v>
      </c>
      <c r="AH323" s="20">
        <v>0.2</v>
      </c>
      <c r="AI323" s="20">
        <v>1.6</v>
      </c>
      <c r="AJ323" s="20" t="s">
        <v>544</v>
      </c>
      <c r="AK323" s="22">
        <v>91</v>
      </c>
      <c r="AL323" s="22">
        <v>0</v>
      </c>
      <c r="AM323" s="22">
        <v>0</v>
      </c>
      <c r="AN323" s="22">
        <v>1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24</v>
      </c>
      <c r="AX323" s="20">
        <v>9.6</v>
      </c>
      <c r="AY323" s="20">
        <v>0.8</v>
      </c>
      <c r="AZ323" s="20">
        <v>0</v>
      </c>
      <c r="BA323" s="20">
        <v>1</v>
      </c>
      <c r="BB323" s="22">
        <v>1</v>
      </c>
      <c r="BC323" s="20">
        <v>0</v>
      </c>
      <c r="BD323" s="20">
        <v>0</v>
      </c>
      <c r="BE323" s="20">
        <v>0</v>
      </c>
      <c r="BF323" s="20">
        <v>1.1399999999999999</v>
      </c>
      <c r="BG323" s="22">
        <v>443</v>
      </c>
      <c r="BH323" s="22">
        <v>162</v>
      </c>
      <c r="BI323" s="22">
        <v>433</v>
      </c>
      <c r="BJ323" s="22">
        <v>164</v>
      </c>
      <c r="BK323" s="22">
        <v>569</v>
      </c>
      <c r="BL323" s="22">
        <v>233</v>
      </c>
      <c r="BM323" s="22">
        <v>463</v>
      </c>
      <c r="BN323" s="22">
        <v>165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</v>
      </c>
      <c r="BX323" s="22">
        <v>0</v>
      </c>
      <c r="BY323" s="22">
        <v>1.1299999999999999</v>
      </c>
      <c r="BZ323" s="22">
        <v>0</v>
      </c>
      <c r="CA323" s="22">
        <v>589</v>
      </c>
      <c r="CB323" s="22">
        <v>141</v>
      </c>
      <c r="CC323" s="22">
        <v>269</v>
      </c>
      <c r="CD323" s="22">
        <v>89</v>
      </c>
      <c r="CE323" s="22">
        <v>94</v>
      </c>
      <c r="CF323" s="22">
        <v>21</v>
      </c>
      <c r="CG323" s="22">
        <v>378</v>
      </c>
      <c r="CH323" s="22">
        <v>145</v>
      </c>
      <c r="CI323" s="22">
        <v>0.99</v>
      </c>
      <c r="CJ323" s="22">
        <v>0.99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172632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0</v>
      </c>
      <c r="K324" s="20">
        <v>0</v>
      </c>
      <c r="L324" s="22">
        <v>0</v>
      </c>
      <c r="M324" s="20" t="s">
        <v>1258</v>
      </c>
      <c r="N324" s="20">
        <v>0</v>
      </c>
      <c r="O324" s="22">
        <v>253</v>
      </c>
      <c r="P324" s="23" t="b">
        <v>0</v>
      </c>
      <c r="Q324" s="20" t="s">
        <v>2106</v>
      </c>
      <c r="R324" s="20" t="s">
        <v>3127</v>
      </c>
      <c r="S324" s="22">
        <v>53</v>
      </c>
      <c r="T324" s="20" t="s">
        <v>1259</v>
      </c>
      <c r="U324" s="20">
        <v>0</v>
      </c>
      <c r="V324" s="20" t="s">
        <v>456</v>
      </c>
      <c r="W324" s="20">
        <v>0.1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0</v>
      </c>
      <c r="AD324" s="22">
        <v>1890</v>
      </c>
      <c r="AE324" s="22">
        <v>0</v>
      </c>
      <c r="AF324" s="22">
        <v>30738</v>
      </c>
      <c r="AG324" s="22">
        <v>22</v>
      </c>
      <c r="AH324" s="20">
        <v>0</v>
      </c>
      <c r="AI324" s="20">
        <v>0</v>
      </c>
      <c r="AJ324" s="20" t="s">
        <v>456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752</v>
      </c>
      <c r="BH324" s="22">
        <v>326</v>
      </c>
      <c r="BI324" s="22">
        <v>750</v>
      </c>
      <c r="BJ324" s="22">
        <v>326</v>
      </c>
      <c r="BK324" s="22">
        <v>748</v>
      </c>
      <c r="BL324" s="22">
        <v>326</v>
      </c>
      <c r="BM324" s="22">
        <v>752</v>
      </c>
      <c r="BN324" s="22">
        <v>326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140</v>
      </c>
      <c r="CB324" s="22">
        <v>87</v>
      </c>
      <c r="CC324" s="22">
        <v>730</v>
      </c>
      <c r="CD324" s="22">
        <v>314</v>
      </c>
      <c r="CE324" s="22">
        <v>752</v>
      </c>
      <c r="CF324" s="22">
        <v>326</v>
      </c>
      <c r="CG324" s="22">
        <v>447</v>
      </c>
      <c r="CH324" s="22">
        <v>149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75</v>
      </c>
      <c r="B325" s="22">
        <v>100</v>
      </c>
      <c r="C325" s="22">
        <v>80801</v>
      </c>
      <c r="D325" s="22">
        <v>0</v>
      </c>
      <c r="E325" s="22">
        <v>0</v>
      </c>
      <c r="F325" s="22">
        <v>-2</v>
      </c>
      <c r="G325" s="22">
        <v>2</v>
      </c>
      <c r="H325" s="22">
        <v>0</v>
      </c>
      <c r="I325" s="22">
        <v>3</v>
      </c>
      <c r="J325" s="20">
        <v>0</v>
      </c>
      <c r="K325" s="20">
        <v>1</v>
      </c>
      <c r="L325" s="22">
        <v>0</v>
      </c>
      <c r="M325" s="20" t="s">
        <v>1277</v>
      </c>
      <c r="N325" s="20">
        <v>1</v>
      </c>
      <c r="O325" s="22">
        <v>254</v>
      </c>
      <c r="P325" s="23" t="b">
        <v>0</v>
      </c>
      <c r="Q325" s="20" t="s">
        <v>2383</v>
      </c>
      <c r="R325" s="20" t="s">
        <v>3795</v>
      </c>
      <c r="S325" s="22">
        <v>48</v>
      </c>
      <c r="T325" s="20" t="s">
        <v>1278</v>
      </c>
      <c r="U325" s="20">
        <v>1.9</v>
      </c>
      <c r="V325" s="20" t="s">
        <v>1279</v>
      </c>
      <c r="W325" s="20">
        <v>0</v>
      </c>
      <c r="X325" s="23" t="b">
        <v>0</v>
      </c>
      <c r="Y325" s="20"/>
      <c r="Z325" s="20" t="s">
        <v>937</v>
      </c>
      <c r="AA325" s="22">
        <v>9</v>
      </c>
      <c r="AB325" s="22">
        <v>11</v>
      </c>
      <c r="AC325" s="22">
        <v>26</v>
      </c>
      <c r="AD325" s="22">
        <v>3309</v>
      </c>
      <c r="AE325" s="22">
        <v>31</v>
      </c>
      <c r="AF325" s="22">
        <v>5607</v>
      </c>
      <c r="AG325" s="22">
        <v>71</v>
      </c>
      <c r="AH325" s="20">
        <v>0.2</v>
      </c>
      <c r="AI325" s="20">
        <v>5.4</v>
      </c>
      <c r="AJ325" s="20" t="s">
        <v>2094</v>
      </c>
      <c r="AK325" s="22">
        <v>1013</v>
      </c>
      <c r="AL325" s="22">
        <v>1</v>
      </c>
      <c r="AM325" s="22">
        <v>0</v>
      </c>
      <c r="AN325" s="22">
        <v>2</v>
      </c>
      <c r="AO325" s="22">
        <v>17</v>
      </c>
      <c r="AP325" s="22">
        <v>0</v>
      </c>
      <c r="AQ325" s="22">
        <v>0</v>
      </c>
      <c r="AR325" s="22">
        <v>0</v>
      </c>
      <c r="AS325" s="22">
        <v>6</v>
      </c>
      <c r="AT325" s="22">
        <v>0</v>
      </c>
      <c r="AU325" s="22">
        <v>0</v>
      </c>
      <c r="AV325" s="22">
        <v>2</v>
      </c>
      <c r="AW325" s="22">
        <v>145</v>
      </c>
      <c r="AX325" s="20">
        <v>158.6</v>
      </c>
      <c r="AY325" s="20">
        <v>139.30000000000001</v>
      </c>
      <c r="AZ325" s="20">
        <v>84</v>
      </c>
      <c r="BA325" s="20">
        <v>38.200000000000003</v>
      </c>
      <c r="BB325" s="22">
        <v>13</v>
      </c>
      <c r="BC325" s="20">
        <v>0.92</v>
      </c>
      <c r="BD325" s="20">
        <v>0.54</v>
      </c>
      <c r="BE325" s="20">
        <v>1.46</v>
      </c>
      <c r="BF325" s="20">
        <v>15.9</v>
      </c>
      <c r="BG325" s="22">
        <v>224</v>
      </c>
      <c r="BH325" s="22">
        <v>93</v>
      </c>
      <c r="BI325" s="22">
        <v>136</v>
      </c>
      <c r="BJ325" s="22">
        <v>93</v>
      </c>
      <c r="BK325" s="22">
        <v>182</v>
      </c>
      <c r="BL325" s="22">
        <v>106</v>
      </c>
      <c r="BM325" s="22">
        <v>196</v>
      </c>
      <c r="BN325" s="22">
        <v>95</v>
      </c>
      <c r="BO325" s="20"/>
      <c r="BP325" s="20"/>
      <c r="BQ325" s="20"/>
      <c r="BR325" s="20"/>
      <c r="BS325" s="20"/>
      <c r="BT325" s="20"/>
      <c r="BU325" s="22">
        <v>0.08</v>
      </c>
      <c r="BV325" s="22">
        <v>0</v>
      </c>
      <c r="BW325" s="22">
        <v>0.05</v>
      </c>
      <c r="BX325" s="22">
        <v>0.13</v>
      </c>
      <c r="BY325" s="22">
        <v>1.41</v>
      </c>
      <c r="BZ325" s="22">
        <v>1.51</v>
      </c>
      <c r="CA325" s="22">
        <v>277</v>
      </c>
      <c r="CB325" s="22">
        <v>179</v>
      </c>
      <c r="CC325" s="22">
        <v>279</v>
      </c>
      <c r="CD325" s="22">
        <v>124</v>
      </c>
      <c r="CE325" s="22">
        <v>300</v>
      </c>
      <c r="CF325" s="22">
        <v>123</v>
      </c>
      <c r="CG325" s="22">
        <v>543</v>
      </c>
      <c r="CH325" s="22">
        <v>195</v>
      </c>
      <c r="CI325" s="22">
        <v>1.1499999999999999</v>
      </c>
      <c r="CJ325" s="22">
        <v>0.18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2">
        <v>0</v>
      </c>
      <c r="C326" s="22">
        <v>194164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2</v>
      </c>
      <c r="J326" s="20">
        <v>0</v>
      </c>
      <c r="K326" s="20">
        <v>0</v>
      </c>
      <c r="L326" s="22">
        <v>0</v>
      </c>
      <c r="M326" s="20" t="s">
        <v>1161</v>
      </c>
      <c r="N326" s="20">
        <v>0</v>
      </c>
      <c r="O326" s="22">
        <v>255</v>
      </c>
      <c r="P326" s="23" t="b">
        <v>0</v>
      </c>
      <c r="Q326" s="20" t="s">
        <v>2859</v>
      </c>
      <c r="R326" s="20" t="s">
        <v>2860</v>
      </c>
      <c r="S326" s="22">
        <v>40</v>
      </c>
      <c r="T326" s="20" t="s">
        <v>1262</v>
      </c>
      <c r="U326" s="20">
        <v>0</v>
      </c>
      <c r="V326" s="20" t="s">
        <v>543</v>
      </c>
      <c r="W326" s="20">
        <v>0.4</v>
      </c>
      <c r="X326" s="23" t="b">
        <v>0</v>
      </c>
      <c r="Y326" s="20"/>
      <c r="Z326" s="20" t="s">
        <v>872</v>
      </c>
      <c r="AA326" s="22">
        <v>9</v>
      </c>
      <c r="AB326" s="22">
        <v>11</v>
      </c>
      <c r="AC326" s="22">
        <v>0</v>
      </c>
      <c r="AD326" s="22">
        <v>4656</v>
      </c>
      <c r="AE326" s="22">
        <v>0</v>
      </c>
      <c r="AF326" s="22">
        <v>132421</v>
      </c>
      <c r="AG326" s="22">
        <v>277</v>
      </c>
      <c r="AH326" s="20">
        <v>0</v>
      </c>
      <c r="AI326" s="20">
        <v>0</v>
      </c>
      <c r="AJ326" s="20" t="s">
        <v>543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523</v>
      </c>
      <c r="BH326" s="22">
        <v>186</v>
      </c>
      <c r="BI326" s="22">
        <v>509</v>
      </c>
      <c r="BJ326" s="22">
        <v>186</v>
      </c>
      <c r="BK326" s="22">
        <v>481</v>
      </c>
      <c r="BL326" s="22">
        <v>174</v>
      </c>
      <c r="BM326" s="22">
        <v>531</v>
      </c>
      <c r="BN326" s="22">
        <v>187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646</v>
      </c>
      <c r="CB326" s="22">
        <v>172</v>
      </c>
      <c r="CC326" s="22">
        <v>455</v>
      </c>
      <c r="CD326" s="22">
        <v>158</v>
      </c>
      <c r="CE326" s="22">
        <v>535</v>
      </c>
      <c r="CF326" s="22">
        <v>183</v>
      </c>
      <c r="CG326" s="22">
        <v>251</v>
      </c>
      <c r="CH326" s="22">
        <v>99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100</v>
      </c>
      <c r="C327" s="22">
        <v>106611</v>
      </c>
      <c r="D327" s="22">
        <v>0</v>
      </c>
      <c r="E327" s="22">
        <v>0</v>
      </c>
      <c r="F327" s="22">
        <v>-2</v>
      </c>
      <c r="G327" s="22">
        <v>2</v>
      </c>
      <c r="H327" s="22">
        <v>1</v>
      </c>
      <c r="I327" s="22">
        <v>2</v>
      </c>
      <c r="J327" s="20">
        <v>1.3</v>
      </c>
      <c r="K327" s="20">
        <v>2.2999999999999998</v>
      </c>
      <c r="L327" s="22">
        <v>0</v>
      </c>
      <c r="M327" s="20" t="s">
        <v>1027</v>
      </c>
      <c r="N327" s="20">
        <v>2.2999999999999998</v>
      </c>
      <c r="O327" s="22">
        <v>257</v>
      </c>
      <c r="P327" s="23" t="b">
        <v>0</v>
      </c>
      <c r="Q327" s="20"/>
      <c r="R327" s="20" t="s">
        <v>3720</v>
      </c>
      <c r="S327" s="22">
        <v>43</v>
      </c>
      <c r="T327" s="20" t="s">
        <v>1246</v>
      </c>
      <c r="U327" s="20">
        <v>3.2</v>
      </c>
      <c r="V327" s="20" t="s">
        <v>693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16</v>
      </c>
      <c r="AD327" s="22">
        <v>11697</v>
      </c>
      <c r="AE327" s="22">
        <v>458</v>
      </c>
      <c r="AF327" s="22">
        <v>21667</v>
      </c>
      <c r="AG327" s="22">
        <v>329</v>
      </c>
      <c r="AH327" s="20">
        <v>0.5</v>
      </c>
      <c r="AI327" s="20">
        <v>3.7</v>
      </c>
      <c r="AJ327" s="20" t="s">
        <v>693</v>
      </c>
      <c r="AK327" s="22">
        <v>316</v>
      </c>
      <c r="AL327" s="22">
        <v>1</v>
      </c>
      <c r="AM327" s="22">
        <v>0</v>
      </c>
      <c r="AN327" s="22">
        <v>1</v>
      </c>
      <c r="AO327" s="22">
        <v>7</v>
      </c>
      <c r="AP327" s="22">
        <v>0</v>
      </c>
      <c r="AQ327" s="22">
        <v>0</v>
      </c>
      <c r="AR327" s="22">
        <v>0</v>
      </c>
      <c r="AS327" s="22">
        <v>1</v>
      </c>
      <c r="AT327" s="22">
        <v>0</v>
      </c>
      <c r="AU327" s="22">
        <v>0</v>
      </c>
      <c r="AV327" s="22">
        <v>2</v>
      </c>
      <c r="AW327" s="22">
        <v>56</v>
      </c>
      <c r="AX327" s="20">
        <v>94.4</v>
      </c>
      <c r="AY327" s="20">
        <v>3.3</v>
      </c>
      <c r="AZ327" s="20">
        <v>83</v>
      </c>
      <c r="BA327" s="20">
        <v>18.100000000000001</v>
      </c>
      <c r="BB327" s="22">
        <v>3</v>
      </c>
      <c r="BC327" s="20">
        <v>0.51</v>
      </c>
      <c r="BD327" s="20">
        <v>0.06</v>
      </c>
      <c r="BE327" s="20">
        <v>0.56999999999999995</v>
      </c>
      <c r="BF327" s="20">
        <v>7.37</v>
      </c>
      <c r="BG327" s="22">
        <v>298</v>
      </c>
      <c r="BH327" s="22">
        <v>118</v>
      </c>
      <c r="BI327" s="22">
        <v>412</v>
      </c>
      <c r="BJ327" s="22">
        <v>152</v>
      </c>
      <c r="BK327" s="22">
        <v>183</v>
      </c>
      <c r="BL327" s="22">
        <v>36</v>
      </c>
      <c r="BM327" s="22">
        <v>321</v>
      </c>
      <c r="BN327" s="22">
        <v>117</v>
      </c>
      <c r="BO327" s="20"/>
      <c r="BP327" s="20"/>
      <c r="BQ327" s="20"/>
      <c r="BR327" s="20"/>
      <c r="BS327" s="20"/>
      <c r="BT327" s="20"/>
      <c r="BU327" s="22">
        <v>0.15</v>
      </c>
      <c r="BV327" s="22">
        <v>0</v>
      </c>
      <c r="BW327" s="22">
        <v>0.02</v>
      </c>
      <c r="BX327" s="22">
        <v>0.17</v>
      </c>
      <c r="BY327" s="22">
        <v>2.1</v>
      </c>
      <c r="BZ327" s="22">
        <v>1.99</v>
      </c>
      <c r="CA327" s="22">
        <v>576</v>
      </c>
      <c r="CB327" s="22">
        <v>130</v>
      </c>
      <c r="CC327" s="22">
        <v>149</v>
      </c>
      <c r="CD327" s="22">
        <v>50</v>
      </c>
      <c r="CE327" s="22">
        <v>115</v>
      </c>
      <c r="CF327" s="22">
        <v>30</v>
      </c>
      <c r="CG327" s="22">
        <v>313</v>
      </c>
      <c r="CH327" s="22">
        <v>121</v>
      </c>
      <c r="CI327" s="22">
        <v>0.85</v>
      </c>
      <c r="CJ327" s="22">
        <v>0.28000000000000003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433154</v>
      </c>
      <c r="D328" s="22">
        <v>0</v>
      </c>
      <c r="E328" s="22">
        <v>0</v>
      </c>
      <c r="F328" s="22">
        <v>-1</v>
      </c>
      <c r="G328" s="22">
        <v>1</v>
      </c>
      <c r="H328" s="22">
        <v>1</v>
      </c>
      <c r="I328" s="22">
        <v>3</v>
      </c>
      <c r="J328" s="20">
        <v>4.8</v>
      </c>
      <c r="K328" s="20">
        <v>5.8</v>
      </c>
      <c r="L328" s="22">
        <v>2</v>
      </c>
      <c r="M328" s="20" t="s">
        <v>1272</v>
      </c>
      <c r="N328" s="20">
        <v>5.8</v>
      </c>
      <c r="O328" s="22">
        <v>259</v>
      </c>
      <c r="P328" s="23" t="b">
        <v>0</v>
      </c>
      <c r="Q328" s="20"/>
      <c r="R328" s="20" t="s">
        <v>2982</v>
      </c>
      <c r="S328" s="22">
        <v>54</v>
      </c>
      <c r="T328" s="20" t="s">
        <v>1273</v>
      </c>
      <c r="U328" s="20">
        <v>3.7</v>
      </c>
      <c r="V328" s="20" t="s">
        <v>567</v>
      </c>
      <c r="W328" s="20">
        <v>0.5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56</v>
      </c>
      <c r="AD328" s="22">
        <v>67086</v>
      </c>
      <c r="AE328" s="22">
        <v>3565</v>
      </c>
      <c r="AF328" s="22">
        <v>27738</v>
      </c>
      <c r="AG328" s="22">
        <v>2719</v>
      </c>
      <c r="AH328" s="20">
        <v>1.1000000000000001</v>
      </c>
      <c r="AI328" s="20">
        <v>10.4</v>
      </c>
      <c r="AJ328" s="20" t="s">
        <v>567</v>
      </c>
      <c r="AK328" s="22">
        <v>1202</v>
      </c>
      <c r="AL328" s="22">
        <v>2</v>
      </c>
      <c r="AM328" s="22">
        <v>3</v>
      </c>
      <c r="AN328" s="22">
        <v>6</v>
      </c>
      <c r="AO328" s="22">
        <v>11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3</v>
      </c>
      <c r="AW328" s="22">
        <v>200</v>
      </c>
      <c r="AX328" s="20">
        <v>296.2</v>
      </c>
      <c r="AY328" s="20">
        <v>387.2</v>
      </c>
      <c r="AZ328" s="20">
        <v>226</v>
      </c>
      <c r="BA328" s="20">
        <v>91</v>
      </c>
      <c r="BB328" s="22">
        <v>14</v>
      </c>
      <c r="BC328" s="20">
        <v>1.66</v>
      </c>
      <c r="BD328" s="20">
        <v>3.28</v>
      </c>
      <c r="BE328" s="20">
        <v>4.9400000000000004</v>
      </c>
      <c r="BF328" s="20">
        <v>14.65</v>
      </c>
      <c r="BG328" s="22">
        <v>84</v>
      </c>
      <c r="BH328" s="22">
        <v>32</v>
      </c>
      <c r="BI328" s="22">
        <v>28</v>
      </c>
      <c r="BJ328" s="22">
        <v>22</v>
      </c>
      <c r="BK328" s="22">
        <v>69</v>
      </c>
      <c r="BL328" s="22">
        <v>45</v>
      </c>
      <c r="BM328" s="22">
        <v>39</v>
      </c>
      <c r="BN328" s="22">
        <v>27</v>
      </c>
      <c r="BO328" s="22">
        <v>4</v>
      </c>
      <c r="BP328" s="20"/>
      <c r="BQ328" s="20"/>
      <c r="BR328" s="20"/>
      <c r="BS328" s="20"/>
      <c r="BT328" s="20"/>
      <c r="BU328" s="22">
        <v>0.12</v>
      </c>
      <c r="BV328" s="22">
        <v>0</v>
      </c>
      <c r="BW328" s="22">
        <v>0.25</v>
      </c>
      <c r="BX328" s="22">
        <v>0.37</v>
      </c>
      <c r="BY328" s="22">
        <v>1.1000000000000001</v>
      </c>
      <c r="BZ328" s="22">
        <v>0.82</v>
      </c>
      <c r="CA328" s="22">
        <v>125</v>
      </c>
      <c r="CB328" s="22">
        <v>78</v>
      </c>
      <c r="CC328" s="22">
        <v>10</v>
      </c>
      <c r="CD328" s="22">
        <v>7</v>
      </c>
      <c r="CE328" s="22">
        <v>80</v>
      </c>
      <c r="CF328" s="22">
        <v>41</v>
      </c>
      <c r="CG328" s="22">
        <v>232</v>
      </c>
      <c r="CH328" s="22">
        <v>74</v>
      </c>
      <c r="CI328" s="22">
        <v>1.05</v>
      </c>
      <c r="CJ328" s="22">
        <v>0.45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224967</v>
      </c>
      <c r="D329" s="22">
        <v>0</v>
      </c>
      <c r="E329" s="22">
        <v>0</v>
      </c>
      <c r="F329" s="22">
        <v>1</v>
      </c>
      <c r="G329" s="22">
        <v>-1</v>
      </c>
      <c r="H329" s="22">
        <v>2</v>
      </c>
      <c r="I329" s="22">
        <v>2</v>
      </c>
      <c r="J329" s="20">
        <v>2.5</v>
      </c>
      <c r="K329" s="20">
        <v>3.5</v>
      </c>
      <c r="L329" s="22">
        <v>1</v>
      </c>
      <c r="M329" s="20" t="s">
        <v>1264</v>
      </c>
      <c r="N329" s="20">
        <v>3.5</v>
      </c>
      <c r="O329" s="22">
        <v>260</v>
      </c>
      <c r="P329" s="23" t="b">
        <v>0</v>
      </c>
      <c r="Q329" s="20"/>
      <c r="R329" s="20" t="s">
        <v>3721</v>
      </c>
      <c r="S329" s="22">
        <v>46</v>
      </c>
      <c r="T329" s="20" t="s">
        <v>1265</v>
      </c>
      <c r="U329" s="20">
        <v>4.8</v>
      </c>
      <c r="V329" s="20" t="s">
        <v>577</v>
      </c>
      <c r="W329" s="20">
        <v>5.8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63</v>
      </c>
      <c r="AD329" s="22">
        <v>765371</v>
      </c>
      <c r="AE329" s="22">
        <v>15560</v>
      </c>
      <c r="AF329" s="22">
        <v>205757</v>
      </c>
      <c r="AG329" s="22">
        <v>8796</v>
      </c>
      <c r="AH329" s="20">
        <v>0.8</v>
      </c>
      <c r="AI329" s="20">
        <v>13.7</v>
      </c>
      <c r="AJ329" s="20" t="s">
        <v>577</v>
      </c>
      <c r="AK329" s="22">
        <v>1167</v>
      </c>
      <c r="AL329" s="22">
        <v>2</v>
      </c>
      <c r="AM329" s="22">
        <v>1</v>
      </c>
      <c r="AN329" s="22">
        <v>5</v>
      </c>
      <c r="AO329" s="22">
        <v>13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7</v>
      </c>
      <c r="AW329" s="22">
        <v>238</v>
      </c>
      <c r="AX329" s="20">
        <v>301.8</v>
      </c>
      <c r="AY329" s="20">
        <v>95</v>
      </c>
      <c r="AZ329" s="20">
        <v>161</v>
      </c>
      <c r="BA329" s="20">
        <v>55.7</v>
      </c>
      <c r="BB329" s="22">
        <v>13</v>
      </c>
      <c r="BC329" s="20">
        <v>1.3</v>
      </c>
      <c r="BD329" s="20">
        <v>0.46</v>
      </c>
      <c r="BE329" s="20">
        <v>1.76</v>
      </c>
      <c r="BF329" s="20">
        <v>15.48</v>
      </c>
      <c r="BG329" s="22">
        <v>79</v>
      </c>
      <c r="BH329" s="22">
        <v>29</v>
      </c>
      <c r="BI329" s="22">
        <v>192</v>
      </c>
      <c r="BJ329" s="22">
        <v>49</v>
      </c>
      <c r="BK329" s="22">
        <v>113</v>
      </c>
      <c r="BL329" s="22">
        <v>10</v>
      </c>
      <c r="BM329" s="22">
        <v>122</v>
      </c>
      <c r="BN329" s="22">
        <v>25</v>
      </c>
      <c r="BO329" s="20"/>
      <c r="BP329" s="20"/>
      <c r="BQ329" s="20"/>
      <c r="BR329" s="20"/>
      <c r="BS329" s="20"/>
      <c r="BT329" s="20"/>
      <c r="BU329" s="22">
        <v>0.1</v>
      </c>
      <c r="BV329" s="22">
        <v>0</v>
      </c>
      <c r="BW329" s="22">
        <v>0.04</v>
      </c>
      <c r="BX329" s="22">
        <v>0.14000000000000001</v>
      </c>
      <c r="BY329" s="22">
        <v>1.19</v>
      </c>
      <c r="BZ329" s="22">
        <v>1</v>
      </c>
      <c r="CA329" s="22">
        <v>341</v>
      </c>
      <c r="CB329" s="22">
        <v>45</v>
      </c>
      <c r="CC329" s="22">
        <v>67</v>
      </c>
      <c r="CD329" s="22">
        <v>17</v>
      </c>
      <c r="CE329" s="22">
        <v>21</v>
      </c>
      <c r="CF329" s="22">
        <v>4</v>
      </c>
      <c r="CG329" s="22">
        <v>69</v>
      </c>
      <c r="CH329" s="22">
        <v>22</v>
      </c>
      <c r="CI329" s="22">
        <v>1</v>
      </c>
      <c r="CJ329" s="22">
        <v>0.39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449871</v>
      </c>
      <c r="D330" s="22">
        <v>0</v>
      </c>
      <c r="E330" s="22">
        <v>0</v>
      </c>
      <c r="F330" s="22">
        <v>-3</v>
      </c>
      <c r="G330" s="22">
        <v>3</v>
      </c>
      <c r="H330" s="22">
        <v>1</v>
      </c>
      <c r="I330" s="22">
        <v>3</v>
      </c>
      <c r="J330" s="20">
        <v>1.2</v>
      </c>
      <c r="K330" s="20">
        <v>2.2000000000000002</v>
      </c>
      <c r="L330" s="22">
        <v>1</v>
      </c>
      <c r="M330" s="20" t="s">
        <v>1275</v>
      </c>
      <c r="N330" s="20">
        <v>2.2000000000000002</v>
      </c>
      <c r="O330" s="22">
        <v>261</v>
      </c>
      <c r="P330" s="23" t="b">
        <v>0</v>
      </c>
      <c r="Q330" s="20"/>
      <c r="R330" s="20" t="s">
        <v>3466</v>
      </c>
      <c r="S330" s="22">
        <v>47</v>
      </c>
      <c r="T330" s="20" t="s">
        <v>1276</v>
      </c>
      <c r="U330" s="20">
        <v>2.5</v>
      </c>
      <c r="V330" s="20" t="s">
        <v>554</v>
      </c>
      <c r="W330" s="20">
        <v>0.2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35</v>
      </c>
      <c r="AD330" s="22">
        <v>16844</v>
      </c>
      <c r="AE330" s="22">
        <v>522</v>
      </c>
      <c r="AF330" s="22">
        <v>27625</v>
      </c>
      <c r="AG330" s="22">
        <v>293</v>
      </c>
      <c r="AH330" s="20">
        <v>0.5</v>
      </c>
      <c r="AI330" s="20">
        <v>7.4</v>
      </c>
      <c r="AJ330" s="20" t="s">
        <v>554</v>
      </c>
      <c r="AK330" s="22">
        <v>1133</v>
      </c>
      <c r="AL330" s="22">
        <v>1</v>
      </c>
      <c r="AM330" s="22">
        <v>0</v>
      </c>
      <c r="AN330" s="22">
        <v>3</v>
      </c>
      <c r="AO330" s="22">
        <v>16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3</v>
      </c>
      <c r="AW330" s="22">
        <v>166</v>
      </c>
      <c r="AX330" s="20">
        <v>161.19999999999999</v>
      </c>
      <c r="AY330" s="20">
        <v>153.1</v>
      </c>
      <c r="AZ330" s="20">
        <v>169</v>
      </c>
      <c r="BA330" s="20">
        <v>48.5</v>
      </c>
      <c r="BB330" s="22">
        <v>13</v>
      </c>
      <c r="BC330" s="20">
        <v>1.49</v>
      </c>
      <c r="BD330" s="20">
        <v>0.97</v>
      </c>
      <c r="BE330" s="20">
        <v>2.46</v>
      </c>
      <c r="BF330" s="20">
        <v>16.559999999999999</v>
      </c>
      <c r="BG330" s="22">
        <v>221</v>
      </c>
      <c r="BH330" s="22">
        <v>91</v>
      </c>
      <c r="BI330" s="22">
        <v>125</v>
      </c>
      <c r="BJ330" s="22">
        <v>86</v>
      </c>
      <c r="BK330" s="22">
        <v>100</v>
      </c>
      <c r="BL330" s="22">
        <v>65</v>
      </c>
      <c r="BM330" s="22">
        <v>147</v>
      </c>
      <c r="BN330" s="22">
        <v>82</v>
      </c>
      <c r="BO330" s="20"/>
      <c r="BP330" s="20"/>
      <c r="BQ330" s="20"/>
      <c r="BR330" s="20"/>
      <c r="BS330" s="20"/>
      <c r="BT330" s="20"/>
      <c r="BU330" s="22">
        <v>0.12</v>
      </c>
      <c r="BV330" s="22">
        <v>0</v>
      </c>
      <c r="BW330" s="22">
        <v>0.08</v>
      </c>
      <c r="BX330" s="22">
        <v>0.2</v>
      </c>
      <c r="BY330" s="22">
        <v>1.32</v>
      </c>
      <c r="BZ330" s="22">
        <v>1.27</v>
      </c>
      <c r="CA330" s="22">
        <v>326</v>
      </c>
      <c r="CB330" s="22">
        <v>210</v>
      </c>
      <c r="CC330" s="22">
        <v>161</v>
      </c>
      <c r="CD330" s="22">
        <v>69</v>
      </c>
      <c r="CE330" s="22">
        <v>218</v>
      </c>
      <c r="CF330" s="22">
        <v>95</v>
      </c>
      <c r="CG330" s="22">
        <v>350</v>
      </c>
      <c r="CH330" s="22">
        <v>109</v>
      </c>
      <c r="CI330" s="22">
        <v>1.03</v>
      </c>
      <c r="CJ330" s="22">
        <v>0.24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243571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2</v>
      </c>
      <c r="J331" s="20">
        <v>1.2</v>
      </c>
      <c r="K331" s="20">
        <v>2.2000000000000002</v>
      </c>
      <c r="L331" s="22">
        <v>0</v>
      </c>
      <c r="M331" s="20" t="s">
        <v>920</v>
      </c>
      <c r="N331" s="20">
        <v>2.2000000000000002</v>
      </c>
      <c r="O331" s="22">
        <v>262</v>
      </c>
      <c r="P331" s="23" t="b">
        <v>0</v>
      </c>
      <c r="Q331" s="20"/>
      <c r="R331" s="20"/>
      <c r="S331" s="22">
        <v>44</v>
      </c>
      <c r="T331" s="20" t="s">
        <v>1269</v>
      </c>
      <c r="U331" s="20">
        <v>2.1</v>
      </c>
      <c r="V331" s="20" t="s">
        <v>608</v>
      </c>
      <c r="W331" s="20">
        <v>0.2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33</v>
      </c>
      <c r="AD331" s="22">
        <v>20919</v>
      </c>
      <c r="AE331" s="22">
        <v>272</v>
      </c>
      <c r="AF331" s="22">
        <v>27234</v>
      </c>
      <c r="AG331" s="22">
        <v>242</v>
      </c>
      <c r="AH331" s="20">
        <v>0.5</v>
      </c>
      <c r="AI331" s="20">
        <v>7.5</v>
      </c>
      <c r="AJ331" s="20" t="s">
        <v>608</v>
      </c>
      <c r="AK331" s="22">
        <v>793</v>
      </c>
      <c r="AL331" s="22">
        <v>0</v>
      </c>
      <c r="AM331" s="22">
        <v>2</v>
      </c>
      <c r="AN331" s="22">
        <v>2</v>
      </c>
      <c r="AO331" s="22">
        <v>13</v>
      </c>
      <c r="AP331" s="22">
        <v>0</v>
      </c>
      <c r="AQ331" s="22">
        <v>0</v>
      </c>
      <c r="AR331" s="22">
        <v>0</v>
      </c>
      <c r="AS331" s="22">
        <v>2</v>
      </c>
      <c r="AT331" s="22">
        <v>0</v>
      </c>
      <c r="AU331" s="22">
        <v>0</v>
      </c>
      <c r="AV331" s="22">
        <v>3</v>
      </c>
      <c r="AW331" s="22">
        <v>164</v>
      </c>
      <c r="AX331" s="20">
        <v>179.8</v>
      </c>
      <c r="AY331" s="20">
        <v>114.9</v>
      </c>
      <c r="AZ331" s="20">
        <v>24</v>
      </c>
      <c r="BA331" s="20">
        <v>32</v>
      </c>
      <c r="BB331" s="22">
        <v>7</v>
      </c>
      <c r="BC331" s="20">
        <v>0.34</v>
      </c>
      <c r="BD331" s="20">
        <v>0.98</v>
      </c>
      <c r="BE331" s="20">
        <v>1.32</v>
      </c>
      <c r="BF331" s="20">
        <v>14.34</v>
      </c>
      <c r="BG331" s="22">
        <v>196</v>
      </c>
      <c r="BH331" s="22">
        <v>76</v>
      </c>
      <c r="BI331" s="22">
        <v>157</v>
      </c>
      <c r="BJ331" s="22">
        <v>35</v>
      </c>
      <c r="BK331" s="22">
        <v>325</v>
      </c>
      <c r="BL331" s="22">
        <v>113</v>
      </c>
      <c r="BM331" s="22">
        <v>229</v>
      </c>
      <c r="BN331" s="22">
        <v>73</v>
      </c>
      <c r="BO331" s="20"/>
      <c r="BP331" s="20"/>
      <c r="BQ331" s="20"/>
      <c r="BR331" s="20"/>
      <c r="BS331" s="20"/>
      <c r="BT331" s="20"/>
      <c r="BU331" s="22">
        <v>0.04</v>
      </c>
      <c r="BV331" s="22">
        <v>0</v>
      </c>
      <c r="BW331" s="22">
        <v>0.11</v>
      </c>
      <c r="BX331" s="22">
        <v>0.15</v>
      </c>
      <c r="BY331" s="22">
        <v>1.63</v>
      </c>
      <c r="BZ331" s="22">
        <v>1.48</v>
      </c>
      <c r="CA331" s="22">
        <v>537</v>
      </c>
      <c r="CB331" s="22">
        <v>115</v>
      </c>
      <c r="CC331" s="22">
        <v>160</v>
      </c>
      <c r="CD331" s="22">
        <v>57</v>
      </c>
      <c r="CE331" s="22">
        <v>263</v>
      </c>
      <c r="CF331" s="22">
        <v>86</v>
      </c>
      <c r="CG331" s="22">
        <v>333</v>
      </c>
      <c r="CH331" s="22">
        <v>128</v>
      </c>
      <c r="CI331" s="22">
        <v>0.79</v>
      </c>
      <c r="CJ331" s="22">
        <v>0.23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111234</v>
      </c>
      <c r="D332" s="22">
        <v>0</v>
      </c>
      <c r="E332" s="22">
        <v>0</v>
      </c>
      <c r="F332" s="22">
        <v>-1</v>
      </c>
      <c r="G332" s="22">
        <v>1</v>
      </c>
      <c r="H332" s="22">
        <v>2</v>
      </c>
      <c r="I332" s="22">
        <v>1</v>
      </c>
      <c r="J332" s="20">
        <v>4.5</v>
      </c>
      <c r="K332" s="20">
        <v>5.5</v>
      </c>
      <c r="L332" s="22">
        <v>2</v>
      </c>
      <c r="M332" s="20" t="s">
        <v>1014</v>
      </c>
      <c r="N332" s="20">
        <v>5.5</v>
      </c>
      <c r="O332" s="22">
        <v>263</v>
      </c>
      <c r="P332" s="23" t="b">
        <v>0</v>
      </c>
      <c r="Q332" s="20"/>
      <c r="R332" s="20" t="s">
        <v>3677</v>
      </c>
      <c r="S332" s="22">
        <v>44</v>
      </c>
      <c r="T332" s="20" t="s">
        <v>1249</v>
      </c>
      <c r="U332" s="20">
        <v>3.6</v>
      </c>
      <c r="V332" s="20" t="s">
        <v>532</v>
      </c>
      <c r="W332" s="20">
        <v>9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64</v>
      </c>
      <c r="AD332" s="22">
        <v>489293</v>
      </c>
      <c r="AE332" s="22">
        <v>24004</v>
      </c>
      <c r="AF332" s="22">
        <v>1006540</v>
      </c>
      <c r="AG332" s="22">
        <v>7736</v>
      </c>
      <c r="AH332" s="20">
        <v>1.2</v>
      </c>
      <c r="AI332" s="20">
        <v>14.5</v>
      </c>
      <c r="AJ332" s="20" t="s">
        <v>532</v>
      </c>
      <c r="AK332" s="22">
        <v>1620</v>
      </c>
      <c r="AL332" s="22">
        <v>0</v>
      </c>
      <c r="AM332" s="22">
        <v>0</v>
      </c>
      <c r="AN332" s="22">
        <v>6</v>
      </c>
      <c r="AO332" s="22">
        <v>22</v>
      </c>
      <c r="AP332" s="22">
        <v>1</v>
      </c>
      <c r="AQ332" s="22">
        <v>0</v>
      </c>
      <c r="AR332" s="22">
        <v>0</v>
      </c>
      <c r="AS332" s="22">
        <v>2</v>
      </c>
      <c r="AT332" s="22">
        <v>0</v>
      </c>
      <c r="AU332" s="22">
        <v>46</v>
      </c>
      <c r="AV332" s="22">
        <v>6</v>
      </c>
      <c r="AW332" s="22">
        <v>314</v>
      </c>
      <c r="AX332" s="20">
        <v>361.6</v>
      </c>
      <c r="AY332" s="20">
        <v>40.200000000000003</v>
      </c>
      <c r="AZ332" s="20">
        <v>0</v>
      </c>
      <c r="BA332" s="20">
        <v>40.1</v>
      </c>
      <c r="BB332" s="22">
        <v>18</v>
      </c>
      <c r="BC332" s="20">
        <v>0</v>
      </c>
      <c r="BD332" s="20">
        <v>0.21</v>
      </c>
      <c r="BE332" s="20">
        <v>0.21</v>
      </c>
      <c r="BF332" s="20">
        <v>23.86</v>
      </c>
      <c r="BG332" s="22">
        <v>46</v>
      </c>
      <c r="BH332" s="22">
        <v>13</v>
      </c>
      <c r="BI332" s="22">
        <v>313</v>
      </c>
      <c r="BJ332" s="22">
        <v>1</v>
      </c>
      <c r="BK332" s="22">
        <v>581</v>
      </c>
      <c r="BL332" s="22">
        <v>65</v>
      </c>
      <c r="BM332" s="22">
        <v>188</v>
      </c>
      <c r="BN332" s="22">
        <v>11</v>
      </c>
      <c r="BO332" s="20"/>
      <c r="BP332" s="20"/>
      <c r="BQ332" s="20"/>
      <c r="BR332" s="20"/>
      <c r="BS332" s="20"/>
      <c r="BT332" s="20"/>
      <c r="BU332" s="22">
        <v>0</v>
      </c>
      <c r="BV332" s="22">
        <v>2.56</v>
      </c>
      <c r="BW332" s="22">
        <v>0.01</v>
      </c>
      <c r="BX332" s="22">
        <v>0.01</v>
      </c>
      <c r="BY332" s="22">
        <v>1.33</v>
      </c>
      <c r="BZ332" s="22">
        <v>1.22</v>
      </c>
      <c r="CA332" s="22">
        <v>491</v>
      </c>
      <c r="CB332" s="22">
        <v>24</v>
      </c>
      <c r="CC332" s="22">
        <v>13</v>
      </c>
      <c r="CD332" s="22">
        <v>1</v>
      </c>
      <c r="CE332" s="22">
        <v>85</v>
      </c>
      <c r="CF332" s="22">
        <v>11</v>
      </c>
      <c r="CG332" s="22">
        <v>44</v>
      </c>
      <c r="CH332" s="22">
        <v>8</v>
      </c>
      <c r="CI332" s="22">
        <v>1</v>
      </c>
      <c r="CJ332" s="22">
        <v>0.33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218997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4</v>
      </c>
      <c r="J333" s="20">
        <v>0</v>
      </c>
      <c r="K333" s="20">
        <v>0</v>
      </c>
      <c r="L333" s="22">
        <v>0</v>
      </c>
      <c r="M333" s="20" t="s">
        <v>1282</v>
      </c>
      <c r="N333" s="20">
        <v>0</v>
      </c>
      <c r="O333" s="22">
        <v>264</v>
      </c>
      <c r="P333" s="23" t="b">
        <v>0</v>
      </c>
      <c r="Q333" s="20" t="s">
        <v>2095</v>
      </c>
      <c r="R333" s="20" t="s">
        <v>2096</v>
      </c>
      <c r="S333" s="22">
        <v>45</v>
      </c>
      <c r="T333" s="20" t="s">
        <v>1283</v>
      </c>
      <c r="U333" s="20">
        <v>0</v>
      </c>
      <c r="V333" s="20" t="s">
        <v>1284</v>
      </c>
      <c r="W333" s="20">
        <v>0</v>
      </c>
      <c r="X333" s="23" t="b">
        <v>0</v>
      </c>
      <c r="Y333" s="20"/>
      <c r="Z333" s="20" t="s">
        <v>872</v>
      </c>
      <c r="AA333" s="22">
        <v>9</v>
      </c>
      <c r="AB333" s="22">
        <v>11</v>
      </c>
      <c r="AC333" s="22">
        <v>0</v>
      </c>
      <c r="AD333" s="22">
        <v>0</v>
      </c>
      <c r="AE333" s="22">
        <v>0</v>
      </c>
      <c r="AF333" s="22">
        <v>3459</v>
      </c>
      <c r="AG333" s="22">
        <v>15</v>
      </c>
      <c r="AH333" s="20">
        <v>0</v>
      </c>
      <c r="AI333" s="20">
        <v>0</v>
      </c>
      <c r="AJ333" s="20" t="s">
        <v>1284</v>
      </c>
      <c r="AK333" s="22">
        <v>0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0</v>
      </c>
      <c r="AX333" s="20">
        <v>0</v>
      </c>
      <c r="AY333" s="20">
        <v>0</v>
      </c>
      <c r="AZ333" s="20">
        <v>0</v>
      </c>
      <c r="BA333" s="20">
        <v>0</v>
      </c>
      <c r="BB333" s="22">
        <v>0</v>
      </c>
      <c r="BC333" s="20">
        <v>0</v>
      </c>
      <c r="BD333" s="20">
        <v>0</v>
      </c>
      <c r="BE333" s="20">
        <v>0</v>
      </c>
      <c r="BF333" s="20">
        <v>0</v>
      </c>
      <c r="BG333" s="22">
        <v>648</v>
      </c>
      <c r="BH333" s="22">
        <v>65</v>
      </c>
      <c r="BI333" s="22">
        <v>643</v>
      </c>
      <c r="BJ333" s="22">
        <v>66</v>
      </c>
      <c r="BK333" s="22">
        <v>630</v>
      </c>
      <c r="BL333" s="22">
        <v>64</v>
      </c>
      <c r="BM333" s="22">
        <v>653</v>
      </c>
      <c r="BN333" s="22">
        <v>67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</v>
      </c>
      <c r="BX333" s="22">
        <v>0</v>
      </c>
      <c r="BY333" s="22">
        <v>0</v>
      </c>
      <c r="BZ333" s="22">
        <v>0</v>
      </c>
      <c r="CA333" s="22">
        <v>383</v>
      </c>
      <c r="CB333" s="22">
        <v>68</v>
      </c>
      <c r="CC333" s="22">
        <v>603</v>
      </c>
      <c r="CD333" s="22">
        <v>60</v>
      </c>
      <c r="CE333" s="22">
        <v>660</v>
      </c>
      <c r="CF333" s="22">
        <v>70</v>
      </c>
      <c r="CG333" s="22">
        <v>676</v>
      </c>
      <c r="CH333" s="22">
        <v>93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17761</v>
      </c>
      <c r="D334" s="22">
        <v>0</v>
      </c>
      <c r="E334" s="22">
        <v>0</v>
      </c>
      <c r="F334" s="22">
        <v>0</v>
      </c>
      <c r="G334" s="22">
        <v>0</v>
      </c>
      <c r="H334" s="22">
        <v>1</v>
      </c>
      <c r="I334" s="22">
        <v>2</v>
      </c>
      <c r="J334" s="20">
        <v>3.7</v>
      </c>
      <c r="K334" s="20">
        <v>4.7</v>
      </c>
      <c r="L334" s="22">
        <v>1</v>
      </c>
      <c r="M334" s="20" t="s">
        <v>479</v>
      </c>
      <c r="N334" s="20">
        <v>4.7</v>
      </c>
      <c r="O334" s="22">
        <v>265</v>
      </c>
      <c r="P334" s="23" t="b">
        <v>0</v>
      </c>
      <c r="Q334" s="20"/>
      <c r="R334" s="20" t="s">
        <v>2409</v>
      </c>
      <c r="S334" s="22">
        <v>45</v>
      </c>
      <c r="T334" s="20" t="s">
        <v>1270</v>
      </c>
      <c r="U334" s="20">
        <v>3.6</v>
      </c>
      <c r="V334" s="20" t="s">
        <v>565</v>
      </c>
      <c r="W334" s="20">
        <v>5.0999999999999996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65</v>
      </c>
      <c r="AD334" s="22">
        <v>646275</v>
      </c>
      <c r="AE334" s="22">
        <v>35934</v>
      </c>
      <c r="AF334" s="22">
        <v>339628</v>
      </c>
      <c r="AG334" s="22">
        <v>7043</v>
      </c>
      <c r="AH334" s="20">
        <v>1</v>
      </c>
      <c r="AI334" s="20">
        <v>14.4</v>
      </c>
      <c r="AJ334" s="20" t="s">
        <v>565</v>
      </c>
      <c r="AK334" s="22">
        <v>1620</v>
      </c>
      <c r="AL334" s="22">
        <v>1</v>
      </c>
      <c r="AM334" s="22">
        <v>1</v>
      </c>
      <c r="AN334" s="22">
        <v>6</v>
      </c>
      <c r="AO334" s="22">
        <v>22</v>
      </c>
      <c r="AP334" s="22">
        <v>0</v>
      </c>
      <c r="AQ334" s="22">
        <v>0</v>
      </c>
      <c r="AR334" s="22">
        <v>0</v>
      </c>
      <c r="AS334" s="22">
        <v>2</v>
      </c>
      <c r="AT334" s="22">
        <v>0</v>
      </c>
      <c r="AU334" s="22">
        <v>0</v>
      </c>
      <c r="AV334" s="22">
        <v>6</v>
      </c>
      <c r="AW334" s="22">
        <v>319</v>
      </c>
      <c r="AX334" s="20">
        <v>418</v>
      </c>
      <c r="AY334" s="20">
        <v>126.7</v>
      </c>
      <c r="AZ334" s="20">
        <v>164</v>
      </c>
      <c r="BA334" s="20">
        <v>71.099999999999994</v>
      </c>
      <c r="BB334" s="22">
        <v>18</v>
      </c>
      <c r="BC334" s="20">
        <v>1.03</v>
      </c>
      <c r="BD334" s="20">
        <v>1.1000000000000001</v>
      </c>
      <c r="BE334" s="20">
        <v>2.13</v>
      </c>
      <c r="BF334" s="20">
        <v>23.49</v>
      </c>
      <c r="BG334" s="22">
        <v>24</v>
      </c>
      <c r="BH334" s="22">
        <v>5</v>
      </c>
      <c r="BI334" s="22">
        <v>150</v>
      </c>
      <c r="BJ334" s="22">
        <v>31</v>
      </c>
      <c r="BK334" s="22">
        <v>107</v>
      </c>
      <c r="BL334" s="22">
        <v>6</v>
      </c>
      <c r="BM334" s="22">
        <v>73</v>
      </c>
      <c r="BN334" s="22">
        <v>11</v>
      </c>
      <c r="BO334" s="20"/>
      <c r="BP334" s="20"/>
      <c r="BQ334" s="20"/>
      <c r="BR334" s="20"/>
      <c r="BS334" s="20"/>
      <c r="BT334" s="20"/>
      <c r="BU334" s="22">
        <v>0.06</v>
      </c>
      <c r="BV334" s="22">
        <v>0</v>
      </c>
      <c r="BW334" s="22">
        <v>0.06</v>
      </c>
      <c r="BX334" s="22">
        <v>0.12</v>
      </c>
      <c r="BY334" s="22">
        <v>1.3</v>
      </c>
      <c r="BZ334" s="22">
        <v>1.22</v>
      </c>
      <c r="CA334" s="22">
        <v>349</v>
      </c>
      <c r="CB334" s="22">
        <v>49</v>
      </c>
      <c r="CC334" s="22">
        <v>22</v>
      </c>
      <c r="CD334" s="22">
        <v>3</v>
      </c>
      <c r="CE334" s="22">
        <v>86</v>
      </c>
      <c r="CF334" s="22">
        <v>19</v>
      </c>
      <c r="CG334" s="22">
        <v>82</v>
      </c>
      <c r="CH334" s="22">
        <v>28</v>
      </c>
      <c r="CI334" s="22">
        <v>1</v>
      </c>
      <c r="CJ334" s="22">
        <v>0.33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222627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1</v>
      </c>
      <c r="J335" s="20">
        <v>-1</v>
      </c>
      <c r="K335" s="20">
        <v>0</v>
      </c>
      <c r="L335" s="22">
        <v>0</v>
      </c>
      <c r="M335" s="20" t="s">
        <v>1194</v>
      </c>
      <c r="N335" s="20">
        <v>0</v>
      </c>
      <c r="O335" s="22">
        <v>266</v>
      </c>
      <c r="P335" s="23" t="b">
        <v>0</v>
      </c>
      <c r="Q335" s="20"/>
      <c r="R335" s="20"/>
      <c r="S335" s="22">
        <v>39</v>
      </c>
      <c r="T335" s="20" t="s">
        <v>2097</v>
      </c>
      <c r="U335" s="20">
        <v>0</v>
      </c>
      <c r="V335" s="20" t="s">
        <v>2098</v>
      </c>
      <c r="W335" s="20">
        <v>0.6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0</v>
      </c>
      <c r="AD335" s="22">
        <v>49180</v>
      </c>
      <c r="AE335" s="22">
        <v>36</v>
      </c>
      <c r="AF335" s="22">
        <v>50978</v>
      </c>
      <c r="AG335" s="22">
        <v>365</v>
      </c>
      <c r="AH335" s="20">
        <v>0</v>
      </c>
      <c r="AI335" s="20">
        <v>0</v>
      </c>
      <c r="AJ335" s="20" t="s">
        <v>2099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502</v>
      </c>
      <c r="BH335" s="22">
        <v>48</v>
      </c>
      <c r="BI335" s="22">
        <v>486</v>
      </c>
      <c r="BJ335" s="22">
        <v>30</v>
      </c>
      <c r="BK335" s="22">
        <v>457</v>
      </c>
      <c r="BL335" s="22">
        <v>21</v>
      </c>
      <c r="BM335" s="22">
        <v>508</v>
      </c>
      <c r="BN335" s="22">
        <v>48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753</v>
      </c>
      <c r="CB335" s="22">
        <v>81</v>
      </c>
      <c r="CC335" s="22">
        <v>432</v>
      </c>
      <c r="CD335" s="22">
        <v>47</v>
      </c>
      <c r="CE335" s="22">
        <v>514</v>
      </c>
      <c r="CF335" s="22">
        <v>48</v>
      </c>
      <c r="CG335" s="22">
        <v>228</v>
      </c>
      <c r="CH335" s="22">
        <v>32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11948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1</v>
      </c>
      <c r="J336" s="20">
        <v>-1</v>
      </c>
      <c r="K336" s="20">
        <v>0</v>
      </c>
      <c r="L336" s="22">
        <v>0</v>
      </c>
      <c r="M336" s="20" t="s">
        <v>1797</v>
      </c>
      <c r="N336" s="20">
        <v>0</v>
      </c>
      <c r="O336" s="22">
        <v>579</v>
      </c>
      <c r="P336" s="23" t="b">
        <v>0</v>
      </c>
      <c r="Q336" s="20"/>
      <c r="R336" s="20"/>
      <c r="S336" s="22">
        <v>39</v>
      </c>
      <c r="T336" s="20" t="s">
        <v>1798</v>
      </c>
      <c r="U336" s="20">
        <v>0</v>
      </c>
      <c r="V336" s="20" t="s">
        <v>1799</v>
      </c>
      <c r="W336" s="20">
        <v>0.1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0</v>
      </c>
      <c r="AD336" s="22">
        <v>2140</v>
      </c>
      <c r="AE336" s="22">
        <v>17</v>
      </c>
      <c r="AF336" s="22">
        <v>3683</v>
      </c>
      <c r="AG336" s="22">
        <v>29</v>
      </c>
      <c r="AH336" s="20">
        <v>0</v>
      </c>
      <c r="AI336" s="20">
        <v>0</v>
      </c>
      <c r="AJ336" s="20" t="s">
        <v>1799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484</v>
      </c>
      <c r="BH336" s="22">
        <v>35</v>
      </c>
      <c r="BI336" s="22">
        <v>464</v>
      </c>
      <c r="BJ336" s="22">
        <v>13</v>
      </c>
      <c r="BK336" s="22">
        <v>434</v>
      </c>
      <c r="BL336" s="22">
        <v>4</v>
      </c>
      <c r="BM336" s="22">
        <v>490</v>
      </c>
      <c r="BN336" s="22">
        <v>35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725</v>
      </c>
      <c r="CB336" s="22">
        <v>64</v>
      </c>
      <c r="CC336" s="22">
        <v>411</v>
      </c>
      <c r="CD336" s="22">
        <v>32</v>
      </c>
      <c r="CE336" s="22">
        <v>496</v>
      </c>
      <c r="CF336" s="22">
        <v>35</v>
      </c>
      <c r="CG336" s="22">
        <v>483</v>
      </c>
      <c r="CH336" s="22">
        <v>66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25</v>
      </c>
      <c r="B337" s="22">
        <v>25</v>
      </c>
      <c r="C337" s="22">
        <v>18892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2</v>
      </c>
      <c r="J337" s="20">
        <v>0.4</v>
      </c>
      <c r="K337" s="20">
        <v>0.6</v>
      </c>
      <c r="L337" s="22">
        <v>0</v>
      </c>
      <c r="M337" s="20" t="s">
        <v>973</v>
      </c>
      <c r="N337" s="20">
        <v>2.5</v>
      </c>
      <c r="O337" s="22">
        <v>588</v>
      </c>
      <c r="P337" s="23" t="b">
        <v>0</v>
      </c>
      <c r="Q337" s="20" t="s">
        <v>3796</v>
      </c>
      <c r="R337" s="20" t="s">
        <v>3678</v>
      </c>
      <c r="S337" s="22">
        <v>44</v>
      </c>
      <c r="T337" s="20" t="s">
        <v>974</v>
      </c>
      <c r="U337" s="20">
        <v>1.7</v>
      </c>
      <c r="V337" s="20" t="s">
        <v>443</v>
      </c>
      <c r="W337" s="20">
        <v>0.3</v>
      </c>
      <c r="X337" s="23" t="b">
        <v>0</v>
      </c>
      <c r="Y337" s="20"/>
      <c r="Z337" s="20" t="s">
        <v>937</v>
      </c>
      <c r="AA337" s="22">
        <v>9</v>
      </c>
      <c r="AB337" s="22">
        <v>11</v>
      </c>
      <c r="AC337" s="22">
        <v>26</v>
      </c>
      <c r="AD337" s="22">
        <v>30295</v>
      </c>
      <c r="AE337" s="22">
        <v>19</v>
      </c>
      <c r="AF337" s="22">
        <v>70132</v>
      </c>
      <c r="AG337" s="22">
        <v>534</v>
      </c>
      <c r="AH337" s="20">
        <v>0.6</v>
      </c>
      <c r="AI337" s="20">
        <v>5.9</v>
      </c>
      <c r="AJ337" s="20" t="s">
        <v>443</v>
      </c>
      <c r="AK337" s="22">
        <v>1209</v>
      </c>
      <c r="AL337" s="22">
        <v>0</v>
      </c>
      <c r="AM337" s="22">
        <v>0</v>
      </c>
      <c r="AN337" s="22">
        <v>3</v>
      </c>
      <c r="AO337" s="22">
        <v>19</v>
      </c>
      <c r="AP337" s="22">
        <v>1</v>
      </c>
      <c r="AQ337" s="22">
        <v>0</v>
      </c>
      <c r="AR337" s="22">
        <v>0</v>
      </c>
      <c r="AS337" s="22">
        <v>4</v>
      </c>
      <c r="AT337" s="22">
        <v>1</v>
      </c>
      <c r="AU337" s="22">
        <v>0</v>
      </c>
      <c r="AV337" s="22">
        <v>2</v>
      </c>
      <c r="AW337" s="22">
        <v>177</v>
      </c>
      <c r="AX337" s="20">
        <v>147.6</v>
      </c>
      <c r="AY337" s="20">
        <v>238.6</v>
      </c>
      <c r="AZ337" s="20">
        <v>28</v>
      </c>
      <c r="BA337" s="20">
        <v>41.6</v>
      </c>
      <c r="BB337" s="22">
        <v>15</v>
      </c>
      <c r="BC337" s="20">
        <v>0.33</v>
      </c>
      <c r="BD337" s="20">
        <v>1.1000000000000001</v>
      </c>
      <c r="BE337" s="20">
        <v>1.43</v>
      </c>
      <c r="BF337" s="20">
        <v>21.09</v>
      </c>
      <c r="BG337" s="22">
        <v>240</v>
      </c>
      <c r="BH337" s="22">
        <v>95</v>
      </c>
      <c r="BI337" s="22">
        <v>65</v>
      </c>
      <c r="BJ337" s="22">
        <v>13</v>
      </c>
      <c r="BK337" s="22">
        <v>307</v>
      </c>
      <c r="BL337" s="22">
        <v>101</v>
      </c>
      <c r="BM337" s="22">
        <v>180</v>
      </c>
      <c r="BN337" s="22">
        <v>50</v>
      </c>
      <c r="BO337" s="22">
        <v>5</v>
      </c>
      <c r="BP337" s="20"/>
      <c r="BQ337" s="22">
        <v>1</v>
      </c>
      <c r="BR337" s="20"/>
      <c r="BS337" s="20"/>
      <c r="BT337" s="20"/>
      <c r="BU337" s="22">
        <v>0.02</v>
      </c>
      <c r="BV337" s="22">
        <v>0</v>
      </c>
      <c r="BW337" s="22">
        <v>0.08</v>
      </c>
      <c r="BX337" s="22">
        <v>0.1</v>
      </c>
      <c r="BY337" s="22">
        <v>1.57</v>
      </c>
      <c r="BZ337" s="22">
        <v>1.41</v>
      </c>
      <c r="CA337" s="22">
        <v>479</v>
      </c>
      <c r="CB337" s="22">
        <v>84</v>
      </c>
      <c r="CC337" s="22">
        <v>138</v>
      </c>
      <c r="CD337" s="22">
        <v>43</v>
      </c>
      <c r="CE337" s="22">
        <v>326</v>
      </c>
      <c r="CF337" s="22">
        <v>115</v>
      </c>
      <c r="CG337" s="22">
        <v>292</v>
      </c>
      <c r="CH337" s="22">
        <v>114</v>
      </c>
      <c r="CI337" s="22">
        <v>1.1200000000000001</v>
      </c>
      <c r="CJ337" s="22">
        <v>0.22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100</v>
      </c>
      <c r="C338" s="22">
        <v>220307</v>
      </c>
      <c r="D338" s="22">
        <v>0</v>
      </c>
      <c r="E338" s="22">
        <v>0</v>
      </c>
      <c r="F338" s="22">
        <v>-3</v>
      </c>
      <c r="G338" s="22">
        <v>3</v>
      </c>
      <c r="H338" s="22">
        <v>0</v>
      </c>
      <c r="I338" s="22">
        <v>3</v>
      </c>
      <c r="J338" s="20">
        <v>-0.7</v>
      </c>
      <c r="K338" s="20">
        <v>0.3</v>
      </c>
      <c r="L338" s="22">
        <v>1</v>
      </c>
      <c r="M338" s="20" t="s">
        <v>1762</v>
      </c>
      <c r="N338" s="20">
        <v>0.3</v>
      </c>
      <c r="O338" s="22">
        <v>601</v>
      </c>
      <c r="P338" s="23" t="b">
        <v>0</v>
      </c>
      <c r="Q338" s="20"/>
      <c r="R338" s="20" t="s">
        <v>2410</v>
      </c>
      <c r="S338" s="22">
        <v>52</v>
      </c>
      <c r="T338" s="20" t="s">
        <v>1763</v>
      </c>
      <c r="U338" s="20">
        <v>1.8</v>
      </c>
      <c r="V338" s="20" t="s">
        <v>2100</v>
      </c>
      <c r="W338" s="20">
        <v>0.1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18</v>
      </c>
      <c r="AD338" s="22">
        <v>28762</v>
      </c>
      <c r="AE338" s="22">
        <v>238</v>
      </c>
      <c r="AF338" s="22">
        <v>36881</v>
      </c>
      <c r="AG338" s="22">
        <v>137</v>
      </c>
      <c r="AH338" s="20">
        <v>0.1</v>
      </c>
      <c r="AI338" s="20">
        <v>3.5</v>
      </c>
      <c r="AJ338" s="20" t="s">
        <v>1764</v>
      </c>
      <c r="AK338" s="22">
        <v>410</v>
      </c>
      <c r="AL338" s="22">
        <v>1</v>
      </c>
      <c r="AM338" s="22">
        <v>0</v>
      </c>
      <c r="AN338" s="22">
        <v>0</v>
      </c>
      <c r="AO338" s="22">
        <v>9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36</v>
      </c>
      <c r="AX338" s="20">
        <v>68.8</v>
      </c>
      <c r="AY338" s="20">
        <v>63.1</v>
      </c>
      <c r="AZ338" s="20">
        <v>239</v>
      </c>
      <c r="BA338" s="20">
        <v>37.200000000000003</v>
      </c>
      <c r="BB338" s="22">
        <v>3</v>
      </c>
      <c r="BC338" s="20">
        <v>2.31</v>
      </c>
      <c r="BD338" s="20">
        <v>0.19</v>
      </c>
      <c r="BE338" s="20">
        <v>2.5</v>
      </c>
      <c r="BF338" s="20">
        <v>7.24</v>
      </c>
      <c r="BG338" s="22">
        <v>330</v>
      </c>
      <c r="BH338" s="22">
        <v>141</v>
      </c>
      <c r="BI338" s="22">
        <v>256</v>
      </c>
      <c r="BJ338" s="22">
        <v>142</v>
      </c>
      <c r="BK338" s="22">
        <v>67</v>
      </c>
      <c r="BL338" s="22">
        <v>43</v>
      </c>
      <c r="BM338" s="22">
        <v>203</v>
      </c>
      <c r="BN338" s="22">
        <v>97</v>
      </c>
      <c r="BO338" s="20"/>
      <c r="BP338" s="20"/>
      <c r="BQ338" s="22">
        <v>3</v>
      </c>
      <c r="BR338" s="20"/>
      <c r="BS338" s="20"/>
      <c r="BT338" s="20"/>
      <c r="BU338" s="22">
        <v>0.51</v>
      </c>
      <c r="BV338" s="22">
        <v>0</v>
      </c>
      <c r="BW338" s="22">
        <v>0.04</v>
      </c>
      <c r="BX338" s="22">
        <v>0.55000000000000004</v>
      </c>
      <c r="BY338" s="22">
        <v>1.59</v>
      </c>
      <c r="BZ338" s="22">
        <v>1.98</v>
      </c>
      <c r="CA338" s="22">
        <v>160</v>
      </c>
      <c r="CB338" s="22">
        <v>99</v>
      </c>
      <c r="CC338" s="22">
        <v>372</v>
      </c>
      <c r="CD338" s="22">
        <v>169</v>
      </c>
      <c r="CE338" s="22">
        <v>322</v>
      </c>
      <c r="CF338" s="22">
        <v>138</v>
      </c>
      <c r="CG338" s="22">
        <v>372</v>
      </c>
      <c r="CH338" s="22">
        <v>117</v>
      </c>
      <c r="CI338" s="22">
        <v>0.66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461421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3</v>
      </c>
      <c r="J339" s="20">
        <v>0.3</v>
      </c>
      <c r="K339" s="20">
        <v>1.3</v>
      </c>
      <c r="L339" s="22">
        <v>0</v>
      </c>
      <c r="M339" s="20" t="s">
        <v>505</v>
      </c>
      <c r="N339" s="20">
        <v>1.3</v>
      </c>
      <c r="O339" s="22">
        <v>624</v>
      </c>
      <c r="P339" s="23" t="b">
        <v>0</v>
      </c>
      <c r="Q339" s="20"/>
      <c r="R339" s="20"/>
      <c r="S339" s="22">
        <v>45</v>
      </c>
      <c r="T339" s="20" t="s">
        <v>2510</v>
      </c>
      <c r="U339" s="20">
        <v>2.2000000000000002</v>
      </c>
      <c r="V339" s="20" t="s">
        <v>2511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13</v>
      </c>
      <c r="AD339" s="22">
        <v>9943</v>
      </c>
      <c r="AE339" s="22">
        <v>63</v>
      </c>
      <c r="AF339" s="22">
        <v>8366</v>
      </c>
      <c r="AG339" s="22">
        <v>112</v>
      </c>
      <c r="AH339" s="20">
        <v>0.3</v>
      </c>
      <c r="AI339" s="20">
        <v>2.9</v>
      </c>
      <c r="AJ339" s="20" t="s">
        <v>2511</v>
      </c>
      <c r="AK339" s="22">
        <v>167</v>
      </c>
      <c r="AL339" s="22">
        <v>1</v>
      </c>
      <c r="AM339" s="22">
        <v>0</v>
      </c>
      <c r="AN339" s="22">
        <v>1</v>
      </c>
      <c r="AO339" s="22">
        <v>2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37</v>
      </c>
      <c r="AX339" s="20">
        <v>55.6</v>
      </c>
      <c r="AY339" s="20">
        <v>13.5</v>
      </c>
      <c r="AZ339" s="20">
        <v>43</v>
      </c>
      <c r="BA339" s="20">
        <v>11.1</v>
      </c>
      <c r="BB339" s="22">
        <v>1</v>
      </c>
      <c r="BC339" s="20">
        <v>0.24</v>
      </c>
      <c r="BD339" s="20">
        <v>0.01</v>
      </c>
      <c r="BE339" s="20">
        <v>0.25</v>
      </c>
      <c r="BF339" s="20">
        <v>2.0299999999999998</v>
      </c>
      <c r="BG339" s="22">
        <v>356</v>
      </c>
      <c r="BH339" s="22">
        <v>155</v>
      </c>
      <c r="BI339" s="22">
        <v>382</v>
      </c>
      <c r="BJ339" s="22">
        <v>196</v>
      </c>
      <c r="BK339" s="22">
        <v>264</v>
      </c>
      <c r="BL339" s="22">
        <v>138</v>
      </c>
      <c r="BM339" s="22">
        <v>368</v>
      </c>
      <c r="BN339" s="22">
        <v>164</v>
      </c>
      <c r="BO339" s="20"/>
      <c r="BP339" s="20"/>
      <c r="BQ339" s="20"/>
      <c r="BR339" s="20"/>
      <c r="BS339" s="20"/>
      <c r="BT339" s="20"/>
      <c r="BU339" s="22">
        <v>0.13</v>
      </c>
      <c r="BV339" s="22">
        <v>0</v>
      </c>
      <c r="BW339" s="22">
        <v>0.01</v>
      </c>
      <c r="BX339" s="22">
        <v>0.14000000000000001</v>
      </c>
      <c r="BY339" s="22">
        <v>1.0900000000000001</v>
      </c>
      <c r="BZ339" s="22">
        <v>1.08</v>
      </c>
      <c r="CA339" s="22">
        <v>417</v>
      </c>
      <c r="CB339" s="22">
        <v>240</v>
      </c>
      <c r="CC339" s="22">
        <v>238</v>
      </c>
      <c r="CD339" s="22">
        <v>105</v>
      </c>
      <c r="CE339" s="22">
        <v>252</v>
      </c>
      <c r="CF339" s="22">
        <v>111</v>
      </c>
      <c r="CG339" s="22">
        <v>481</v>
      </c>
      <c r="CH339" s="22">
        <v>161</v>
      </c>
      <c r="CI339" s="22">
        <v>0.54</v>
      </c>
      <c r="CJ339" s="22">
        <v>0.54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491012</v>
      </c>
      <c r="D340" s="22">
        <v>0</v>
      </c>
      <c r="E340" s="22">
        <v>0</v>
      </c>
      <c r="F340" s="22">
        <v>-2</v>
      </c>
      <c r="G340" s="22">
        <v>2</v>
      </c>
      <c r="H340" s="22">
        <v>0</v>
      </c>
      <c r="I340" s="22">
        <v>4</v>
      </c>
      <c r="J340" s="20">
        <v>-0.7</v>
      </c>
      <c r="K340" s="20">
        <v>0.3</v>
      </c>
      <c r="L340" s="22">
        <v>0</v>
      </c>
      <c r="M340" s="20" t="s">
        <v>2512</v>
      </c>
      <c r="N340" s="20">
        <v>0.3</v>
      </c>
      <c r="O340" s="22">
        <v>645</v>
      </c>
      <c r="P340" s="23" t="b">
        <v>0</v>
      </c>
      <c r="Q340" s="20"/>
      <c r="R340" s="20" t="s">
        <v>3128</v>
      </c>
      <c r="S340" s="22">
        <v>48</v>
      </c>
      <c r="T340" s="20" t="s">
        <v>2513</v>
      </c>
      <c r="U340" s="20">
        <v>0.9</v>
      </c>
      <c r="V340" s="20" t="s">
        <v>2514</v>
      </c>
      <c r="W340" s="20">
        <v>0.1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6</v>
      </c>
      <c r="AD340" s="22">
        <v>5510</v>
      </c>
      <c r="AE340" s="22">
        <v>50</v>
      </c>
      <c r="AF340" s="22">
        <v>8014</v>
      </c>
      <c r="AG340" s="22">
        <v>91</v>
      </c>
      <c r="AH340" s="20">
        <v>0.1</v>
      </c>
      <c r="AI340" s="20">
        <v>1.2</v>
      </c>
      <c r="AJ340" s="20" t="s">
        <v>2515</v>
      </c>
      <c r="AK340" s="22">
        <v>46</v>
      </c>
      <c r="AL340" s="22">
        <v>0</v>
      </c>
      <c r="AM340" s="22">
        <v>0</v>
      </c>
      <c r="AN340" s="22">
        <v>0</v>
      </c>
      <c r="AO340" s="22">
        <v>2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13</v>
      </c>
      <c r="AX340" s="20">
        <v>0</v>
      </c>
      <c r="AY340" s="20">
        <v>13.5</v>
      </c>
      <c r="AZ340" s="20">
        <v>17</v>
      </c>
      <c r="BA340" s="20">
        <v>2.7</v>
      </c>
      <c r="BB340" s="22">
        <v>0</v>
      </c>
      <c r="BC340" s="20">
        <v>0.28999999999999998</v>
      </c>
      <c r="BD340" s="20">
        <v>0.03</v>
      </c>
      <c r="BE340" s="20">
        <v>0.32</v>
      </c>
      <c r="BF340" s="20">
        <v>1.47</v>
      </c>
      <c r="BG340" s="22">
        <v>724</v>
      </c>
      <c r="BH340" s="22">
        <v>85</v>
      </c>
      <c r="BI340" s="22">
        <v>383</v>
      </c>
      <c r="BJ340" s="22">
        <v>50</v>
      </c>
      <c r="BK340" s="22">
        <v>358</v>
      </c>
      <c r="BL340" s="22">
        <v>52</v>
      </c>
      <c r="BM340" s="22">
        <v>445</v>
      </c>
      <c r="BN340" s="22">
        <v>53</v>
      </c>
      <c r="BO340" s="20"/>
      <c r="BP340" s="20"/>
      <c r="BQ340" s="20"/>
      <c r="BR340" s="20"/>
      <c r="BS340" s="20"/>
      <c r="BT340" s="20"/>
      <c r="BU340" s="22">
        <v>0.56999999999999995</v>
      </c>
      <c r="BV340" s="22">
        <v>0</v>
      </c>
      <c r="BW340" s="22">
        <v>0.06</v>
      </c>
      <c r="BX340" s="22">
        <v>0.63</v>
      </c>
      <c r="BY340" s="22">
        <v>2.88</v>
      </c>
      <c r="BZ340" s="22">
        <v>3.91</v>
      </c>
      <c r="CA340" s="22">
        <v>303</v>
      </c>
      <c r="CB340" s="22">
        <v>60</v>
      </c>
      <c r="CC340" s="22">
        <v>367</v>
      </c>
      <c r="CD340" s="22">
        <v>49</v>
      </c>
      <c r="CE340" s="22">
        <v>471</v>
      </c>
      <c r="CF340" s="22">
        <v>61</v>
      </c>
      <c r="CG340" s="22">
        <v>507</v>
      </c>
      <c r="CH340" s="22">
        <v>71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461416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558</v>
      </c>
      <c r="N341" s="20">
        <v>0</v>
      </c>
      <c r="O341" s="22">
        <v>649</v>
      </c>
      <c r="P341" s="23" t="b">
        <v>0</v>
      </c>
      <c r="Q341" s="20" t="s">
        <v>2983</v>
      </c>
      <c r="R341" s="20" t="s">
        <v>2984</v>
      </c>
      <c r="S341" s="22">
        <v>45</v>
      </c>
      <c r="T341" s="20" t="s">
        <v>2516</v>
      </c>
      <c r="U341" s="20">
        <v>1</v>
      </c>
      <c r="V341" s="20" t="s">
        <v>2517</v>
      </c>
      <c r="W341" s="20">
        <v>0</v>
      </c>
      <c r="X341" s="23" t="b">
        <v>0</v>
      </c>
      <c r="Y341" s="20"/>
      <c r="Z341" s="20" t="s">
        <v>872</v>
      </c>
      <c r="AA341" s="22">
        <v>9</v>
      </c>
      <c r="AB341" s="22">
        <v>11</v>
      </c>
      <c r="AC341" s="22">
        <v>1</v>
      </c>
      <c r="AD341" s="22">
        <v>2480</v>
      </c>
      <c r="AE341" s="22">
        <v>0</v>
      </c>
      <c r="AF341" s="22">
        <v>3704</v>
      </c>
      <c r="AG341" s="22">
        <v>13</v>
      </c>
      <c r="AH341" s="20">
        <v>0</v>
      </c>
      <c r="AI341" s="20">
        <v>0.2</v>
      </c>
      <c r="AJ341" s="20" t="s">
        <v>2517</v>
      </c>
      <c r="AK341" s="22">
        <v>1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3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0.28000000000000003</v>
      </c>
      <c r="BG341" s="22">
        <v>667</v>
      </c>
      <c r="BH341" s="22">
        <v>72</v>
      </c>
      <c r="BI341" s="22">
        <v>663</v>
      </c>
      <c r="BJ341" s="22">
        <v>73</v>
      </c>
      <c r="BK341" s="22">
        <v>653</v>
      </c>
      <c r="BL341" s="22">
        <v>71</v>
      </c>
      <c r="BM341" s="22">
        <v>672</v>
      </c>
      <c r="BN341" s="22">
        <v>74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25.2</v>
      </c>
      <c r="BZ341" s="22">
        <v>0</v>
      </c>
      <c r="CA341" s="22">
        <v>416</v>
      </c>
      <c r="CB341" s="22">
        <v>75</v>
      </c>
      <c r="CC341" s="22">
        <v>623</v>
      </c>
      <c r="CD341" s="22">
        <v>67</v>
      </c>
      <c r="CE341" s="22">
        <v>425</v>
      </c>
      <c r="CF341" s="22">
        <v>49</v>
      </c>
      <c r="CG341" s="22">
        <v>601</v>
      </c>
      <c r="CH341" s="22">
        <v>83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461446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3</v>
      </c>
      <c r="J342" s="20">
        <v>-1</v>
      </c>
      <c r="K342" s="20">
        <v>0</v>
      </c>
      <c r="L342" s="22">
        <v>0</v>
      </c>
      <c r="M342" s="20" t="s">
        <v>2518</v>
      </c>
      <c r="N342" s="20">
        <v>0</v>
      </c>
      <c r="O342" s="22">
        <v>650</v>
      </c>
      <c r="P342" s="23" t="b">
        <v>0</v>
      </c>
      <c r="Q342" s="20"/>
      <c r="R342" s="20"/>
      <c r="S342" s="22">
        <v>45</v>
      </c>
      <c r="T342" s="20" t="s">
        <v>2519</v>
      </c>
      <c r="U342" s="20">
        <v>1</v>
      </c>
      <c r="V342" s="20" t="s">
        <v>2520</v>
      </c>
      <c r="W342" s="20">
        <v>0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1</v>
      </c>
      <c r="AD342" s="22">
        <v>1482</v>
      </c>
      <c r="AE342" s="22">
        <v>11</v>
      </c>
      <c r="AF342" s="22">
        <v>1372</v>
      </c>
      <c r="AG342" s="22">
        <v>13</v>
      </c>
      <c r="AH342" s="20">
        <v>0</v>
      </c>
      <c r="AI342" s="20">
        <v>0.2</v>
      </c>
      <c r="AJ342" s="20" t="s">
        <v>2520</v>
      </c>
      <c r="AK342" s="22">
        <v>1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3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</v>
      </c>
      <c r="BG342" s="22">
        <v>668</v>
      </c>
      <c r="BH342" s="22">
        <v>263</v>
      </c>
      <c r="BI342" s="22">
        <v>664</v>
      </c>
      <c r="BJ342" s="22">
        <v>264</v>
      </c>
      <c r="BK342" s="22">
        <v>654</v>
      </c>
      <c r="BL342" s="22">
        <v>262</v>
      </c>
      <c r="BM342" s="22">
        <v>673</v>
      </c>
      <c r="BN342" s="22">
        <v>266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0</v>
      </c>
      <c r="BZ342" s="22">
        <v>0</v>
      </c>
      <c r="CA342" s="22">
        <v>418</v>
      </c>
      <c r="CB342" s="22">
        <v>241</v>
      </c>
      <c r="CC342" s="22">
        <v>624</v>
      </c>
      <c r="CD342" s="22">
        <v>235</v>
      </c>
      <c r="CE342" s="22">
        <v>426</v>
      </c>
      <c r="CF342" s="22">
        <v>192</v>
      </c>
      <c r="CG342" s="22">
        <v>662</v>
      </c>
      <c r="CH342" s="22">
        <v>262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221399</v>
      </c>
      <c r="D343" s="22">
        <v>0</v>
      </c>
      <c r="E343" s="22">
        <v>0</v>
      </c>
      <c r="F343" s="22">
        <v>0</v>
      </c>
      <c r="G343" s="22">
        <v>0</v>
      </c>
      <c r="H343" s="22">
        <v>1</v>
      </c>
      <c r="I343" s="22">
        <v>3</v>
      </c>
      <c r="J343" s="20">
        <v>1.7</v>
      </c>
      <c r="K343" s="20">
        <v>2.7</v>
      </c>
      <c r="L343" s="22">
        <v>2</v>
      </c>
      <c r="M343" s="20" t="s">
        <v>995</v>
      </c>
      <c r="N343" s="20">
        <v>2.7</v>
      </c>
      <c r="O343" s="22">
        <v>661</v>
      </c>
      <c r="P343" s="23" t="b">
        <v>0</v>
      </c>
      <c r="Q343" s="20"/>
      <c r="R343" s="20" t="s">
        <v>2861</v>
      </c>
      <c r="S343" s="22">
        <v>55</v>
      </c>
      <c r="T343" s="20" t="s">
        <v>2521</v>
      </c>
      <c r="U343" s="20">
        <v>3.8</v>
      </c>
      <c r="V343" s="20" t="s">
        <v>504</v>
      </c>
      <c r="W343" s="20">
        <v>0.1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45</v>
      </c>
      <c r="AD343" s="22">
        <v>30297</v>
      </c>
      <c r="AE343" s="22">
        <v>363</v>
      </c>
      <c r="AF343" s="22">
        <v>23093</v>
      </c>
      <c r="AG343" s="22">
        <v>527</v>
      </c>
      <c r="AH343" s="20">
        <v>0.5</v>
      </c>
      <c r="AI343" s="20">
        <v>8.1999999999999993</v>
      </c>
      <c r="AJ343" s="20" t="s">
        <v>504</v>
      </c>
      <c r="AK343" s="22">
        <v>947</v>
      </c>
      <c r="AL343" s="22">
        <v>1</v>
      </c>
      <c r="AM343" s="22">
        <v>3</v>
      </c>
      <c r="AN343" s="22">
        <v>6</v>
      </c>
      <c r="AO343" s="22">
        <v>8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3</v>
      </c>
      <c r="AW343" s="22">
        <v>133</v>
      </c>
      <c r="AX343" s="20">
        <v>189.8</v>
      </c>
      <c r="AY343" s="20">
        <v>203.2</v>
      </c>
      <c r="AZ343" s="20">
        <v>150</v>
      </c>
      <c r="BA343" s="20">
        <v>54.3</v>
      </c>
      <c r="BB343" s="22">
        <v>11</v>
      </c>
      <c r="BC343" s="20">
        <v>1.4</v>
      </c>
      <c r="BD343" s="20">
        <v>1.31</v>
      </c>
      <c r="BE343" s="20">
        <v>2.71</v>
      </c>
      <c r="BF343" s="20">
        <v>11.81</v>
      </c>
      <c r="BG343" s="22">
        <v>185</v>
      </c>
      <c r="BH343" s="22">
        <v>74</v>
      </c>
      <c r="BI343" s="22">
        <v>86</v>
      </c>
      <c r="BJ343" s="22">
        <v>66</v>
      </c>
      <c r="BK343" s="22">
        <v>121</v>
      </c>
      <c r="BL343" s="22">
        <v>76</v>
      </c>
      <c r="BM343" s="22">
        <v>126</v>
      </c>
      <c r="BN343" s="22">
        <v>74</v>
      </c>
      <c r="BO343" s="20"/>
      <c r="BP343" s="20"/>
      <c r="BQ343" s="20"/>
      <c r="BR343" s="20"/>
      <c r="BS343" s="20"/>
      <c r="BT343" s="20"/>
      <c r="BU343" s="22">
        <v>0.13</v>
      </c>
      <c r="BV343" s="22">
        <v>0</v>
      </c>
      <c r="BW343" s="22">
        <v>0.12</v>
      </c>
      <c r="BX343" s="22">
        <v>0.25</v>
      </c>
      <c r="BY343" s="22">
        <v>1.1200000000000001</v>
      </c>
      <c r="BZ343" s="22">
        <v>0.76</v>
      </c>
      <c r="CA343" s="22">
        <v>102</v>
      </c>
      <c r="CB343" s="22">
        <v>63</v>
      </c>
      <c r="CC343" s="22">
        <v>131</v>
      </c>
      <c r="CD343" s="22">
        <v>62</v>
      </c>
      <c r="CE343" s="22">
        <v>71</v>
      </c>
      <c r="CF343" s="22">
        <v>38</v>
      </c>
      <c r="CG343" s="22">
        <v>384</v>
      </c>
      <c r="CH343" s="22">
        <v>122</v>
      </c>
      <c r="CI343" s="22">
        <v>1.05</v>
      </c>
      <c r="CJ343" s="22">
        <v>0.56999999999999995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486385</v>
      </c>
      <c r="D344" s="22">
        <v>0</v>
      </c>
      <c r="E344" s="22">
        <v>0</v>
      </c>
      <c r="F344" s="22">
        <v>-3</v>
      </c>
      <c r="G344" s="22">
        <v>3</v>
      </c>
      <c r="H344" s="22">
        <v>0</v>
      </c>
      <c r="I344" s="22">
        <v>4</v>
      </c>
      <c r="J344" s="20">
        <v>0.5</v>
      </c>
      <c r="K344" s="20">
        <v>1.5</v>
      </c>
      <c r="L344" s="22">
        <v>1</v>
      </c>
      <c r="M344" s="20" t="s">
        <v>2985</v>
      </c>
      <c r="N344" s="20">
        <v>1.5</v>
      </c>
      <c r="O344" s="22">
        <v>691</v>
      </c>
      <c r="P344" s="23" t="b">
        <v>0</v>
      </c>
      <c r="Q344" s="20"/>
      <c r="R344" s="20" t="s">
        <v>3586</v>
      </c>
      <c r="S344" s="22">
        <v>57</v>
      </c>
      <c r="T344" s="20" t="s">
        <v>2986</v>
      </c>
      <c r="U344" s="20">
        <v>1.5</v>
      </c>
      <c r="V344" s="20" t="s">
        <v>2987</v>
      </c>
      <c r="W344" s="20">
        <v>0.1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20</v>
      </c>
      <c r="AD344" s="22">
        <v>58847</v>
      </c>
      <c r="AE344" s="22">
        <v>447</v>
      </c>
      <c r="AF344" s="22">
        <v>50609</v>
      </c>
      <c r="AG344" s="22">
        <v>548</v>
      </c>
      <c r="AH344" s="20">
        <v>0.3</v>
      </c>
      <c r="AI344" s="20">
        <v>3.5</v>
      </c>
      <c r="AJ344" s="20" t="s">
        <v>2988</v>
      </c>
      <c r="AK344" s="22">
        <v>425</v>
      </c>
      <c r="AL344" s="22">
        <v>1</v>
      </c>
      <c r="AM344" s="22">
        <v>0</v>
      </c>
      <c r="AN344" s="22">
        <v>2</v>
      </c>
      <c r="AO344" s="22">
        <v>5</v>
      </c>
      <c r="AP344" s="22">
        <v>0</v>
      </c>
      <c r="AQ344" s="22">
        <v>0</v>
      </c>
      <c r="AR344" s="22">
        <v>0</v>
      </c>
      <c r="AS344" s="22">
        <v>1</v>
      </c>
      <c r="AT344" s="22">
        <v>0</v>
      </c>
      <c r="AU344" s="22">
        <v>0</v>
      </c>
      <c r="AV344" s="22">
        <v>0</v>
      </c>
      <c r="AW344" s="22">
        <v>44</v>
      </c>
      <c r="AX344" s="20">
        <v>63.8</v>
      </c>
      <c r="AY344" s="20">
        <v>76.2</v>
      </c>
      <c r="AZ344" s="20">
        <v>170</v>
      </c>
      <c r="BA344" s="20">
        <v>30.2</v>
      </c>
      <c r="BB344" s="22">
        <v>4</v>
      </c>
      <c r="BC344" s="20">
        <v>2.34</v>
      </c>
      <c r="BD344" s="20">
        <v>0.11</v>
      </c>
      <c r="BE344" s="20">
        <v>2.4500000000000002</v>
      </c>
      <c r="BF344" s="20">
        <v>5.48</v>
      </c>
      <c r="BG344" s="22">
        <v>341</v>
      </c>
      <c r="BH344" s="22">
        <v>39</v>
      </c>
      <c r="BI344" s="22">
        <v>226</v>
      </c>
      <c r="BJ344" s="22">
        <v>35</v>
      </c>
      <c r="BK344" s="22">
        <v>99</v>
      </c>
      <c r="BL344" s="22">
        <v>30</v>
      </c>
      <c r="BM344" s="22">
        <v>238</v>
      </c>
      <c r="BN344" s="22">
        <v>36</v>
      </c>
      <c r="BO344" s="20"/>
      <c r="BP344" s="20"/>
      <c r="BQ344" s="20"/>
      <c r="BR344" s="20"/>
      <c r="BS344" s="20"/>
      <c r="BT344" s="20"/>
      <c r="BU344" s="22">
        <v>0.5</v>
      </c>
      <c r="BV344" s="22">
        <v>0</v>
      </c>
      <c r="BW344" s="22">
        <v>0.02</v>
      </c>
      <c r="BX344" s="22">
        <v>0.52</v>
      </c>
      <c r="BY344" s="22">
        <v>1.1599999999999999</v>
      </c>
      <c r="BZ344" s="22">
        <v>1.06</v>
      </c>
      <c r="CA344" s="22">
        <v>85</v>
      </c>
      <c r="CB344" s="22">
        <v>27</v>
      </c>
      <c r="CC344" s="22">
        <v>228</v>
      </c>
      <c r="CD344" s="22">
        <v>30</v>
      </c>
      <c r="CE344" s="22">
        <v>354</v>
      </c>
      <c r="CF344" s="22">
        <v>43</v>
      </c>
      <c r="CG344" s="22">
        <v>364</v>
      </c>
      <c r="CH344" s="22">
        <v>56</v>
      </c>
      <c r="CI344" s="22">
        <v>0.85</v>
      </c>
      <c r="CJ344" s="22">
        <v>0.42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0"/>
      <c r="B345" s="20"/>
      <c r="C345" s="22">
        <v>447261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3</v>
      </c>
      <c r="J345" s="20">
        <v>-1</v>
      </c>
      <c r="K345" s="20">
        <v>0</v>
      </c>
      <c r="L345" s="22">
        <v>0</v>
      </c>
      <c r="M345" s="20" t="s">
        <v>3216</v>
      </c>
      <c r="N345" s="20">
        <v>0</v>
      </c>
      <c r="O345" s="22">
        <v>719</v>
      </c>
      <c r="P345" s="23" t="b">
        <v>0</v>
      </c>
      <c r="Q345" s="20"/>
      <c r="R345" s="20"/>
      <c r="S345" s="22">
        <v>45</v>
      </c>
      <c r="T345" s="20" t="s">
        <v>3217</v>
      </c>
      <c r="U345" s="20">
        <v>0</v>
      </c>
      <c r="V345" s="20" t="s">
        <v>3218</v>
      </c>
      <c r="W345" s="20">
        <v>0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0</v>
      </c>
      <c r="AD345" s="22">
        <v>884</v>
      </c>
      <c r="AE345" s="22">
        <v>15</v>
      </c>
      <c r="AF345" s="22">
        <v>624</v>
      </c>
      <c r="AG345" s="22">
        <v>18</v>
      </c>
      <c r="AH345" s="20">
        <v>0</v>
      </c>
      <c r="AI345" s="20">
        <v>0</v>
      </c>
      <c r="AJ345" s="20" t="s">
        <v>3218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662</v>
      </c>
      <c r="BH345" s="22">
        <v>260</v>
      </c>
      <c r="BI345" s="22">
        <v>657</v>
      </c>
      <c r="BJ345" s="22">
        <v>261</v>
      </c>
      <c r="BK345" s="22">
        <v>646</v>
      </c>
      <c r="BL345" s="22">
        <v>258</v>
      </c>
      <c r="BM345" s="22">
        <v>667</v>
      </c>
      <c r="BN345" s="22">
        <v>263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407</v>
      </c>
      <c r="CB345" s="22">
        <v>235</v>
      </c>
      <c r="CC345" s="22">
        <v>617</v>
      </c>
      <c r="CD345" s="22">
        <v>231</v>
      </c>
      <c r="CE345" s="22">
        <v>673</v>
      </c>
      <c r="CF345" s="22">
        <v>267</v>
      </c>
      <c r="CG345" s="22">
        <v>700</v>
      </c>
      <c r="CH345" s="22">
        <v>286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491557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3</v>
      </c>
      <c r="J346" s="20">
        <v>-1</v>
      </c>
      <c r="K346" s="20">
        <v>0</v>
      </c>
      <c r="L346" s="22">
        <v>0</v>
      </c>
      <c r="M346" s="20" t="s">
        <v>3722</v>
      </c>
      <c r="N346" s="20">
        <v>0</v>
      </c>
      <c r="O346" s="22">
        <v>760</v>
      </c>
      <c r="P346" s="23" t="b">
        <v>0</v>
      </c>
      <c r="Q346" s="20"/>
      <c r="R346" s="20"/>
      <c r="S346" s="22">
        <v>45</v>
      </c>
      <c r="T346" s="20" t="s">
        <v>3723</v>
      </c>
      <c r="U346" s="20">
        <v>0</v>
      </c>
      <c r="V346" s="20" t="s">
        <v>3724</v>
      </c>
      <c r="W346" s="20">
        <v>0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0</v>
      </c>
      <c r="AD346" s="22">
        <v>15</v>
      </c>
      <c r="AE346" s="22">
        <v>5</v>
      </c>
      <c r="AF346" s="22">
        <v>5</v>
      </c>
      <c r="AG346" s="22">
        <v>1</v>
      </c>
      <c r="AH346" s="20">
        <v>0</v>
      </c>
      <c r="AI346" s="20">
        <v>0</v>
      </c>
      <c r="AJ346" s="20" t="s">
        <v>3724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683</v>
      </c>
      <c r="BH346" s="22">
        <v>273</v>
      </c>
      <c r="BI346" s="22">
        <v>679</v>
      </c>
      <c r="BJ346" s="22">
        <v>274</v>
      </c>
      <c r="BK346" s="22">
        <v>671</v>
      </c>
      <c r="BL346" s="22">
        <v>273</v>
      </c>
      <c r="BM346" s="22">
        <v>689</v>
      </c>
      <c r="BN346" s="22">
        <v>276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437</v>
      </c>
      <c r="CB346" s="22">
        <v>254</v>
      </c>
      <c r="CC346" s="22">
        <v>640</v>
      </c>
      <c r="CD346" s="22">
        <v>246</v>
      </c>
      <c r="CE346" s="22">
        <v>691</v>
      </c>
      <c r="CF346" s="22">
        <v>279</v>
      </c>
      <c r="CG346" s="22">
        <v>766</v>
      </c>
      <c r="CH346" s="22">
        <v>331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491745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2</v>
      </c>
      <c r="J347" s="20">
        <v>-1</v>
      </c>
      <c r="K347" s="20">
        <v>0</v>
      </c>
      <c r="L347" s="22">
        <v>0</v>
      </c>
      <c r="M347" s="20" t="s">
        <v>2113</v>
      </c>
      <c r="N347" s="20">
        <v>0</v>
      </c>
      <c r="O347" s="22">
        <v>761</v>
      </c>
      <c r="P347" s="23" t="b">
        <v>0</v>
      </c>
      <c r="Q347" s="20"/>
      <c r="R347" s="20"/>
      <c r="S347" s="22">
        <v>40</v>
      </c>
      <c r="T347" s="20" t="s">
        <v>3725</v>
      </c>
      <c r="U347" s="20">
        <v>0</v>
      </c>
      <c r="V347" s="20" t="s">
        <v>760</v>
      </c>
      <c r="W347" s="20">
        <v>0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0</v>
      </c>
      <c r="AD347" s="22">
        <v>148</v>
      </c>
      <c r="AE347" s="22">
        <v>44</v>
      </c>
      <c r="AF347" s="22">
        <v>27</v>
      </c>
      <c r="AG347" s="22">
        <v>16</v>
      </c>
      <c r="AH347" s="20">
        <v>0</v>
      </c>
      <c r="AI347" s="20">
        <v>0</v>
      </c>
      <c r="AJ347" s="20" t="s">
        <v>760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568</v>
      </c>
      <c r="BH347" s="22">
        <v>214</v>
      </c>
      <c r="BI347" s="22">
        <v>553</v>
      </c>
      <c r="BJ347" s="22">
        <v>213</v>
      </c>
      <c r="BK347" s="22">
        <v>527</v>
      </c>
      <c r="BL347" s="22">
        <v>203</v>
      </c>
      <c r="BM347" s="22">
        <v>575</v>
      </c>
      <c r="BN347" s="22">
        <v>214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699</v>
      </c>
      <c r="CB347" s="22">
        <v>208</v>
      </c>
      <c r="CC347" s="22">
        <v>501</v>
      </c>
      <c r="CD347" s="22">
        <v>187</v>
      </c>
      <c r="CE347" s="22">
        <v>580</v>
      </c>
      <c r="CF347" s="22">
        <v>211</v>
      </c>
      <c r="CG347" s="22">
        <v>735</v>
      </c>
      <c r="CH347" s="22">
        <v>245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153133</v>
      </c>
      <c r="D348" s="22">
        <v>0</v>
      </c>
      <c r="E348" s="22">
        <v>0</v>
      </c>
      <c r="F348" s="22">
        <v>-2</v>
      </c>
      <c r="G348" s="22">
        <v>2</v>
      </c>
      <c r="H348" s="22">
        <v>1</v>
      </c>
      <c r="I348" s="22">
        <v>3</v>
      </c>
      <c r="J348" s="20">
        <v>5.8</v>
      </c>
      <c r="K348" s="20">
        <v>6.3</v>
      </c>
      <c r="L348" s="22">
        <v>2</v>
      </c>
      <c r="M348" s="20" t="s">
        <v>1255</v>
      </c>
      <c r="N348" s="20">
        <v>5.8</v>
      </c>
      <c r="O348" s="22">
        <v>256</v>
      </c>
      <c r="P348" s="23" t="b">
        <v>0</v>
      </c>
      <c r="Q348" s="20"/>
      <c r="R348" s="20" t="s">
        <v>2774</v>
      </c>
      <c r="S348" s="22">
        <v>53</v>
      </c>
      <c r="T348" s="20" t="s">
        <v>1256</v>
      </c>
      <c r="U348" s="20">
        <v>3.1</v>
      </c>
      <c r="V348" s="20" t="s">
        <v>523</v>
      </c>
      <c r="W348" s="20">
        <v>1.2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49</v>
      </c>
      <c r="AD348" s="22">
        <v>126680</v>
      </c>
      <c r="AE348" s="22">
        <v>4906</v>
      </c>
      <c r="AF348" s="22">
        <v>86531</v>
      </c>
      <c r="AG348" s="22">
        <v>7725</v>
      </c>
      <c r="AH348" s="20">
        <v>1.1000000000000001</v>
      </c>
      <c r="AI348" s="20">
        <v>9.1999999999999993</v>
      </c>
      <c r="AJ348" s="20" t="s">
        <v>523</v>
      </c>
      <c r="AK348" s="22">
        <v>1084</v>
      </c>
      <c r="AL348" s="22">
        <v>3</v>
      </c>
      <c r="AM348" s="22">
        <v>1</v>
      </c>
      <c r="AN348" s="22">
        <v>3</v>
      </c>
      <c r="AO348" s="22">
        <v>17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3</v>
      </c>
      <c r="AW348" s="22">
        <v>200</v>
      </c>
      <c r="AX348" s="20">
        <v>246.4</v>
      </c>
      <c r="AY348" s="20">
        <v>283.89999999999998</v>
      </c>
      <c r="AZ348" s="20">
        <v>292</v>
      </c>
      <c r="BA348" s="20">
        <v>82.3</v>
      </c>
      <c r="BB348" s="22">
        <v>12</v>
      </c>
      <c r="BC348" s="20">
        <v>3.57</v>
      </c>
      <c r="BD348" s="20">
        <v>1.7</v>
      </c>
      <c r="BE348" s="20">
        <v>5.27</v>
      </c>
      <c r="BF348" s="20">
        <v>16.21</v>
      </c>
      <c r="BG348" s="22">
        <v>135</v>
      </c>
      <c r="BH348" s="22">
        <v>55</v>
      </c>
      <c r="BI348" s="22">
        <v>52</v>
      </c>
      <c r="BJ348" s="22">
        <v>41</v>
      </c>
      <c r="BK348" s="22">
        <v>50</v>
      </c>
      <c r="BL348" s="22">
        <v>30</v>
      </c>
      <c r="BM348" s="22">
        <v>52</v>
      </c>
      <c r="BN348" s="22">
        <v>37</v>
      </c>
      <c r="BO348" s="20"/>
      <c r="BP348" s="20"/>
      <c r="BQ348" s="20"/>
      <c r="BR348" s="20"/>
      <c r="BS348" s="20"/>
      <c r="BT348" s="20"/>
      <c r="BU348" s="22">
        <v>0.3</v>
      </c>
      <c r="BV348" s="22">
        <v>0</v>
      </c>
      <c r="BW348" s="22">
        <v>0.14000000000000001</v>
      </c>
      <c r="BX348" s="22">
        <v>0.44</v>
      </c>
      <c r="BY348" s="22">
        <v>1.35</v>
      </c>
      <c r="BZ348" s="22">
        <v>1.41</v>
      </c>
      <c r="CA348" s="22">
        <v>137</v>
      </c>
      <c r="CB348" s="22">
        <v>84</v>
      </c>
      <c r="CC348" s="22">
        <v>9</v>
      </c>
      <c r="CD348" s="22">
        <v>6</v>
      </c>
      <c r="CE348" s="22">
        <v>134</v>
      </c>
      <c r="CF348" s="22">
        <v>58</v>
      </c>
      <c r="CG348" s="22">
        <v>171</v>
      </c>
      <c r="CH348" s="22">
        <v>55</v>
      </c>
      <c r="CI348" s="22">
        <v>1</v>
      </c>
      <c r="CJ348" s="22">
        <v>0.25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156689</v>
      </c>
      <c r="D349" s="22">
        <v>0</v>
      </c>
      <c r="E349" s="22">
        <v>0</v>
      </c>
      <c r="F349" s="22">
        <v>-2</v>
      </c>
      <c r="G349" s="22">
        <v>2</v>
      </c>
      <c r="H349" s="22">
        <v>1</v>
      </c>
      <c r="I349" s="22">
        <v>3</v>
      </c>
      <c r="J349" s="20">
        <v>4.8</v>
      </c>
      <c r="K349" s="20">
        <v>5.3</v>
      </c>
      <c r="L349" s="22">
        <v>2</v>
      </c>
      <c r="M349" s="20" t="s">
        <v>496</v>
      </c>
      <c r="N349" s="20">
        <v>4.8</v>
      </c>
      <c r="O349" s="22">
        <v>267</v>
      </c>
      <c r="P349" s="23" t="b">
        <v>0</v>
      </c>
      <c r="Q349" s="20"/>
      <c r="R349" s="20" t="s">
        <v>2862</v>
      </c>
      <c r="S349" s="22">
        <v>53</v>
      </c>
      <c r="T349" s="20" t="s">
        <v>1313</v>
      </c>
      <c r="U349" s="20">
        <v>3.5</v>
      </c>
      <c r="V349" s="20" t="s">
        <v>1314</v>
      </c>
      <c r="W349" s="20">
        <v>1.4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63</v>
      </c>
      <c r="AD349" s="22">
        <v>223009</v>
      </c>
      <c r="AE349" s="22">
        <v>6335</v>
      </c>
      <c r="AF349" s="22">
        <v>194294</v>
      </c>
      <c r="AG349" s="22">
        <v>6972</v>
      </c>
      <c r="AH349" s="20">
        <v>0.9</v>
      </c>
      <c r="AI349" s="20">
        <v>11.9</v>
      </c>
      <c r="AJ349" s="20" t="s">
        <v>496</v>
      </c>
      <c r="AK349" s="22">
        <v>1219</v>
      </c>
      <c r="AL349" s="22">
        <v>1</v>
      </c>
      <c r="AM349" s="22">
        <v>6</v>
      </c>
      <c r="AN349" s="22">
        <v>6</v>
      </c>
      <c r="AO349" s="22">
        <v>20</v>
      </c>
      <c r="AP349" s="22">
        <v>0</v>
      </c>
      <c r="AQ349" s="22">
        <v>0</v>
      </c>
      <c r="AR349" s="22">
        <v>0</v>
      </c>
      <c r="AS349" s="22">
        <v>2</v>
      </c>
      <c r="AT349" s="22">
        <v>0</v>
      </c>
      <c r="AU349" s="22">
        <v>0</v>
      </c>
      <c r="AV349" s="22">
        <v>3</v>
      </c>
      <c r="AW349" s="22">
        <v>227</v>
      </c>
      <c r="AX349" s="20">
        <v>232</v>
      </c>
      <c r="AY349" s="20">
        <v>513.20000000000005</v>
      </c>
      <c r="AZ349" s="20">
        <v>123</v>
      </c>
      <c r="BA349" s="20">
        <v>86.8</v>
      </c>
      <c r="BB349" s="22">
        <v>16</v>
      </c>
      <c r="BC349" s="20">
        <v>1.1000000000000001</v>
      </c>
      <c r="BD349" s="20">
        <v>2.0499999999999998</v>
      </c>
      <c r="BE349" s="20">
        <v>3.15</v>
      </c>
      <c r="BF349" s="20">
        <v>19.260000000000002</v>
      </c>
      <c r="BG349" s="22">
        <v>140</v>
      </c>
      <c r="BH349" s="22">
        <v>58</v>
      </c>
      <c r="BI349" s="22">
        <v>11</v>
      </c>
      <c r="BJ349" s="22">
        <v>8</v>
      </c>
      <c r="BK349" s="22">
        <v>139</v>
      </c>
      <c r="BL349" s="22">
        <v>87</v>
      </c>
      <c r="BM349" s="22">
        <v>43</v>
      </c>
      <c r="BN349" s="22">
        <v>31</v>
      </c>
      <c r="BO349" s="22">
        <v>1</v>
      </c>
      <c r="BP349" s="20"/>
      <c r="BQ349" s="22">
        <v>3</v>
      </c>
      <c r="BR349" s="20"/>
      <c r="BS349" s="22">
        <v>2</v>
      </c>
      <c r="BT349" s="20"/>
      <c r="BU349" s="22">
        <v>0.08</v>
      </c>
      <c r="BV349" s="22">
        <v>0</v>
      </c>
      <c r="BW349" s="22">
        <v>0.15</v>
      </c>
      <c r="BX349" s="22">
        <v>0.23</v>
      </c>
      <c r="BY349" s="22">
        <v>1.42</v>
      </c>
      <c r="BZ349" s="22">
        <v>1.48</v>
      </c>
      <c r="CA349" s="22">
        <v>139</v>
      </c>
      <c r="CB349" s="22">
        <v>86</v>
      </c>
      <c r="CC349" s="22">
        <v>20</v>
      </c>
      <c r="CD349" s="22">
        <v>14</v>
      </c>
      <c r="CE349" s="22">
        <v>101</v>
      </c>
      <c r="CF349" s="22">
        <v>51</v>
      </c>
      <c r="CG349" s="22">
        <v>161</v>
      </c>
      <c r="CH349" s="22">
        <v>50</v>
      </c>
      <c r="CI349" s="22">
        <v>1.18</v>
      </c>
      <c r="CJ349" s="22">
        <v>0.44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100</v>
      </c>
      <c r="B350" s="22">
        <v>100</v>
      </c>
      <c r="C350" s="22">
        <v>76357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3</v>
      </c>
      <c r="J350" s="20">
        <v>4.5</v>
      </c>
      <c r="K350" s="20">
        <v>5</v>
      </c>
      <c r="L350" s="22">
        <v>2</v>
      </c>
      <c r="M350" s="20" t="s">
        <v>1260</v>
      </c>
      <c r="N350" s="20">
        <v>4.5</v>
      </c>
      <c r="O350" s="22">
        <v>268</v>
      </c>
      <c r="P350" s="23" t="b">
        <v>0</v>
      </c>
      <c r="Q350" s="20"/>
      <c r="R350" s="20" t="s">
        <v>2989</v>
      </c>
      <c r="S350" s="22">
        <v>49</v>
      </c>
      <c r="T350" s="20" t="s">
        <v>1287</v>
      </c>
      <c r="U350" s="20">
        <v>2.5</v>
      </c>
      <c r="V350" s="20" t="s">
        <v>534</v>
      </c>
      <c r="W350" s="20">
        <v>0.1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40</v>
      </c>
      <c r="AD350" s="22">
        <v>9527</v>
      </c>
      <c r="AE350" s="22">
        <v>771</v>
      </c>
      <c r="AF350" s="22">
        <v>3290</v>
      </c>
      <c r="AG350" s="22">
        <v>472</v>
      </c>
      <c r="AH350" s="20">
        <v>0.9</v>
      </c>
      <c r="AI350" s="20">
        <v>8.1999999999999993</v>
      </c>
      <c r="AJ350" s="20" t="s">
        <v>534</v>
      </c>
      <c r="AK350" s="22">
        <v>644</v>
      </c>
      <c r="AL350" s="22">
        <v>1</v>
      </c>
      <c r="AM350" s="22">
        <v>4</v>
      </c>
      <c r="AN350" s="22">
        <v>2</v>
      </c>
      <c r="AO350" s="22">
        <v>11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178</v>
      </c>
      <c r="AX350" s="20">
        <v>149.19999999999999</v>
      </c>
      <c r="AY350" s="20">
        <v>142.30000000000001</v>
      </c>
      <c r="AZ350" s="20">
        <v>88</v>
      </c>
      <c r="BA350" s="20">
        <v>38.1</v>
      </c>
      <c r="BB350" s="22">
        <v>7</v>
      </c>
      <c r="BC350" s="20">
        <v>0.56000000000000005</v>
      </c>
      <c r="BD350" s="20">
        <v>1.38</v>
      </c>
      <c r="BE350" s="20">
        <v>1.94</v>
      </c>
      <c r="BF350" s="20">
        <v>12.99</v>
      </c>
      <c r="BG350" s="22">
        <v>234</v>
      </c>
      <c r="BH350" s="22">
        <v>95</v>
      </c>
      <c r="BI350" s="22">
        <v>134</v>
      </c>
      <c r="BJ350" s="22">
        <v>92</v>
      </c>
      <c r="BK350" s="22">
        <v>177</v>
      </c>
      <c r="BL350" s="22">
        <v>102</v>
      </c>
      <c r="BM350" s="22">
        <v>197</v>
      </c>
      <c r="BN350" s="22">
        <v>96</v>
      </c>
      <c r="BO350" s="20"/>
      <c r="BP350" s="20"/>
      <c r="BQ350" s="20"/>
      <c r="BR350" s="20"/>
      <c r="BS350" s="20"/>
      <c r="BT350" s="20"/>
      <c r="BU350" s="22">
        <v>0.08</v>
      </c>
      <c r="BV350" s="22">
        <v>0</v>
      </c>
      <c r="BW350" s="22">
        <v>0.19</v>
      </c>
      <c r="BX350" s="22">
        <v>0.27</v>
      </c>
      <c r="BY350" s="22">
        <v>1.82</v>
      </c>
      <c r="BZ350" s="22">
        <v>1.54</v>
      </c>
      <c r="CA350" s="22">
        <v>214</v>
      </c>
      <c r="CB350" s="22">
        <v>137</v>
      </c>
      <c r="CC350" s="22">
        <v>29</v>
      </c>
      <c r="CD350" s="22">
        <v>18</v>
      </c>
      <c r="CE350" s="22">
        <v>221</v>
      </c>
      <c r="CF350" s="22">
        <v>96</v>
      </c>
      <c r="CG350" s="22">
        <v>436</v>
      </c>
      <c r="CH350" s="22">
        <v>142</v>
      </c>
      <c r="CI350" s="22">
        <v>0.98</v>
      </c>
      <c r="CJ350" s="22">
        <v>0.28000000000000003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0</v>
      </c>
      <c r="B351" s="22">
        <v>0</v>
      </c>
      <c r="C351" s="22">
        <v>166324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3</v>
      </c>
      <c r="J351" s="20">
        <v>0</v>
      </c>
      <c r="K351" s="20">
        <v>0</v>
      </c>
      <c r="L351" s="22">
        <v>0</v>
      </c>
      <c r="M351" s="20" t="s">
        <v>1032</v>
      </c>
      <c r="N351" s="20">
        <v>0</v>
      </c>
      <c r="O351" s="22">
        <v>269</v>
      </c>
      <c r="P351" s="23" t="b">
        <v>0</v>
      </c>
      <c r="Q351" s="20" t="s">
        <v>2522</v>
      </c>
      <c r="R351" s="20" t="s">
        <v>2523</v>
      </c>
      <c r="S351" s="22">
        <v>50</v>
      </c>
      <c r="T351" s="20" t="s">
        <v>1302</v>
      </c>
      <c r="U351" s="20">
        <v>0</v>
      </c>
      <c r="V351" s="20" t="s">
        <v>1303</v>
      </c>
      <c r="W351" s="20">
        <v>0</v>
      </c>
      <c r="X351" s="23" t="b">
        <v>0</v>
      </c>
      <c r="Y351" s="20"/>
      <c r="Z351" s="20" t="s">
        <v>872</v>
      </c>
      <c r="AA351" s="22">
        <v>10</v>
      </c>
      <c r="AB351" s="22">
        <v>54</v>
      </c>
      <c r="AC351" s="22">
        <v>0</v>
      </c>
      <c r="AD351" s="22">
        <v>0</v>
      </c>
      <c r="AE351" s="22">
        <v>0</v>
      </c>
      <c r="AF351" s="22">
        <v>999</v>
      </c>
      <c r="AG351" s="22">
        <v>0</v>
      </c>
      <c r="AH351" s="20">
        <v>0</v>
      </c>
      <c r="AI351" s="20">
        <v>0</v>
      </c>
      <c r="AJ351" s="20" t="s">
        <v>2101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743</v>
      </c>
      <c r="BH351" s="22">
        <v>319</v>
      </c>
      <c r="BI351" s="22">
        <v>740</v>
      </c>
      <c r="BJ351" s="22">
        <v>318</v>
      </c>
      <c r="BK351" s="22">
        <v>737</v>
      </c>
      <c r="BL351" s="22">
        <v>318</v>
      </c>
      <c r="BM351" s="22">
        <v>743</v>
      </c>
      <c r="BN351" s="22">
        <v>319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183</v>
      </c>
      <c r="CB351" s="22">
        <v>112</v>
      </c>
      <c r="CC351" s="22">
        <v>715</v>
      </c>
      <c r="CD351" s="22">
        <v>301</v>
      </c>
      <c r="CE351" s="22">
        <v>743</v>
      </c>
      <c r="CF351" s="22">
        <v>319</v>
      </c>
      <c r="CG351" s="22">
        <v>731</v>
      </c>
      <c r="CH351" s="22">
        <v>306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96994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3</v>
      </c>
      <c r="J352" s="20">
        <v>1.5</v>
      </c>
      <c r="K352" s="20">
        <v>2</v>
      </c>
      <c r="L352" s="22">
        <v>1</v>
      </c>
      <c r="M352" s="20" t="s">
        <v>1290</v>
      </c>
      <c r="N352" s="20">
        <v>1.5</v>
      </c>
      <c r="O352" s="22">
        <v>270</v>
      </c>
      <c r="P352" s="23" t="b">
        <v>0</v>
      </c>
      <c r="Q352" s="20"/>
      <c r="R352" s="20"/>
      <c r="S352" s="22">
        <v>54</v>
      </c>
      <c r="T352" s="20" t="s">
        <v>1291</v>
      </c>
      <c r="U352" s="20">
        <v>2.6</v>
      </c>
      <c r="V352" s="20" t="s">
        <v>521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41</v>
      </c>
      <c r="AD352" s="22">
        <v>24443</v>
      </c>
      <c r="AE352" s="22">
        <v>121</v>
      </c>
      <c r="AF352" s="22">
        <v>28858</v>
      </c>
      <c r="AG352" s="22">
        <v>253</v>
      </c>
      <c r="AH352" s="20">
        <v>0.3</v>
      </c>
      <c r="AI352" s="20">
        <v>7.6</v>
      </c>
      <c r="AJ352" s="20" t="s">
        <v>521</v>
      </c>
      <c r="AK352" s="22">
        <v>686</v>
      </c>
      <c r="AL352" s="22">
        <v>3</v>
      </c>
      <c r="AM352" s="22">
        <v>1</v>
      </c>
      <c r="AN352" s="22">
        <v>1</v>
      </c>
      <c r="AO352" s="22">
        <v>19</v>
      </c>
      <c r="AP352" s="22">
        <v>0</v>
      </c>
      <c r="AQ352" s="22">
        <v>0</v>
      </c>
      <c r="AR352" s="22">
        <v>0</v>
      </c>
      <c r="AS352" s="22">
        <v>2</v>
      </c>
      <c r="AT352" s="22">
        <v>0</v>
      </c>
      <c r="AU352" s="22">
        <v>0</v>
      </c>
      <c r="AV352" s="22">
        <v>2</v>
      </c>
      <c r="AW352" s="22">
        <v>121</v>
      </c>
      <c r="AX352" s="20">
        <v>145.4</v>
      </c>
      <c r="AY352" s="20">
        <v>91.9</v>
      </c>
      <c r="AZ352" s="20">
        <v>168</v>
      </c>
      <c r="BA352" s="20">
        <v>40</v>
      </c>
      <c r="BB352" s="22">
        <v>8</v>
      </c>
      <c r="BC352" s="20">
        <v>2.76</v>
      </c>
      <c r="BD352" s="20">
        <v>0.35</v>
      </c>
      <c r="BE352" s="20">
        <v>3.11</v>
      </c>
      <c r="BF352" s="20">
        <v>14.94</v>
      </c>
      <c r="BG352" s="22">
        <v>242</v>
      </c>
      <c r="BH352" s="22">
        <v>98</v>
      </c>
      <c r="BI352" s="22">
        <v>202</v>
      </c>
      <c r="BJ352" s="22">
        <v>119</v>
      </c>
      <c r="BK352" s="22">
        <v>103</v>
      </c>
      <c r="BL352" s="22">
        <v>68</v>
      </c>
      <c r="BM352" s="22">
        <v>190</v>
      </c>
      <c r="BN352" s="22">
        <v>93</v>
      </c>
      <c r="BO352" s="20"/>
      <c r="BP352" s="20"/>
      <c r="BQ352" s="20"/>
      <c r="BR352" s="20"/>
      <c r="BS352" s="20"/>
      <c r="BT352" s="20"/>
      <c r="BU352" s="22">
        <v>0.36</v>
      </c>
      <c r="BV352" s="22">
        <v>0</v>
      </c>
      <c r="BW352" s="22">
        <v>0.05</v>
      </c>
      <c r="BX352" s="22">
        <v>0.41</v>
      </c>
      <c r="BY352" s="22">
        <v>1.96</v>
      </c>
      <c r="BZ352" s="22">
        <v>2.4900000000000002</v>
      </c>
      <c r="CA352" s="22">
        <v>109</v>
      </c>
      <c r="CB352" s="22">
        <v>67</v>
      </c>
      <c r="CC352" s="22">
        <v>225</v>
      </c>
      <c r="CD352" s="22">
        <v>101</v>
      </c>
      <c r="CE352" s="22">
        <v>208</v>
      </c>
      <c r="CF352" s="22">
        <v>91</v>
      </c>
      <c r="CG352" s="22">
        <v>380</v>
      </c>
      <c r="CH352" s="22">
        <v>120</v>
      </c>
      <c r="CI352" s="22">
        <v>1.05</v>
      </c>
      <c r="CJ352" s="22">
        <v>0.13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219924</v>
      </c>
      <c r="D353" s="22">
        <v>0</v>
      </c>
      <c r="E353" s="22">
        <v>0</v>
      </c>
      <c r="F353" s="22">
        <v>-1</v>
      </c>
      <c r="G353" s="22">
        <v>1</v>
      </c>
      <c r="H353" s="22">
        <v>0</v>
      </c>
      <c r="I353" s="22">
        <v>2</v>
      </c>
      <c r="J353" s="20">
        <v>0.2</v>
      </c>
      <c r="K353" s="20">
        <v>0.7</v>
      </c>
      <c r="L353" s="22">
        <v>0</v>
      </c>
      <c r="M353" s="20" t="s">
        <v>1315</v>
      </c>
      <c r="N353" s="20">
        <v>0.2</v>
      </c>
      <c r="O353" s="22">
        <v>271</v>
      </c>
      <c r="P353" s="23" t="b">
        <v>0</v>
      </c>
      <c r="Q353" s="20"/>
      <c r="R353" s="20" t="s">
        <v>3299</v>
      </c>
      <c r="S353" s="22">
        <v>44</v>
      </c>
      <c r="T353" s="20" t="s">
        <v>1316</v>
      </c>
      <c r="U353" s="20">
        <v>2.7</v>
      </c>
      <c r="V353" s="20" t="s">
        <v>499</v>
      </c>
      <c r="W353" s="20">
        <v>0.4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24</v>
      </c>
      <c r="AD353" s="22">
        <v>85463</v>
      </c>
      <c r="AE353" s="22">
        <v>134</v>
      </c>
      <c r="AF353" s="22">
        <v>110060</v>
      </c>
      <c r="AG353" s="22">
        <v>468</v>
      </c>
      <c r="AH353" s="20">
        <v>0</v>
      </c>
      <c r="AI353" s="20">
        <v>5.5</v>
      </c>
      <c r="AJ353" s="20" t="s">
        <v>499</v>
      </c>
      <c r="AK353" s="22">
        <v>790</v>
      </c>
      <c r="AL353" s="22">
        <v>0</v>
      </c>
      <c r="AM353" s="22">
        <v>0</v>
      </c>
      <c r="AN353" s="22">
        <v>3</v>
      </c>
      <c r="AO353" s="22">
        <v>16</v>
      </c>
      <c r="AP353" s="22">
        <v>0</v>
      </c>
      <c r="AQ353" s="22">
        <v>0</v>
      </c>
      <c r="AR353" s="22">
        <v>0</v>
      </c>
      <c r="AS353" s="22">
        <v>2</v>
      </c>
      <c r="AT353" s="22">
        <v>0</v>
      </c>
      <c r="AU353" s="22">
        <v>0</v>
      </c>
      <c r="AV353" s="22">
        <v>2</v>
      </c>
      <c r="AW353" s="22">
        <v>144</v>
      </c>
      <c r="AX353" s="20">
        <v>172.4</v>
      </c>
      <c r="AY353" s="20">
        <v>16.899999999999999</v>
      </c>
      <c r="AZ353" s="20">
        <v>25</v>
      </c>
      <c r="BA353" s="20">
        <v>21.5</v>
      </c>
      <c r="BB353" s="22">
        <v>9</v>
      </c>
      <c r="BC353" s="20">
        <v>0.15</v>
      </c>
      <c r="BD353" s="20">
        <v>0.28000000000000003</v>
      </c>
      <c r="BE353" s="20">
        <v>0.43</v>
      </c>
      <c r="BF353" s="20">
        <v>19.87</v>
      </c>
      <c r="BG353" s="22">
        <v>206</v>
      </c>
      <c r="BH353" s="22">
        <v>79</v>
      </c>
      <c r="BI353" s="22">
        <v>371</v>
      </c>
      <c r="BJ353" s="22">
        <v>130</v>
      </c>
      <c r="BK353" s="22">
        <v>321</v>
      </c>
      <c r="BL353" s="22">
        <v>110</v>
      </c>
      <c r="BM353" s="22">
        <v>304</v>
      </c>
      <c r="BN353" s="22">
        <v>107</v>
      </c>
      <c r="BO353" s="20"/>
      <c r="BP353" s="20"/>
      <c r="BQ353" s="20"/>
      <c r="BR353" s="20"/>
      <c r="BS353" s="20"/>
      <c r="BT353" s="20"/>
      <c r="BU353" s="22">
        <v>0.02</v>
      </c>
      <c r="BV353" s="22">
        <v>0</v>
      </c>
      <c r="BW353" s="22">
        <v>0.03</v>
      </c>
      <c r="BX353" s="22">
        <v>0.05</v>
      </c>
      <c r="BY353" s="22">
        <v>2.2599999999999998</v>
      </c>
      <c r="BZ353" s="22">
        <v>1.82</v>
      </c>
      <c r="CA353" s="22">
        <v>521</v>
      </c>
      <c r="CB353" s="22">
        <v>108</v>
      </c>
      <c r="CC353" s="22">
        <v>389</v>
      </c>
      <c r="CD353" s="22">
        <v>136</v>
      </c>
      <c r="CE353" s="22">
        <v>186</v>
      </c>
      <c r="CF353" s="22">
        <v>57</v>
      </c>
      <c r="CG353" s="22">
        <v>244</v>
      </c>
      <c r="CH353" s="22">
        <v>93</v>
      </c>
      <c r="CI353" s="22">
        <v>1.03</v>
      </c>
      <c r="CJ353" s="22">
        <v>0.34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432931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3</v>
      </c>
      <c r="J354" s="20">
        <v>0</v>
      </c>
      <c r="K354" s="20">
        <v>0.5</v>
      </c>
      <c r="L354" s="22">
        <v>0</v>
      </c>
      <c r="M354" s="20" t="s">
        <v>1317</v>
      </c>
      <c r="N354" s="20">
        <v>0</v>
      </c>
      <c r="O354" s="22">
        <v>272</v>
      </c>
      <c r="P354" s="23" t="b">
        <v>0</v>
      </c>
      <c r="Q354" s="20"/>
      <c r="R354" s="20" t="s">
        <v>3541</v>
      </c>
      <c r="S354" s="22">
        <v>44</v>
      </c>
      <c r="T354" s="20" t="s">
        <v>1318</v>
      </c>
      <c r="U354" s="20">
        <v>0</v>
      </c>
      <c r="V354" s="20" t="s">
        <v>698</v>
      </c>
      <c r="W354" s="20">
        <v>0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0</v>
      </c>
      <c r="AD354" s="22">
        <v>2155</v>
      </c>
      <c r="AE354" s="22">
        <v>21</v>
      </c>
      <c r="AF354" s="22">
        <v>3506</v>
      </c>
      <c r="AG354" s="22">
        <v>14</v>
      </c>
      <c r="AH354" s="20">
        <v>0</v>
      </c>
      <c r="AI354" s="20">
        <v>0</v>
      </c>
      <c r="AJ354" s="20" t="s">
        <v>698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0</v>
      </c>
      <c r="AX354" s="20">
        <v>0</v>
      </c>
      <c r="AY354" s="20">
        <v>0</v>
      </c>
      <c r="AZ354" s="20">
        <v>0</v>
      </c>
      <c r="BA354" s="20">
        <v>0</v>
      </c>
      <c r="BB354" s="22">
        <v>0</v>
      </c>
      <c r="BC354" s="20">
        <v>0</v>
      </c>
      <c r="BD354" s="20">
        <v>0</v>
      </c>
      <c r="BE354" s="20">
        <v>0</v>
      </c>
      <c r="BF354" s="20">
        <v>0</v>
      </c>
      <c r="BG354" s="22">
        <v>629</v>
      </c>
      <c r="BH354" s="22">
        <v>240</v>
      </c>
      <c r="BI354" s="22">
        <v>618</v>
      </c>
      <c r="BJ354" s="22">
        <v>240</v>
      </c>
      <c r="BK354" s="22">
        <v>603</v>
      </c>
      <c r="BL354" s="22">
        <v>236</v>
      </c>
      <c r="BM354" s="22">
        <v>634</v>
      </c>
      <c r="BN354" s="22">
        <v>243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0</v>
      </c>
      <c r="BZ354" s="22">
        <v>0</v>
      </c>
      <c r="CA354" s="22">
        <v>543</v>
      </c>
      <c r="CB354" s="22">
        <v>306</v>
      </c>
      <c r="CC354" s="22">
        <v>579</v>
      </c>
      <c r="CD354" s="22">
        <v>210</v>
      </c>
      <c r="CE354" s="22">
        <v>641</v>
      </c>
      <c r="CF354" s="22">
        <v>248</v>
      </c>
      <c r="CG354" s="22">
        <v>582</v>
      </c>
      <c r="CH354" s="22">
        <v>217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0</v>
      </c>
      <c r="B355" s="22">
        <v>0</v>
      </c>
      <c r="C355" s="22">
        <v>83543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3</v>
      </c>
      <c r="J355" s="20">
        <v>0</v>
      </c>
      <c r="K355" s="20">
        <v>0</v>
      </c>
      <c r="L355" s="22">
        <v>0</v>
      </c>
      <c r="M355" s="20" t="s">
        <v>444</v>
      </c>
      <c r="N355" s="20">
        <v>0</v>
      </c>
      <c r="O355" s="22">
        <v>273</v>
      </c>
      <c r="P355" s="23" t="b">
        <v>0</v>
      </c>
      <c r="Q355" s="20" t="s">
        <v>2990</v>
      </c>
      <c r="R355" s="20" t="s">
        <v>2991</v>
      </c>
      <c r="S355" s="22">
        <v>44</v>
      </c>
      <c r="T355" s="20" t="s">
        <v>1289</v>
      </c>
      <c r="U355" s="20">
        <v>0</v>
      </c>
      <c r="V355" s="20" t="s">
        <v>701</v>
      </c>
      <c r="W355" s="20">
        <v>0</v>
      </c>
      <c r="X355" s="23" t="b">
        <v>0</v>
      </c>
      <c r="Y355" s="20"/>
      <c r="Z355" s="20" t="s">
        <v>872</v>
      </c>
      <c r="AA355" s="22">
        <v>10</v>
      </c>
      <c r="AB355" s="22">
        <v>54</v>
      </c>
      <c r="AC355" s="22">
        <v>0</v>
      </c>
      <c r="AD355" s="22">
        <v>941</v>
      </c>
      <c r="AE355" s="22">
        <v>0</v>
      </c>
      <c r="AF355" s="22">
        <v>7811</v>
      </c>
      <c r="AG355" s="22">
        <v>27</v>
      </c>
      <c r="AH355" s="20">
        <v>0</v>
      </c>
      <c r="AI355" s="20">
        <v>0</v>
      </c>
      <c r="AJ355" s="20" t="s">
        <v>701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611</v>
      </c>
      <c r="BH355" s="22">
        <v>228</v>
      </c>
      <c r="BI355" s="22">
        <v>598</v>
      </c>
      <c r="BJ355" s="22">
        <v>228</v>
      </c>
      <c r="BK355" s="22">
        <v>580</v>
      </c>
      <c r="BL355" s="22">
        <v>223</v>
      </c>
      <c r="BM355" s="22">
        <v>616</v>
      </c>
      <c r="BN355" s="22">
        <v>231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489</v>
      </c>
      <c r="CB355" s="22">
        <v>287</v>
      </c>
      <c r="CC355" s="22">
        <v>553</v>
      </c>
      <c r="CD355" s="22">
        <v>197</v>
      </c>
      <c r="CE355" s="22">
        <v>622</v>
      </c>
      <c r="CF355" s="22">
        <v>236</v>
      </c>
      <c r="CG355" s="22">
        <v>568</v>
      </c>
      <c r="CH355" s="22">
        <v>209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109434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2</v>
      </c>
      <c r="J356" s="20">
        <v>0</v>
      </c>
      <c r="K356" s="20">
        <v>0</v>
      </c>
      <c r="L356" s="22">
        <v>0</v>
      </c>
      <c r="M356" s="20" t="s">
        <v>1292</v>
      </c>
      <c r="N356" s="20">
        <v>0</v>
      </c>
      <c r="O356" s="22">
        <v>274</v>
      </c>
      <c r="P356" s="23" t="b">
        <v>0</v>
      </c>
      <c r="Q356" s="20" t="s">
        <v>2992</v>
      </c>
      <c r="R356" s="20" t="s">
        <v>2993</v>
      </c>
      <c r="S356" s="22">
        <v>40</v>
      </c>
      <c r="T356" s="20" t="s">
        <v>1293</v>
      </c>
      <c r="U356" s="20">
        <v>0</v>
      </c>
      <c r="V356" s="20" t="s">
        <v>700</v>
      </c>
      <c r="W356" s="20">
        <v>0.1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1162</v>
      </c>
      <c r="AE356" s="22">
        <v>0</v>
      </c>
      <c r="AF356" s="22">
        <v>10339</v>
      </c>
      <c r="AG356" s="22">
        <v>31</v>
      </c>
      <c r="AH356" s="20">
        <v>0</v>
      </c>
      <c r="AI356" s="20">
        <v>0</v>
      </c>
      <c r="AJ356" s="20" t="s">
        <v>700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515</v>
      </c>
      <c r="BH356" s="22">
        <v>181</v>
      </c>
      <c r="BI356" s="22">
        <v>501</v>
      </c>
      <c r="BJ356" s="22">
        <v>181</v>
      </c>
      <c r="BK356" s="22">
        <v>473</v>
      </c>
      <c r="BL356" s="22">
        <v>169</v>
      </c>
      <c r="BM356" s="22">
        <v>523</v>
      </c>
      <c r="BN356" s="22">
        <v>182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637</v>
      </c>
      <c r="CB356" s="22">
        <v>166</v>
      </c>
      <c r="CC356" s="22">
        <v>447</v>
      </c>
      <c r="CD356" s="22">
        <v>152</v>
      </c>
      <c r="CE356" s="22">
        <v>527</v>
      </c>
      <c r="CF356" s="22">
        <v>178</v>
      </c>
      <c r="CG356" s="22">
        <v>469</v>
      </c>
      <c r="CH356" s="22">
        <v>181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80201</v>
      </c>
      <c r="D357" s="22">
        <v>0</v>
      </c>
      <c r="E357" s="22">
        <v>0</v>
      </c>
      <c r="F357" s="22">
        <v>3</v>
      </c>
      <c r="G357" s="22">
        <v>-3</v>
      </c>
      <c r="H357" s="22">
        <v>2</v>
      </c>
      <c r="I357" s="22">
        <v>1</v>
      </c>
      <c r="J357" s="20">
        <v>3.7</v>
      </c>
      <c r="K357" s="20">
        <v>4.2</v>
      </c>
      <c r="L357" s="22">
        <v>1</v>
      </c>
      <c r="M357" s="20" t="s">
        <v>1285</v>
      </c>
      <c r="N357" s="20">
        <v>3.7</v>
      </c>
      <c r="O357" s="22">
        <v>275</v>
      </c>
      <c r="P357" s="23" t="b">
        <v>1</v>
      </c>
      <c r="Q357" s="20"/>
      <c r="R357" s="20"/>
      <c r="S357" s="22">
        <v>48</v>
      </c>
      <c r="T357" s="20" t="s">
        <v>1286</v>
      </c>
      <c r="U357" s="20">
        <v>3.9</v>
      </c>
      <c r="V357" s="20" t="s">
        <v>429</v>
      </c>
      <c r="W357" s="20">
        <v>17.399999999999999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70</v>
      </c>
      <c r="AD357" s="22">
        <v>1582756</v>
      </c>
      <c r="AE357" s="22">
        <v>20403</v>
      </c>
      <c r="AF357" s="22">
        <v>694992</v>
      </c>
      <c r="AG357" s="22">
        <v>14537</v>
      </c>
      <c r="AH357" s="20">
        <v>0.8</v>
      </c>
      <c r="AI357" s="20">
        <v>14.6</v>
      </c>
      <c r="AJ357" s="20" t="s">
        <v>429</v>
      </c>
      <c r="AK357" s="22">
        <v>1620</v>
      </c>
      <c r="AL357" s="22">
        <v>0</v>
      </c>
      <c r="AM357" s="22">
        <v>0</v>
      </c>
      <c r="AN357" s="22">
        <v>5</v>
      </c>
      <c r="AO357" s="22">
        <v>31</v>
      </c>
      <c r="AP357" s="22">
        <v>1</v>
      </c>
      <c r="AQ357" s="22">
        <v>0</v>
      </c>
      <c r="AR357" s="22">
        <v>0</v>
      </c>
      <c r="AS357" s="22">
        <v>0</v>
      </c>
      <c r="AT357" s="22">
        <v>0</v>
      </c>
      <c r="AU357" s="22">
        <v>73</v>
      </c>
      <c r="AV357" s="22">
        <v>10</v>
      </c>
      <c r="AW357" s="22">
        <v>402</v>
      </c>
      <c r="AX357" s="20">
        <v>585.79999999999995</v>
      </c>
      <c r="AY357" s="20">
        <v>0.1</v>
      </c>
      <c r="AZ357" s="20">
        <v>0</v>
      </c>
      <c r="BA357" s="20">
        <v>58.5</v>
      </c>
      <c r="BB357" s="22">
        <v>18</v>
      </c>
      <c r="BC357" s="20">
        <v>0</v>
      </c>
      <c r="BD357" s="20">
        <v>0</v>
      </c>
      <c r="BE357" s="20">
        <v>0</v>
      </c>
      <c r="BF357" s="20">
        <v>32.21</v>
      </c>
      <c r="BG357" s="22">
        <v>4</v>
      </c>
      <c r="BH357" s="22">
        <v>2</v>
      </c>
      <c r="BI357" s="22">
        <v>460</v>
      </c>
      <c r="BJ357" s="22">
        <v>10</v>
      </c>
      <c r="BK357" s="22">
        <v>713</v>
      </c>
      <c r="BL357" s="22">
        <v>80</v>
      </c>
      <c r="BM357" s="22">
        <v>110</v>
      </c>
      <c r="BN357" s="22">
        <v>2</v>
      </c>
      <c r="BO357" s="20"/>
      <c r="BP357" s="20"/>
      <c r="BQ357" s="20"/>
      <c r="BR357" s="20"/>
      <c r="BS357" s="20"/>
      <c r="BT357" s="20"/>
      <c r="BU357" s="22">
        <v>0</v>
      </c>
      <c r="BV357" s="22">
        <v>4.0599999999999996</v>
      </c>
      <c r="BW357" s="22">
        <v>0</v>
      </c>
      <c r="BX357" s="22">
        <v>0</v>
      </c>
      <c r="BY357" s="22">
        <v>1.79</v>
      </c>
      <c r="BZ357" s="22">
        <v>1.72</v>
      </c>
      <c r="CA357" s="22">
        <v>276</v>
      </c>
      <c r="CB357" s="22">
        <v>10</v>
      </c>
      <c r="CC357" s="22">
        <v>59</v>
      </c>
      <c r="CD357" s="22">
        <v>6</v>
      </c>
      <c r="CE357" s="22">
        <v>62</v>
      </c>
      <c r="CF357" s="22">
        <v>6</v>
      </c>
      <c r="CG357" s="22">
        <v>19</v>
      </c>
      <c r="CH357" s="22">
        <v>2</v>
      </c>
      <c r="CI357" s="22">
        <v>1</v>
      </c>
      <c r="CJ357" s="22">
        <v>0.28000000000000003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212314</v>
      </c>
      <c r="D358" s="22">
        <v>0</v>
      </c>
      <c r="E358" s="22">
        <v>0</v>
      </c>
      <c r="F358" s="22">
        <v>-2</v>
      </c>
      <c r="G358" s="22">
        <v>2</v>
      </c>
      <c r="H358" s="22">
        <v>0</v>
      </c>
      <c r="I358" s="22">
        <v>3</v>
      </c>
      <c r="J358" s="20">
        <v>0.5</v>
      </c>
      <c r="K358" s="20">
        <v>1</v>
      </c>
      <c r="L358" s="22">
        <v>0</v>
      </c>
      <c r="M358" s="20" t="s">
        <v>2102</v>
      </c>
      <c r="N358" s="20">
        <v>0.5</v>
      </c>
      <c r="O358" s="22">
        <v>276</v>
      </c>
      <c r="P358" s="23" t="b">
        <v>0</v>
      </c>
      <c r="Q358" s="20"/>
      <c r="R358" s="20" t="s">
        <v>2994</v>
      </c>
      <c r="S358" s="22">
        <v>43</v>
      </c>
      <c r="T358" s="20" t="s">
        <v>1754</v>
      </c>
      <c r="U358" s="20">
        <v>1.4</v>
      </c>
      <c r="V358" s="20" t="s">
        <v>2103</v>
      </c>
      <c r="W358" s="20">
        <v>0.3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14</v>
      </c>
      <c r="AD358" s="22">
        <v>62301</v>
      </c>
      <c r="AE358" s="22">
        <v>1925</v>
      </c>
      <c r="AF358" s="22">
        <v>77083</v>
      </c>
      <c r="AG358" s="22">
        <v>575</v>
      </c>
      <c r="AH358" s="20">
        <v>0.1</v>
      </c>
      <c r="AI358" s="20">
        <v>3.3</v>
      </c>
      <c r="AJ358" s="20" t="s">
        <v>2103</v>
      </c>
      <c r="AK358" s="22">
        <v>377</v>
      </c>
      <c r="AL358" s="22">
        <v>0</v>
      </c>
      <c r="AM358" s="22">
        <v>0</v>
      </c>
      <c r="AN358" s="22">
        <v>1</v>
      </c>
      <c r="AO358" s="22">
        <v>8</v>
      </c>
      <c r="AP358" s="22">
        <v>0</v>
      </c>
      <c r="AQ358" s="22">
        <v>0</v>
      </c>
      <c r="AR358" s="22">
        <v>0</v>
      </c>
      <c r="AS358" s="22">
        <v>1</v>
      </c>
      <c r="AT358" s="22">
        <v>0</v>
      </c>
      <c r="AU358" s="22">
        <v>0</v>
      </c>
      <c r="AV358" s="22">
        <v>0</v>
      </c>
      <c r="AW358" s="22">
        <v>47</v>
      </c>
      <c r="AX358" s="20">
        <v>46.2</v>
      </c>
      <c r="AY358" s="20">
        <v>49.5</v>
      </c>
      <c r="AZ358" s="20">
        <v>30</v>
      </c>
      <c r="BA358" s="20">
        <v>12.3</v>
      </c>
      <c r="BB358" s="22">
        <v>4</v>
      </c>
      <c r="BC358" s="20">
        <v>0.66</v>
      </c>
      <c r="BD358" s="20">
        <v>0.31</v>
      </c>
      <c r="BE358" s="20">
        <v>0.97</v>
      </c>
      <c r="BF358" s="20">
        <v>12.53</v>
      </c>
      <c r="BG358" s="22">
        <v>368</v>
      </c>
      <c r="BH358" s="22">
        <v>162</v>
      </c>
      <c r="BI358" s="22">
        <v>291</v>
      </c>
      <c r="BJ358" s="22">
        <v>157</v>
      </c>
      <c r="BK358" s="22">
        <v>300</v>
      </c>
      <c r="BL358" s="22">
        <v>155</v>
      </c>
      <c r="BM358" s="22">
        <v>360</v>
      </c>
      <c r="BN358" s="22">
        <v>162</v>
      </c>
      <c r="BO358" s="20"/>
      <c r="BP358" s="20"/>
      <c r="BQ358" s="20"/>
      <c r="BR358" s="20"/>
      <c r="BS358" s="20"/>
      <c r="BT358" s="20"/>
      <c r="BU358" s="22">
        <v>0.16</v>
      </c>
      <c r="BV358" s="22">
        <v>0</v>
      </c>
      <c r="BW358" s="22">
        <v>7.0000000000000007E-2</v>
      </c>
      <c r="BX358" s="22">
        <v>0.23</v>
      </c>
      <c r="BY358" s="22">
        <v>2.99</v>
      </c>
      <c r="BZ358" s="22">
        <v>1.91</v>
      </c>
      <c r="CA358" s="22">
        <v>592</v>
      </c>
      <c r="CB358" s="22">
        <v>324</v>
      </c>
      <c r="CC358" s="22">
        <v>325</v>
      </c>
      <c r="CD358" s="22">
        <v>148</v>
      </c>
      <c r="CE358" s="22">
        <v>356</v>
      </c>
      <c r="CF358" s="22">
        <v>157</v>
      </c>
      <c r="CG358" s="22">
        <v>285</v>
      </c>
      <c r="CH358" s="22">
        <v>93</v>
      </c>
      <c r="CI358" s="22">
        <v>0.95</v>
      </c>
      <c r="CJ358" s="22">
        <v>0.24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0</v>
      </c>
      <c r="B359" s="22">
        <v>0</v>
      </c>
      <c r="C359" s="22">
        <v>120721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2</v>
      </c>
      <c r="J359" s="20">
        <v>0</v>
      </c>
      <c r="K359" s="20">
        <v>0</v>
      </c>
      <c r="L359" s="22">
        <v>0</v>
      </c>
      <c r="M359" s="20" t="s">
        <v>1082</v>
      </c>
      <c r="N359" s="20">
        <v>0</v>
      </c>
      <c r="O359" s="22">
        <v>277</v>
      </c>
      <c r="P359" s="23" t="b">
        <v>0</v>
      </c>
      <c r="Q359" s="20" t="s">
        <v>2995</v>
      </c>
      <c r="R359" s="20" t="s">
        <v>2996</v>
      </c>
      <c r="S359" s="22">
        <v>40</v>
      </c>
      <c r="T359" s="20" t="s">
        <v>1319</v>
      </c>
      <c r="U359" s="20">
        <v>0</v>
      </c>
      <c r="V359" s="20" t="s">
        <v>613</v>
      </c>
      <c r="W359" s="20">
        <v>0.2</v>
      </c>
      <c r="X359" s="23" t="b">
        <v>0</v>
      </c>
      <c r="Y359" s="20"/>
      <c r="Z359" s="20" t="s">
        <v>872</v>
      </c>
      <c r="AA359" s="22">
        <v>10</v>
      </c>
      <c r="AB359" s="22">
        <v>54</v>
      </c>
      <c r="AC359" s="22">
        <v>0</v>
      </c>
      <c r="AD359" s="22">
        <v>4952</v>
      </c>
      <c r="AE359" s="22">
        <v>0</v>
      </c>
      <c r="AF359" s="22">
        <v>40801</v>
      </c>
      <c r="AG359" s="22">
        <v>98</v>
      </c>
      <c r="AH359" s="20">
        <v>0</v>
      </c>
      <c r="AI359" s="20">
        <v>0</v>
      </c>
      <c r="AJ359" s="20" t="s">
        <v>613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520</v>
      </c>
      <c r="BH359" s="22">
        <v>184</v>
      </c>
      <c r="BI359" s="22">
        <v>506</v>
      </c>
      <c r="BJ359" s="22">
        <v>184</v>
      </c>
      <c r="BK359" s="22">
        <v>478</v>
      </c>
      <c r="BL359" s="22">
        <v>172</v>
      </c>
      <c r="BM359" s="22">
        <v>528</v>
      </c>
      <c r="BN359" s="22">
        <v>185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642</v>
      </c>
      <c r="CB359" s="22">
        <v>169</v>
      </c>
      <c r="CC359" s="22">
        <v>452</v>
      </c>
      <c r="CD359" s="22">
        <v>155</v>
      </c>
      <c r="CE359" s="22">
        <v>532</v>
      </c>
      <c r="CF359" s="22">
        <v>181</v>
      </c>
      <c r="CG359" s="22">
        <v>326</v>
      </c>
      <c r="CH359" s="22">
        <v>124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128389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4</v>
      </c>
      <c r="J360" s="20">
        <v>0</v>
      </c>
      <c r="K360" s="20">
        <v>0</v>
      </c>
      <c r="L360" s="22">
        <v>0</v>
      </c>
      <c r="M360" s="20" t="s">
        <v>1295</v>
      </c>
      <c r="N360" s="20">
        <v>0</v>
      </c>
      <c r="O360" s="22">
        <v>278</v>
      </c>
      <c r="P360" s="23" t="b">
        <v>0</v>
      </c>
      <c r="Q360" s="20" t="s">
        <v>2775</v>
      </c>
      <c r="R360" s="20" t="s">
        <v>2776</v>
      </c>
      <c r="S360" s="22">
        <v>74</v>
      </c>
      <c r="T360" s="20" t="s">
        <v>1296</v>
      </c>
      <c r="U360" s="20">
        <v>1</v>
      </c>
      <c r="V360" s="20" t="s">
        <v>415</v>
      </c>
      <c r="W360" s="20">
        <v>0.7</v>
      </c>
      <c r="X360" s="23" t="b">
        <v>0</v>
      </c>
      <c r="Y360" s="20"/>
      <c r="Z360" s="20" t="s">
        <v>872</v>
      </c>
      <c r="AA360" s="22">
        <v>10</v>
      </c>
      <c r="AB360" s="22">
        <v>54</v>
      </c>
      <c r="AC360" s="22">
        <v>1</v>
      </c>
      <c r="AD360" s="22">
        <v>15553</v>
      </c>
      <c r="AE360" s="22">
        <v>0</v>
      </c>
      <c r="AF360" s="22">
        <v>355542</v>
      </c>
      <c r="AG360" s="22">
        <v>116</v>
      </c>
      <c r="AH360" s="20">
        <v>0</v>
      </c>
      <c r="AI360" s="20">
        <v>0.1</v>
      </c>
      <c r="AJ360" s="20" t="s">
        <v>415</v>
      </c>
      <c r="AK360" s="22">
        <v>32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6</v>
      </c>
      <c r="AX360" s="20">
        <v>6.4</v>
      </c>
      <c r="AY360" s="20">
        <v>0.3</v>
      </c>
      <c r="AZ360" s="20">
        <v>26</v>
      </c>
      <c r="BA360" s="20">
        <v>3.3</v>
      </c>
      <c r="BB360" s="22">
        <v>0</v>
      </c>
      <c r="BC360" s="20">
        <v>0.16</v>
      </c>
      <c r="BD360" s="20">
        <v>0.02</v>
      </c>
      <c r="BE360" s="20">
        <v>0.18</v>
      </c>
      <c r="BF360" s="20">
        <v>0.6</v>
      </c>
      <c r="BG360" s="22">
        <v>455</v>
      </c>
      <c r="BH360" s="22">
        <v>52</v>
      </c>
      <c r="BI360" s="22">
        <v>451</v>
      </c>
      <c r="BJ360" s="22">
        <v>58</v>
      </c>
      <c r="BK360" s="22">
        <v>319</v>
      </c>
      <c r="BL360" s="22">
        <v>50</v>
      </c>
      <c r="BM360" s="22">
        <v>433</v>
      </c>
      <c r="BN360" s="22">
        <v>51</v>
      </c>
      <c r="BO360" s="20"/>
      <c r="BP360" s="20"/>
      <c r="BQ360" s="20"/>
      <c r="BR360" s="20"/>
      <c r="BS360" s="20"/>
      <c r="BT360" s="20"/>
      <c r="BU360" s="22">
        <v>0.45</v>
      </c>
      <c r="BV360" s="22">
        <v>0</v>
      </c>
      <c r="BW360" s="22">
        <v>0.06</v>
      </c>
      <c r="BX360" s="22">
        <v>0.51</v>
      </c>
      <c r="BY360" s="22">
        <v>1.69</v>
      </c>
      <c r="BZ360" s="22">
        <v>0</v>
      </c>
      <c r="CA360" s="22">
        <v>23</v>
      </c>
      <c r="CB360" s="22">
        <v>9</v>
      </c>
      <c r="CC360" s="22">
        <v>760</v>
      </c>
      <c r="CD360" s="22">
        <v>96</v>
      </c>
      <c r="CE360" s="22">
        <v>464</v>
      </c>
      <c r="CF360" s="22">
        <v>60</v>
      </c>
      <c r="CG360" s="22">
        <v>212</v>
      </c>
      <c r="CH360" s="22">
        <v>33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244042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4</v>
      </c>
      <c r="J361" s="20">
        <v>0.5</v>
      </c>
      <c r="K361" s="20">
        <v>1</v>
      </c>
      <c r="L361" s="22">
        <v>2</v>
      </c>
      <c r="M361" s="20" t="s">
        <v>307</v>
      </c>
      <c r="N361" s="20">
        <v>0.5</v>
      </c>
      <c r="O361" s="22">
        <v>279</v>
      </c>
      <c r="P361" s="23" t="b">
        <v>0</v>
      </c>
      <c r="Q361" s="20"/>
      <c r="R361" s="20" t="s">
        <v>3403</v>
      </c>
      <c r="S361" s="22">
        <v>44</v>
      </c>
      <c r="T361" s="20" t="s">
        <v>1308</v>
      </c>
      <c r="U361" s="20">
        <v>1.1000000000000001</v>
      </c>
      <c r="V361" s="20" t="s">
        <v>1309</v>
      </c>
      <c r="W361" s="20">
        <v>0.5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8</v>
      </c>
      <c r="AD361" s="22">
        <v>67474</v>
      </c>
      <c r="AE361" s="22">
        <v>1393</v>
      </c>
      <c r="AF361" s="22">
        <v>76369</v>
      </c>
      <c r="AG361" s="22">
        <v>1007</v>
      </c>
      <c r="AH361" s="20">
        <v>0.1</v>
      </c>
      <c r="AI361" s="20">
        <v>1.8</v>
      </c>
      <c r="AJ361" s="20" t="s">
        <v>702</v>
      </c>
      <c r="AK361" s="22">
        <v>224</v>
      </c>
      <c r="AL361" s="22">
        <v>0</v>
      </c>
      <c r="AM361" s="22">
        <v>0</v>
      </c>
      <c r="AN361" s="22">
        <v>1</v>
      </c>
      <c r="AO361" s="22">
        <v>5</v>
      </c>
      <c r="AP361" s="22">
        <v>0</v>
      </c>
      <c r="AQ361" s="22">
        <v>0</v>
      </c>
      <c r="AR361" s="22">
        <v>0</v>
      </c>
      <c r="AS361" s="22">
        <v>1</v>
      </c>
      <c r="AT361" s="22">
        <v>0</v>
      </c>
      <c r="AU361" s="22">
        <v>0</v>
      </c>
      <c r="AV361" s="22">
        <v>0</v>
      </c>
      <c r="AW361" s="22">
        <v>9</v>
      </c>
      <c r="AX361" s="20">
        <v>11.2</v>
      </c>
      <c r="AY361" s="20">
        <v>54.8</v>
      </c>
      <c r="AZ361" s="20">
        <v>78</v>
      </c>
      <c r="BA361" s="20">
        <v>13.9</v>
      </c>
      <c r="BB361" s="22">
        <v>2</v>
      </c>
      <c r="BC361" s="20">
        <v>0.57999999999999996</v>
      </c>
      <c r="BD361" s="20">
        <v>0.12</v>
      </c>
      <c r="BE361" s="20">
        <v>0.7</v>
      </c>
      <c r="BF361" s="20">
        <v>5.31</v>
      </c>
      <c r="BG361" s="22">
        <v>439</v>
      </c>
      <c r="BH361" s="22">
        <v>50</v>
      </c>
      <c r="BI361" s="22">
        <v>272</v>
      </c>
      <c r="BJ361" s="22">
        <v>39</v>
      </c>
      <c r="BK361" s="22">
        <v>196</v>
      </c>
      <c r="BL361" s="22">
        <v>43</v>
      </c>
      <c r="BM361" s="22">
        <v>348</v>
      </c>
      <c r="BN361" s="22">
        <v>43</v>
      </c>
      <c r="BO361" s="20"/>
      <c r="BP361" s="20"/>
      <c r="BQ361" s="20"/>
      <c r="BR361" s="20"/>
      <c r="BS361" s="20"/>
      <c r="BT361" s="20"/>
      <c r="BU361" s="22">
        <v>0.23</v>
      </c>
      <c r="BV361" s="22">
        <v>0</v>
      </c>
      <c r="BW361" s="22">
        <v>0.05</v>
      </c>
      <c r="BX361" s="22">
        <v>0.28000000000000003</v>
      </c>
      <c r="BY361" s="22">
        <v>2.13</v>
      </c>
      <c r="BZ361" s="22">
        <v>2.0099999999999998</v>
      </c>
      <c r="CA361" s="22">
        <v>538</v>
      </c>
      <c r="CB361" s="22">
        <v>95</v>
      </c>
      <c r="CC361" s="22">
        <v>331</v>
      </c>
      <c r="CD361" s="22">
        <v>43</v>
      </c>
      <c r="CE361" s="22">
        <v>390</v>
      </c>
      <c r="CF361" s="22">
        <v>45</v>
      </c>
      <c r="CG361" s="22">
        <v>242</v>
      </c>
      <c r="CH361" s="22">
        <v>41</v>
      </c>
      <c r="CI361" s="22">
        <v>0.8</v>
      </c>
      <c r="CJ361" s="22">
        <v>0.4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154296</v>
      </c>
      <c r="D362" s="22">
        <v>0</v>
      </c>
      <c r="E362" s="22">
        <v>0</v>
      </c>
      <c r="F362" s="22">
        <v>0</v>
      </c>
      <c r="G362" s="22">
        <v>0</v>
      </c>
      <c r="H362" s="22">
        <v>2</v>
      </c>
      <c r="I362" s="22">
        <v>3</v>
      </c>
      <c r="J362" s="20">
        <v>2</v>
      </c>
      <c r="K362" s="20">
        <v>2.5</v>
      </c>
      <c r="L362" s="22">
        <v>1</v>
      </c>
      <c r="M362" s="20" t="s">
        <v>1194</v>
      </c>
      <c r="N362" s="20">
        <v>2</v>
      </c>
      <c r="O362" s="22">
        <v>280</v>
      </c>
      <c r="P362" s="23" t="b">
        <v>0</v>
      </c>
      <c r="Q362" s="20"/>
      <c r="R362" s="20" t="s">
        <v>3467</v>
      </c>
      <c r="S362" s="22">
        <v>50</v>
      </c>
      <c r="T362" s="20" t="s">
        <v>1311</v>
      </c>
      <c r="U362" s="20">
        <v>2.9</v>
      </c>
      <c r="V362" s="20" t="s">
        <v>1312</v>
      </c>
      <c r="W362" s="20">
        <v>0.3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44</v>
      </c>
      <c r="AD362" s="22">
        <v>72437</v>
      </c>
      <c r="AE362" s="22">
        <v>915</v>
      </c>
      <c r="AF362" s="22">
        <v>63096</v>
      </c>
      <c r="AG362" s="22">
        <v>1061</v>
      </c>
      <c r="AH362" s="20">
        <v>0.4</v>
      </c>
      <c r="AI362" s="20">
        <v>8.8000000000000007</v>
      </c>
      <c r="AJ362" s="20" t="s">
        <v>2104</v>
      </c>
      <c r="AK362" s="22">
        <v>1227</v>
      </c>
      <c r="AL362" s="22">
        <v>2</v>
      </c>
      <c r="AM362" s="22">
        <v>1</v>
      </c>
      <c r="AN362" s="22">
        <v>4</v>
      </c>
      <c r="AO362" s="22">
        <v>21</v>
      </c>
      <c r="AP362" s="22">
        <v>0</v>
      </c>
      <c r="AQ362" s="22">
        <v>0</v>
      </c>
      <c r="AR362" s="22">
        <v>0</v>
      </c>
      <c r="AS362" s="22">
        <v>8</v>
      </c>
      <c r="AT362" s="22">
        <v>0</v>
      </c>
      <c r="AU362" s="22">
        <v>0</v>
      </c>
      <c r="AV362" s="22">
        <v>6</v>
      </c>
      <c r="AW362" s="22">
        <v>172</v>
      </c>
      <c r="AX362" s="20">
        <v>315.8</v>
      </c>
      <c r="AY362" s="20">
        <v>86.6</v>
      </c>
      <c r="AZ362" s="20">
        <v>134</v>
      </c>
      <c r="BA362" s="20">
        <v>53.6</v>
      </c>
      <c r="BB362" s="22">
        <v>14</v>
      </c>
      <c r="BC362" s="20">
        <v>1</v>
      </c>
      <c r="BD362" s="20">
        <v>0.46</v>
      </c>
      <c r="BE362" s="20">
        <v>1.46</v>
      </c>
      <c r="BF362" s="20">
        <v>21.82</v>
      </c>
      <c r="BG362" s="22">
        <v>68</v>
      </c>
      <c r="BH362" s="22">
        <v>27</v>
      </c>
      <c r="BI362" s="22">
        <v>210</v>
      </c>
      <c r="BJ362" s="22">
        <v>123</v>
      </c>
      <c r="BK362" s="22">
        <v>133</v>
      </c>
      <c r="BL362" s="22">
        <v>82</v>
      </c>
      <c r="BM362" s="22">
        <v>128</v>
      </c>
      <c r="BN362" s="22">
        <v>75</v>
      </c>
      <c r="BO362" s="20"/>
      <c r="BP362" s="20"/>
      <c r="BQ362" s="20"/>
      <c r="BR362" s="20"/>
      <c r="BS362" s="20"/>
      <c r="BT362" s="20"/>
      <c r="BU362" s="22">
        <v>7.0000000000000007E-2</v>
      </c>
      <c r="BV362" s="22">
        <v>0</v>
      </c>
      <c r="BW362" s="22">
        <v>0.03</v>
      </c>
      <c r="BX362" s="22">
        <v>0.1</v>
      </c>
      <c r="BY362" s="22">
        <v>1.6</v>
      </c>
      <c r="BZ362" s="22">
        <v>1.54</v>
      </c>
      <c r="CA362" s="22">
        <v>180</v>
      </c>
      <c r="CB362" s="22">
        <v>109</v>
      </c>
      <c r="CC362" s="22">
        <v>173</v>
      </c>
      <c r="CD362" s="22">
        <v>74</v>
      </c>
      <c r="CE362" s="22">
        <v>164</v>
      </c>
      <c r="CF362" s="22">
        <v>68</v>
      </c>
      <c r="CG362" s="22">
        <v>277</v>
      </c>
      <c r="CH362" s="22">
        <v>91</v>
      </c>
      <c r="CI362" s="22">
        <v>1.03</v>
      </c>
      <c r="CJ362" s="22">
        <v>0.28999999999999998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0</v>
      </c>
      <c r="B363" s="22">
        <v>0</v>
      </c>
      <c r="C363" s="22">
        <v>82514</v>
      </c>
      <c r="D363" s="22">
        <v>0</v>
      </c>
      <c r="E363" s="22">
        <v>0</v>
      </c>
      <c r="F363" s="22">
        <v>0</v>
      </c>
      <c r="G363" s="22">
        <v>0</v>
      </c>
      <c r="H363" s="22">
        <v>1</v>
      </c>
      <c r="I363" s="22">
        <v>2</v>
      </c>
      <c r="J363" s="20">
        <v>0</v>
      </c>
      <c r="K363" s="20">
        <v>0</v>
      </c>
      <c r="L363" s="22">
        <v>0</v>
      </c>
      <c r="M363" s="20" t="s">
        <v>959</v>
      </c>
      <c r="N363" s="20">
        <v>0</v>
      </c>
      <c r="O363" s="22">
        <v>281</v>
      </c>
      <c r="P363" s="23" t="b">
        <v>0</v>
      </c>
      <c r="Q363" s="20" t="s">
        <v>3726</v>
      </c>
      <c r="R363" s="20" t="s">
        <v>3727</v>
      </c>
      <c r="S363" s="22">
        <v>45</v>
      </c>
      <c r="T363" s="20" t="s">
        <v>1288</v>
      </c>
      <c r="U363" s="20">
        <v>2.6</v>
      </c>
      <c r="V363" s="20" t="s">
        <v>458</v>
      </c>
      <c r="W363" s="20">
        <v>0.9</v>
      </c>
      <c r="X363" s="23" t="b">
        <v>0</v>
      </c>
      <c r="Y363" s="20"/>
      <c r="Z363" s="20" t="s">
        <v>899</v>
      </c>
      <c r="AA363" s="22">
        <v>10</v>
      </c>
      <c r="AB363" s="22">
        <v>54</v>
      </c>
      <c r="AC363" s="22">
        <v>34</v>
      </c>
      <c r="AD363" s="22">
        <v>270009</v>
      </c>
      <c r="AE363" s="22">
        <v>22</v>
      </c>
      <c r="AF363" s="22">
        <v>251110</v>
      </c>
      <c r="AG363" s="22">
        <v>5872</v>
      </c>
      <c r="AH363" s="20">
        <v>0</v>
      </c>
      <c r="AI363" s="20">
        <v>7.6</v>
      </c>
      <c r="AJ363" s="20" t="s">
        <v>458</v>
      </c>
      <c r="AK363" s="22">
        <v>1143</v>
      </c>
      <c r="AL363" s="22">
        <v>1</v>
      </c>
      <c r="AM363" s="22">
        <v>0</v>
      </c>
      <c r="AN363" s="22">
        <v>3</v>
      </c>
      <c r="AO363" s="22">
        <v>24</v>
      </c>
      <c r="AP363" s="22">
        <v>0</v>
      </c>
      <c r="AQ363" s="22">
        <v>0</v>
      </c>
      <c r="AR363" s="22">
        <v>0</v>
      </c>
      <c r="AS363" s="22">
        <v>2</v>
      </c>
      <c r="AT363" s="22">
        <v>1</v>
      </c>
      <c r="AU363" s="22">
        <v>0</v>
      </c>
      <c r="AV363" s="22">
        <v>4</v>
      </c>
      <c r="AW363" s="22">
        <v>198</v>
      </c>
      <c r="AX363" s="20">
        <v>231.4</v>
      </c>
      <c r="AY363" s="20">
        <v>15.9</v>
      </c>
      <c r="AZ363" s="20">
        <v>45</v>
      </c>
      <c r="BA363" s="20">
        <v>29.2</v>
      </c>
      <c r="BB363" s="22">
        <v>13</v>
      </c>
      <c r="BC363" s="20">
        <v>0.96</v>
      </c>
      <c r="BD363" s="20">
        <v>0.14000000000000001</v>
      </c>
      <c r="BE363" s="20">
        <v>1.1000000000000001</v>
      </c>
      <c r="BF363" s="20">
        <v>25.56</v>
      </c>
      <c r="BG363" s="22">
        <v>141</v>
      </c>
      <c r="BH363" s="22">
        <v>52</v>
      </c>
      <c r="BI363" s="22">
        <v>374</v>
      </c>
      <c r="BJ363" s="22">
        <v>133</v>
      </c>
      <c r="BK363" s="22">
        <v>260</v>
      </c>
      <c r="BL363" s="22">
        <v>79</v>
      </c>
      <c r="BM363" s="22">
        <v>244</v>
      </c>
      <c r="BN363" s="22">
        <v>80</v>
      </c>
      <c r="BO363" s="20"/>
      <c r="BP363" s="20"/>
      <c r="BQ363" s="20"/>
      <c r="BR363" s="20"/>
      <c r="BS363" s="20"/>
      <c r="BT363" s="20"/>
      <c r="BU363" s="22">
        <v>0.08</v>
      </c>
      <c r="BV363" s="22">
        <v>0</v>
      </c>
      <c r="BW363" s="22">
        <v>0.01</v>
      </c>
      <c r="BX363" s="22">
        <v>0.09</v>
      </c>
      <c r="BY363" s="22">
        <v>2.0099999999999998</v>
      </c>
      <c r="BZ363" s="22">
        <v>1.89</v>
      </c>
      <c r="CA363" s="22">
        <v>357</v>
      </c>
      <c r="CB363" s="22">
        <v>55</v>
      </c>
      <c r="CC363" s="22">
        <v>595</v>
      </c>
      <c r="CD363" s="22">
        <v>234</v>
      </c>
      <c r="CE363" s="22">
        <v>198</v>
      </c>
      <c r="CF363" s="22">
        <v>63</v>
      </c>
      <c r="CG363" s="22">
        <v>196</v>
      </c>
      <c r="CH363" s="22">
        <v>72</v>
      </c>
      <c r="CI363" s="22">
        <v>1.02</v>
      </c>
      <c r="CJ363" s="22">
        <v>0.24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153366</v>
      </c>
      <c r="D364" s="22">
        <v>0</v>
      </c>
      <c r="E364" s="22">
        <v>0</v>
      </c>
      <c r="F364" s="22">
        <v>-4</v>
      </c>
      <c r="G364" s="22">
        <v>4</v>
      </c>
      <c r="H364" s="22">
        <v>0</v>
      </c>
      <c r="I364" s="22">
        <v>3</v>
      </c>
      <c r="J364" s="20">
        <v>1.2</v>
      </c>
      <c r="K364" s="20">
        <v>1.7</v>
      </c>
      <c r="L364" s="22">
        <v>1</v>
      </c>
      <c r="M364" s="20" t="s">
        <v>504</v>
      </c>
      <c r="N364" s="20">
        <v>1.2</v>
      </c>
      <c r="O364" s="22">
        <v>282</v>
      </c>
      <c r="P364" s="23" t="b">
        <v>0</v>
      </c>
      <c r="Q364" s="20"/>
      <c r="R364" s="20" t="s">
        <v>2997</v>
      </c>
      <c r="S364" s="22">
        <v>46</v>
      </c>
      <c r="T364" s="20" t="s">
        <v>1297</v>
      </c>
      <c r="U364" s="20">
        <v>1.8</v>
      </c>
      <c r="V364" s="20" t="s">
        <v>555</v>
      </c>
      <c r="W364" s="20">
        <v>0.4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28</v>
      </c>
      <c r="AD364" s="22">
        <v>33768</v>
      </c>
      <c r="AE364" s="22">
        <v>166</v>
      </c>
      <c r="AF364" s="22">
        <v>88507</v>
      </c>
      <c r="AG364" s="22">
        <v>610</v>
      </c>
      <c r="AH364" s="20">
        <v>0.3</v>
      </c>
      <c r="AI364" s="20">
        <v>6.1</v>
      </c>
      <c r="AJ364" s="20" t="s">
        <v>555</v>
      </c>
      <c r="AK364" s="22">
        <v>786</v>
      </c>
      <c r="AL364" s="22">
        <v>0</v>
      </c>
      <c r="AM364" s="22">
        <v>1</v>
      </c>
      <c r="AN364" s="22">
        <v>3</v>
      </c>
      <c r="AO364" s="22">
        <v>18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0</v>
      </c>
      <c r="AW364" s="22">
        <v>129</v>
      </c>
      <c r="AX364" s="20">
        <v>119.6</v>
      </c>
      <c r="AY364" s="20">
        <v>137.69999999999999</v>
      </c>
      <c r="AZ364" s="20">
        <v>16</v>
      </c>
      <c r="BA364" s="20">
        <v>27.3</v>
      </c>
      <c r="BB364" s="22">
        <v>9</v>
      </c>
      <c r="BC364" s="20">
        <v>7.0000000000000007E-2</v>
      </c>
      <c r="BD364" s="20">
        <v>0.83</v>
      </c>
      <c r="BE364" s="20">
        <v>0.9</v>
      </c>
      <c r="BF364" s="20">
        <v>18.14</v>
      </c>
      <c r="BG364" s="22">
        <v>272</v>
      </c>
      <c r="BH364" s="22">
        <v>109</v>
      </c>
      <c r="BI364" s="22">
        <v>141</v>
      </c>
      <c r="BJ364" s="22">
        <v>95</v>
      </c>
      <c r="BK364" s="22">
        <v>363</v>
      </c>
      <c r="BL364" s="22">
        <v>179</v>
      </c>
      <c r="BM364" s="22">
        <v>258</v>
      </c>
      <c r="BN364" s="22">
        <v>119</v>
      </c>
      <c r="BO364" s="22">
        <v>4</v>
      </c>
      <c r="BP364" s="20"/>
      <c r="BQ364" s="20"/>
      <c r="BR364" s="20"/>
      <c r="BS364" s="20"/>
      <c r="BT364" s="20"/>
      <c r="BU364" s="22">
        <v>0.01</v>
      </c>
      <c r="BV364" s="22">
        <v>0</v>
      </c>
      <c r="BW364" s="22">
        <v>0.1</v>
      </c>
      <c r="BX364" s="22">
        <v>0.11</v>
      </c>
      <c r="BY364" s="22">
        <v>2.08</v>
      </c>
      <c r="BZ364" s="22">
        <v>2.06</v>
      </c>
      <c r="CA364" s="22">
        <v>334</v>
      </c>
      <c r="CB364" s="22">
        <v>217</v>
      </c>
      <c r="CC364" s="22">
        <v>255</v>
      </c>
      <c r="CD364" s="22">
        <v>113</v>
      </c>
      <c r="CE364" s="22">
        <v>313</v>
      </c>
      <c r="CF364" s="22">
        <v>130</v>
      </c>
      <c r="CG364" s="22">
        <v>273</v>
      </c>
      <c r="CH364" s="22">
        <v>89</v>
      </c>
      <c r="CI364" s="22">
        <v>1.03</v>
      </c>
      <c r="CJ364" s="22">
        <v>0.34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169528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2</v>
      </c>
      <c r="J365" s="20">
        <v>3.7</v>
      </c>
      <c r="K365" s="20">
        <v>4.2</v>
      </c>
      <c r="L365" s="22">
        <v>1</v>
      </c>
      <c r="M365" s="20" t="s">
        <v>1306</v>
      </c>
      <c r="N365" s="20">
        <v>3.7</v>
      </c>
      <c r="O365" s="22">
        <v>283</v>
      </c>
      <c r="P365" s="23" t="b">
        <v>0</v>
      </c>
      <c r="Q365" s="20"/>
      <c r="R365" s="20" t="s">
        <v>3129</v>
      </c>
      <c r="S365" s="22">
        <v>44</v>
      </c>
      <c r="T365" s="20" t="s">
        <v>1307</v>
      </c>
      <c r="U365" s="20">
        <v>2.5</v>
      </c>
      <c r="V365" s="20" t="s">
        <v>542</v>
      </c>
      <c r="W365" s="20">
        <v>1.4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42</v>
      </c>
      <c r="AD365" s="22">
        <v>150369</v>
      </c>
      <c r="AE365" s="22">
        <v>4048</v>
      </c>
      <c r="AF365" s="22">
        <v>72620</v>
      </c>
      <c r="AG365" s="22">
        <v>5724</v>
      </c>
      <c r="AH365" s="20">
        <v>0.8</v>
      </c>
      <c r="AI365" s="20">
        <v>9.5</v>
      </c>
      <c r="AJ365" s="20" t="s">
        <v>542</v>
      </c>
      <c r="AK365" s="22">
        <v>1486</v>
      </c>
      <c r="AL365" s="22">
        <v>0</v>
      </c>
      <c r="AM365" s="22">
        <v>3</v>
      </c>
      <c r="AN365" s="22">
        <v>4</v>
      </c>
      <c r="AO365" s="22">
        <v>31</v>
      </c>
      <c r="AP365" s="22">
        <v>2</v>
      </c>
      <c r="AQ365" s="22">
        <v>0</v>
      </c>
      <c r="AR365" s="22">
        <v>0</v>
      </c>
      <c r="AS365" s="22">
        <v>4</v>
      </c>
      <c r="AT365" s="22">
        <v>0</v>
      </c>
      <c r="AU365" s="22">
        <v>0</v>
      </c>
      <c r="AV365" s="22">
        <v>3</v>
      </c>
      <c r="AW365" s="22">
        <v>307</v>
      </c>
      <c r="AX365" s="20">
        <v>364.8</v>
      </c>
      <c r="AY365" s="20">
        <v>218.5</v>
      </c>
      <c r="AZ365" s="20">
        <v>75</v>
      </c>
      <c r="BA365" s="20">
        <v>66</v>
      </c>
      <c r="BB365" s="22">
        <v>17</v>
      </c>
      <c r="BC365" s="20">
        <v>0.34</v>
      </c>
      <c r="BD365" s="20">
        <v>1.65</v>
      </c>
      <c r="BE365" s="20">
        <v>1.99</v>
      </c>
      <c r="BF365" s="20">
        <v>30.44</v>
      </c>
      <c r="BG365" s="22">
        <v>42</v>
      </c>
      <c r="BH365" s="22">
        <v>11</v>
      </c>
      <c r="BI365" s="22">
        <v>77</v>
      </c>
      <c r="BJ365" s="22">
        <v>14</v>
      </c>
      <c r="BK365" s="22">
        <v>200</v>
      </c>
      <c r="BL365" s="22">
        <v>48</v>
      </c>
      <c r="BM365" s="22">
        <v>85</v>
      </c>
      <c r="BN365" s="22">
        <v>12</v>
      </c>
      <c r="BO365" s="20"/>
      <c r="BP365" s="20"/>
      <c r="BQ365" s="20"/>
      <c r="BR365" s="20"/>
      <c r="BS365" s="20"/>
      <c r="BT365" s="20"/>
      <c r="BU365" s="22">
        <v>0.02</v>
      </c>
      <c r="BV365" s="22">
        <v>0</v>
      </c>
      <c r="BW365" s="22">
        <v>0.1</v>
      </c>
      <c r="BX365" s="22">
        <v>0.12</v>
      </c>
      <c r="BY365" s="22">
        <v>1.84</v>
      </c>
      <c r="BZ365" s="22">
        <v>1.88</v>
      </c>
      <c r="CA365" s="22">
        <v>504</v>
      </c>
      <c r="CB365" s="22">
        <v>97</v>
      </c>
      <c r="CC365" s="22">
        <v>57</v>
      </c>
      <c r="CD365" s="22">
        <v>12</v>
      </c>
      <c r="CE365" s="22">
        <v>212</v>
      </c>
      <c r="CF365" s="22">
        <v>69</v>
      </c>
      <c r="CG365" s="22">
        <v>157</v>
      </c>
      <c r="CH365" s="22">
        <v>63</v>
      </c>
      <c r="CI365" s="22">
        <v>1.03</v>
      </c>
      <c r="CJ365" s="22">
        <v>0.24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155529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1</v>
      </c>
      <c r="J366" s="20">
        <v>0</v>
      </c>
      <c r="K366" s="20">
        <v>0.5</v>
      </c>
      <c r="L366" s="22">
        <v>0</v>
      </c>
      <c r="M366" s="20" t="s">
        <v>1300</v>
      </c>
      <c r="N366" s="20">
        <v>0</v>
      </c>
      <c r="O366" s="22">
        <v>284</v>
      </c>
      <c r="P366" s="23" t="b">
        <v>0</v>
      </c>
      <c r="Q366" s="20"/>
      <c r="R366" s="20"/>
      <c r="S366" s="22">
        <v>39</v>
      </c>
      <c r="T366" s="20" t="s">
        <v>1301</v>
      </c>
      <c r="U366" s="20">
        <v>0</v>
      </c>
      <c r="V366" s="20" t="s">
        <v>574</v>
      </c>
      <c r="W366" s="20">
        <v>0.4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-1</v>
      </c>
      <c r="AD366" s="22">
        <v>17173</v>
      </c>
      <c r="AE366" s="22">
        <v>136</v>
      </c>
      <c r="AF366" s="22">
        <v>22943</v>
      </c>
      <c r="AG366" s="22">
        <v>251</v>
      </c>
      <c r="AH366" s="20">
        <v>0</v>
      </c>
      <c r="AI366" s="20">
        <v>-0.3</v>
      </c>
      <c r="AJ366" s="20" t="s">
        <v>574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0</v>
      </c>
      <c r="AW366" s="22">
        <v>-3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496</v>
      </c>
      <c r="BH366" s="22">
        <v>43</v>
      </c>
      <c r="BI366" s="22">
        <v>479</v>
      </c>
      <c r="BJ366" s="22">
        <v>24</v>
      </c>
      <c r="BK366" s="22">
        <v>450</v>
      </c>
      <c r="BL366" s="22">
        <v>15</v>
      </c>
      <c r="BM366" s="22">
        <v>502</v>
      </c>
      <c r="BN366" s="22">
        <v>43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743</v>
      </c>
      <c r="CB366" s="22">
        <v>75</v>
      </c>
      <c r="CC366" s="22">
        <v>426</v>
      </c>
      <c r="CD366" s="22">
        <v>42</v>
      </c>
      <c r="CE366" s="22">
        <v>508</v>
      </c>
      <c r="CF366" s="22">
        <v>43</v>
      </c>
      <c r="CG366" s="22">
        <v>263</v>
      </c>
      <c r="CH366" s="22">
        <v>34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167074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2</v>
      </c>
      <c r="J367" s="20">
        <v>1.2</v>
      </c>
      <c r="K367" s="20">
        <v>1.7</v>
      </c>
      <c r="L367" s="22">
        <v>0</v>
      </c>
      <c r="M367" s="20" t="s">
        <v>1304</v>
      </c>
      <c r="N367" s="20">
        <v>1.2</v>
      </c>
      <c r="O367" s="22">
        <v>285</v>
      </c>
      <c r="P367" s="23" t="b">
        <v>0</v>
      </c>
      <c r="Q367" s="20"/>
      <c r="R367" s="20" t="s">
        <v>3219</v>
      </c>
      <c r="S367" s="22">
        <v>44</v>
      </c>
      <c r="T367" s="20" t="s">
        <v>1305</v>
      </c>
      <c r="U367" s="20">
        <v>2.7</v>
      </c>
      <c r="V367" s="20" t="s">
        <v>517</v>
      </c>
      <c r="W367" s="20">
        <v>0.3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19</v>
      </c>
      <c r="AD367" s="22">
        <v>26528</v>
      </c>
      <c r="AE367" s="22">
        <v>252</v>
      </c>
      <c r="AF367" s="22">
        <v>60111</v>
      </c>
      <c r="AG367" s="22">
        <v>409</v>
      </c>
      <c r="AH367" s="20">
        <v>0.3</v>
      </c>
      <c r="AI367" s="20">
        <v>4.3</v>
      </c>
      <c r="AJ367" s="20" t="s">
        <v>517</v>
      </c>
      <c r="AK367" s="22">
        <v>530</v>
      </c>
      <c r="AL367" s="22">
        <v>1</v>
      </c>
      <c r="AM367" s="22">
        <v>0</v>
      </c>
      <c r="AN367" s="22">
        <v>2</v>
      </c>
      <c r="AO367" s="22">
        <v>12</v>
      </c>
      <c r="AP367" s="22">
        <v>0</v>
      </c>
      <c r="AQ367" s="22">
        <v>0</v>
      </c>
      <c r="AR367" s="22">
        <v>0</v>
      </c>
      <c r="AS367" s="22">
        <v>2</v>
      </c>
      <c r="AT367" s="22">
        <v>0</v>
      </c>
      <c r="AU367" s="22">
        <v>0</v>
      </c>
      <c r="AV367" s="22">
        <v>0</v>
      </c>
      <c r="AW367" s="22">
        <v>99</v>
      </c>
      <c r="AX367" s="20">
        <v>131.19999999999999</v>
      </c>
      <c r="AY367" s="20">
        <v>62.4</v>
      </c>
      <c r="AZ367" s="20">
        <v>46</v>
      </c>
      <c r="BA367" s="20">
        <v>24</v>
      </c>
      <c r="BB367" s="22">
        <v>6</v>
      </c>
      <c r="BC367" s="20">
        <v>0.74</v>
      </c>
      <c r="BD367" s="20">
        <v>0.27</v>
      </c>
      <c r="BE367" s="20">
        <v>1.01</v>
      </c>
      <c r="BF367" s="20">
        <v>15.48</v>
      </c>
      <c r="BG367" s="22">
        <v>255</v>
      </c>
      <c r="BH367" s="22">
        <v>101</v>
      </c>
      <c r="BI367" s="22">
        <v>259</v>
      </c>
      <c r="BJ367" s="22">
        <v>81</v>
      </c>
      <c r="BK367" s="22">
        <v>255</v>
      </c>
      <c r="BL367" s="22">
        <v>76</v>
      </c>
      <c r="BM367" s="22">
        <v>284</v>
      </c>
      <c r="BN367" s="22">
        <v>96</v>
      </c>
      <c r="BO367" s="20"/>
      <c r="BP367" s="20"/>
      <c r="BQ367" s="20"/>
      <c r="BR367" s="20"/>
      <c r="BS367" s="20"/>
      <c r="BT367" s="20"/>
      <c r="BU367" s="22">
        <v>0.13</v>
      </c>
      <c r="BV367" s="22">
        <v>0</v>
      </c>
      <c r="BW367" s="22">
        <v>0.05</v>
      </c>
      <c r="BX367" s="22">
        <v>0.18</v>
      </c>
      <c r="BY367" s="22">
        <v>2.63</v>
      </c>
      <c r="BZ367" s="22">
        <v>2.04</v>
      </c>
      <c r="CA367" s="22">
        <v>502</v>
      </c>
      <c r="CB367" s="22">
        <v>95</v>
      </c>
      <c r="CC367" s="22">
        <v>250</v>
      </c>
      <c r="CD367" s="22">
        <v>83</v>
      </c>
      <c r="CE367" s="22">
        <v>185</v>
      </c>
      <c r="CF367" s="22">
        <v>56</v>
      </c>
      <c r="CG367" s="22">
        <v>287</v>
      </c>
      <c r="CH367" s="22">
        <v>113</v>
      </c>
      <c r="CI367" s="22">
        <v>1.02</v>
      </c>
      <c r="CJ367" s="22">
        <v>0.34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109646</v>
      </c>
      <c r="D368" s="22">
        <v>0</v>
      </c>
      <c r="E368" s="22">
        <v>0</v>
      </c>
      <c r="F368" s="22">
        <v>-2</v>
      </c>
      <c r="G368" s="22">
        <v>2</v>
      </c>
      <c r="H368" s="22">
        <v>1</v>
      </c>
      <c r="I368" s="22">
        <v>2</v>
      </c>
      <c r="J368" s="20">
        <v>3.8</v>
      </c>
      <c r="K368" s="20">
        <v>4.3</v>
      </c>
      <c r="L368" s="22">
        <v>1</v>
      </c>
      <c r="M368" s="20" t="s">
        <v>569</v>
      </c>
      <c r="N368" s="20">
        <v>3.8</v>
      </c>
      <c r="O368" s="22">
        <v>286</v>
      </c>
      <c r="P368" s="23" t="b">
        <v>0</v>
      </c>
      <c r="Q368" s="20"/>
      <c r="R368" s="20" t="s">
        <v>3130</v>
      </c>
      <c r="S368" s="22">
        <v>43</v>
      </c>
      <c r="T368" s="20" t="s">
        <v>1294</v>
      </c>
      <c r="U368" s="20">
        <v>4</v>
      </c>
      <c r="V368" s="20" t="s">
        <v>570</v>
      </c>
      <c r="W368" s="20">
        <v>0.3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24</v>
      </c>
      <c r="AD368" s="22">
        <v>26949</v>
      </c>
      <c r="AE368" s="22">
        <v>1985</v>
      </c>
      <c r="AF368" s="22">
        <v>9377</v>
      </c>
      <c r="AG368" s="22">
        <v>1624</v>
      </c>
      <c r="AH368" s="20">
        <v>0.9</v>
      </c>
      <c r="AI368" s="20">
        <v>5.6</v>
      </c>
      <c r="AJ368" s="20" t="s">
        <v>569</v>
      </c>
      <c r="AK368" s="22">
        <v>362</v>
      </c>
      <c r="AL368" s="22">
        <v>1</v>
      </c>
      <c r="AM368" s="22">
        <v>0</v>
      </c>
      <c r="AN368" s="22">
        <v>2</v>
      </c>
      <c r="AO368" s="22">
        <v>5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2</v>
      </c>
      <c r="AW368" s="22">
        <v>96</v>
      </c>
      <c r="AX368" s="20">
        <v>135</v>
      </c>
      <c r="AY368" s="20">
        <v>14.1</v>
      </c>
      <c r="AZ368" s="20">
        <v>27</v>
      </c>
      <c r="BA368" s="20">
        <v>17.600000000000001</v>
      </c>
      <c r="BB368" s="22">
        <v>4</v>
      </c>
      <c r="BC368" s="20">
        <v>0.03</v>
      </c>
      <c r="BD368" s="20">
        <v>0.08</v>
      </c>
      <c r="BE368" s="20">
        <v>0.11</v>
      </c>
      <c r="BF368" s="20">
        <v>6.75</v>
      </c>
      <c r="BG368" s="22">
        <v>252</v>
      </c>
      <c r="BH368" s="22">
        <v>99</v>
      </c>
      <c r="BI368" s="22">
        <v>380</v>
      </c>
      <c r="BJ368" s="22">
        <v>135</v>
      </c>
      <c r="BK368" s="22">
        <v>311</v>
      </c>
      <c r="BL368" s="22">
        <v>104</v>
      </c>
      <c r="BM368" s="22">
        <v>325</v>
      </c>
      <c r="BN368" s="22">
        <v>118</v>
      </c>
      <c r="BO368" s="20"/>
      <c r="BP368" s="20"/>
      <c r="BQ368" s="20"/>
      <c r="BR368" s="20"/>
      <c r="BS368" s="20"/>
      <c r="BT368" s="20"/>
      <c r="BU368" s="22">
        <v>0.01</v>
      </c>
      <c r="BV368" s="22">
        <v>0</v>
      </c>
      <c r="BW368" s="22">
        <v>0.02</v>
      </c>
      <c r="BX368" s="22">
        <v>0.03</v>
      </c>
      <c r="BY368" s="22">
        <v>1.68</v>
      </c>
      <c r="BZ368" s="22">
        <v>1.24</v>
      </c>
      <c r="CA368" s="22">
        <v>579</v>
      </c>
      <c r="CB368" s="22">
        <v>133</v>
      </c>
      <c r="CC368" s="22">
        <v>50</v>
      </c>
      <c r="CD368" s="22">
        <v>9</v>
      </c>
      <c r="CE368" s="22">
        <v>54</v>
      </c>
      <c r="CF368" s="22">
        <v>13</v>
      </c>
      <c r="CG368" s="22">
        <v>300</v>
      </c>
      <c r="CH368" s="22">
        <v>116</v>
      </c>
      <c r="CI368" s="22">
        <v>0.99</v>
      </c>
      <c r="CJ368" s="22">
        <v>0.5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245824</v>
      </c>
      <c r="D369" s="22">
        <v>0</v>
      </c>
      <c r="E369" s="22">
        <v>0</v>
      </c>
      <c r="F369" s="22">
        <v>-3</v>
      </c>
      <c r="G369" s="22">
        <v>3</v>
      </c>
      <c r="H369" s="22">
        <v>0</v>
      </c>
      <c r="I369" s="22">
        <v>4</v>
      </c>
      <c r="J369" s="20">
        <v>1.3</v>
      </c>
      <c r="K369" s="20">
        <v>1.8</v>
      </c>
      <c r="L369" s="22">
        <v>1</v>
      </c>
      <c r="M369" s="20" t="s">
        <v>346</v>
      </c>
      <c r="N369" s="20">
        <v>1.3</v>
      </c>
      <c r="O369" s="22">
        <v>287</v>
      </c>
      <c r="P369" s="23" t="b">
        <v>0</v>
      </c>
      <c r="Q369" s="20"/>
      <c r="R369" s="20"/>
      <c r="S369" s="22">
        <v>47</v>
      </c>
      <c r="T369" s="20" t="s">
        <v>1324</v>
      </c>
      <c r="U369" s="20">
        <v>1.8</v>
      </c>
      <c r="V369" s="20" t="s">
        <v>1325</v>
      </c>
      <c r="W369" s="20">
        <v>1.5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21</v>
      </c>
      <c r="AD369" s="22">
        <v>128860</v>
      </c>
      <c r="AE369" s="22">
        <v>1521</v>
      </c>
      <c r="AF369" s="22">
        <v>367354</v>
      </c>
      <c r="AG369" s="22">
        <v>5389</v>
      </c>
      <c r="AH369" s="20">
        <v>0.3</v>
      </c>
      <c r="AI369" s="20">
        <v>4.5</v>
      </c>
      <c r="AJ369" s="20" t="s">
        <v>1326</v>
      </c>
      <c r="AK369" s="22">
        <v>298</v>
      </c>
      <c r="AL369" s="22">
        <v>2</v>
      </c>
      <c r="AM369" s="22">
        <v>0</v>
      </c>
      <c r="AN369" s="22">
        <v>0</v>
      </c>
      <c r="AO369" s="22">
        <v>4</v>
      </c>
      <c r="AP369" s="22">
        <v>0</v>
      </c>
      <c r="AQ369" s="22">
        <v>0</v>
      </c>
      <c r="AR369" s="22">
        <v>0</v>
      </c>
      <c r="AS369" s="22">
        <v>2</v>
      </c>
      <c r="AT369" s="22">
        <v>0</v>
      </c>
      <c r="AU369" s="22">
        <v>0</v>
      </c>
      <c r="AV369" s="22">
        <v>2</v>
      </c>
      <c r="AW369" s="22">
        <v>74</v>
      </c>
      <c r="AX369" s="20">
        <v>83.6</v>
      </c>
      <c r="AY369" s="20">
        <v>60.8</v>
      </c>
      <c r="AZ369" s="20">
        <v>139</v>
      </c>
      <c r="BA369" s="20">
        <v>28.1</v>
      </c>
      <c r="BB369" s="22">
        <v>2</v>
      </c>
      <c r="BC369" s="20">
        <v>1.59</v>
      </c>
      <c r="BD369" s="20">
        <v>0.1</v>
      </c>
      <c r="BE369" s="20">
        <v>1.69</v>
      </c>
      <c r="BF369" s="20">
        <v>4.4400000000000004</v>
      </c>
      <c r="BG369" s="22">
        <v>311</v>
      </c>
      <c r="BH369" s="22">
        <v>36</v>
      </c>
      <c r="BI369" s="22">
        <v>263</v>
      </c>
      <c r="BJ369" s="22">
        <v>37</v>
      </c>
      <c r="BK369" s="22">
        <v>126</v>
      </c>
      <c r="BL369" s="22">
        <v>35</v>
      </c>
      <c r="BM369" s="22">
        <v>252</v>
      </c>
      <c r="BN369" s="22">
        <v>37</v>
      </c>
      <c r="BO369" s="20"/>
      <c r="BP369" s="20"/>
      <c r="BQ369" s="20"/>
      <c r="BR369" s="20"/>
      <c r="BS369" s="20"/>
      <c r="BT369" s="20"/>
      <c r="BU369" s="22">
        <v>0.48</v>
      </c>
      <c r="BV369" s="22">
        <v>0</v>
      </c>
      <c r="BW369" s="22">
        <v>0.03</v>
      </c>
      <c r="BX369" s="22">
        <v>0.51</v>
      </c>
      <c r="BY369" s="22">
        <v>1.34</v>
      </c>
      <c r="BZ369" s="22">
        <v>1.21</v>
      </c>
      <c r="CA369" s="22">
        <v>323</v>
      </c>
      <c r="CB369" s="22">
        <v>63</v>
      </c>
      <c r="CC369" s="22">
        <v>240</v>
      </c>
      <c r="CD369" s="22">
        <v>31</v>
      </c>
      <c r="CE369" s="22">
        <v>315</v>
      </c>
      <c r="CF369" s="22">
        <v>40</v>
      </c>
      <c r="CG369" s="22">
        <v>156</v>
      </c>
      <c r="CH369" s="22">
        <v>26</v>
      </c>
      <c r="CI369" s="22">
        <v>0.6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153682</v>
      </c>
      <c r="D370" s="22">
        <v>0</v>
      </c>
      <c r="E370" s="22">
        <v>0</v>
      </c>
      <c r="F370" s="22">
        <v>-2</v>
      </c>
      <c r="G370" s="22">
        <v>2</v>
      </c>
      <c r="H370" s="22">
        <v>0</v>
      </c>
      <c r="I370" s="22">
        <v>3</v>
      </c>
      <c r="J370" s="20">
        <v>4.7</v>
      </c>
      <c r="K370" s="20">
        <v>5.2</v>
      </c>
      <c r="L370" s="22">
        <v>2</v>
      </c>
      <c r="M370" s="20" t="s">
        <v>1298</v>
      </c>
      <c r="N370" s="20">
        <v>4.7</v>
      </c>
      <c r="O370" s="22">
        <v>288</v>
      </c>
      <c r="P370" s="23" t="b">
        <v>0</v>
      </c>
      <c r="Q370" s="20"/>
      <c r="R370" s="20"/>
      <c r="S370" s="22">
        <v>53</v>
      </c>
      <c r="T370" s="20" t="s">
        <v>1299</v>
      </c>
      <c r="U370" s="20">
        <v>2.8</v>
      </c>
      <c r="V370" s="20" t="s">
        <v>482</v>
      </c>
      <c r="W370" s="20">
        <v>0.3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50</v>
      </c>
      <c r="AD370" s="22">
        <v>42120</v>
      </c>
      <c r="AE370" s="22">
        <v>1528</v>
      </c>
      <c r="AF370" s="22">
        <v>34068</v>
      </c>
      <c r="AG370" s="22">
        <v>2096</v>
      </c>
      <c r="AH370" s="20">
        <v>0.9</v>
      </c>
      <c r="AI370" s="20">
        <v>9.4</v>
      </c>
      <c r="AJ370" s="20" t="s">
        <v>482</v>
      </c>
      <c r="AK370" s="22">
        <v>1007</v>
      </c>
      <c r="AL370" s="22">
        <v>2</v>
      </c>
      <c r="AM370" s="22">
        <v>4</v>
      </c>
      <c r="AN370" s="22">
        <v>3</v>
      </c>
      <c r="AO370" s="22">
        <v>18</v>
      </c>
      <c r="AP370" s="22">
        <v>0</v>
      </c>
      <c r="AQ370" s="22">
        <v>0</v>
      </c>
      <c r="AR370" s="22">
        <v>0</v>
      </c>
      <c r="AS370" s="22">
        <v>2</v>
      </c>
      <c r="AT370" s="22">
        <v>0</v>
      </c>
      <c r="AU370" s="22">
        <v>0</v>
      </c>
      <c r="AV370" s="22">
        <v>0</v>
      </c>
      <c r="AW370" s="22">
        <v>176</v>
      </c>
      <c r="AX370" s="20">
        <v>207.4</v>
      </c>
      <c r="AY370" s="20">
        <v>192.9</v>
      </c>
      <c r="AZ370" s="20">
        <v>191</v>
      </c>
      <c r="BA370" s="20">
        <v>59</v>
      </c>
      <c r="BB370" s="22">
        <v>10</v>
      </c>
      <c r="BC370" s="20">
        <v>1.71</v>
      </c>
      <c r="BD370" s="20">
        <v>1.66</v>
      </c>
      <c r="BE370" s="20">
        <v>3.37</v>
      </c>
      <c r="BF370" s="20">
        <v>23.13</v>
      </c>
      <c r="BG370" s="22">
        <v>160</v>
      </c>
      <c r="BH370" s="22">
        <v>68</v>
      </c>
      <c r="BI370" s="22">
        <v>91</v>
      </c>
      <c r="BJ370" s="22">
        <v>70</v>
      </c>
      <c r="BK370" s="22">
        <v>88</v>
      </c>
      <c r="BL370" s="22">
        <v>57</v>
      </c>
      <c r="BM370" s="22">
        <v>109</v>
      </c>
      <c r="BN370" s="22">
        <v>68</v>
      </c>
      <c r="BO370" s="20"/>
      <c r="BP370" s="20"/>
      <c r="BQ370" s="22">
        <v>1</v>
      </c>
      <c r="BR370" s="20"/>
      <c r="BS370" s="22">
        <v>3</v>
      </c>
      <c r="BT370" s="20"/>
      <c r="BU370" s="22">
        <v>0.15</v>
      </c>
      <c r="BV370" s="22">
        <v>0</v>
      </c>
      <c r="BW370" s="22">
        <v>0.15</v>
      </c>
      <c r="BX370" s="22">
        <v>0.3</v>
      </c>
      <c r="BY370" s="22">
        <v>2.0699999999999998</v>
      </c>
      <c r="BZ370" s="22">
        <v>1.61</v>
      </c>
      <c r="CA370" s="22">
        <v>138</v>
      </c>
      <c r="CB370" s="22">
        <v>85</v>
      </c>
      <c r="CC370" s="22">
        <v>25</v>
      </c>
      <c r="CD370" s="22">
        <v>16</v>
      </c>
      <c r="CE370" s="22">
        <v>180</v>
      </c>
      <c r="CF370" s="22">
        <v>78</v>
      </c>
      <c r="CG370" s="22">
        <v>288</v>
      </c>
      <c r="CH370" s="22">
        <v>94</v>
      </c>
      <c r="CI370" s="22">
        <v>0.89</v>
      </c>
      <c r="CJ370" s="22">
        <v>0.27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0</v>
      </c>
      <c r="C371" s="22">
        <v>102057</v>
      </c>
      <c r="D371" s="22">
        <v>-1</v>
      </c>
      <c r="E371" s="22">
        <v>1</v>
      </c>
      <c r="F371" s="22">
        <v>-3</v>
      </c>
      <c r="G371" s="22">
        <v>3</v>
      </c>
      <c r="H371" s="22">
        <v>2</v>
      </c>
      <c r="I371" s="22">
        <v>4</v>
      </c>
      <c r="J371" s="20">
        <v>0</v>
      </c>
      <c r="K371" s="20">
        <v>0</v>
      </c>
      <c r="L371" s="22">
        <v>0</v>
      </c>
      <c r="M371" s="20" t="s">
        <v>1676</v>
      </c>
      <c r="N371" s="20">
        <v>4</v>
      </c>
      <c r="O371" s="22">
        <v>558</v>
      </c>
      <c r="P371" s="23" t="b">
        <v>0</v>
      </c>
      <c r="Q371" s="20" t="s">
        <v>3728</v>
      </c>
      <c r="R371" s="20" t="s">
        <v>3729</v>
      </c>
      <c r="S371" s="22">
        <v>52</v>
      </c>
      <c r="T371" s="20" t="s">
        <v>1677</v>
      </c>
      <c r="U371" s="20">
        <v>2.8</v>
      </c>
      <c r="V371" s="20" t="s">
        <v>610</v>
      </c>
      <c r="W371" s="20">
        <v>1.7</v>
      </c>
      <c r="X371" s="23" t="b">
        <v>0</v>
      </c>
      <c r="Y371" s="20"/>
      <c r="Z371" s="20" t="s">
        <v>1804</v>
      </c>
      <c r="AA371" s="22">
        <v>10</v>
      </c>
      <c r="AB371" s="22">
        <v>54</v>
      </c>
      <c r="AC371" s="22">
        <v>45</v>
      </c>
      <c r="AD371" s="22">
        <v>374938</v>
      </c>
      <c r="AE371" s="22">
        <v>828</v>
      </c>
      <c r="AF371" s="22">
        <v>328075</v>
      </c>
      <c r="AG371" s="22">
        <v>25301</v>
      </c>
      <c r="AH371" s="20">
        <v>0.8</v>
      </c>
      <c r="AI371" s="20">
        <v>8.6999999999999993</v>
      </c>
      <c r="AJ371" s="20" t="s">
        <v>1676</v>
      </c>
      <c r="AK371" s="22">
        <v>1014</v>
      </c>
      <c r="AL371" s="22">
        <v>4</v>
      </c>
      <c r="AM371" s="22">
        <v>0</v>
      </c>
      <c r="AN371" s="22">
        <v>4</v>
      </c>
      <c r="AO371" s="22">
        <v>25</v>
      </c>
      <c r="AP371" s="22">
        <v>0</v>
      </c>
      <c r="AQ371" s="22">
        <v>0</v>
      </c>
      <c r="AR371" s="22">
        <v>0</v>
      </c>
      <c r="AS371" s="22">
        <v>2</v>
      </c>
      <c r="AT371" s="22">
        <v>1</v>
      </c>
      <c r="AU371" s="22">
        <v>0</v>
      </c>
      <c r="AV371" s="22">
        <v>8</v>
      </c>
      <c r="AW371" s="22">
        <v>154</v>
      </c>
      <c r="AX371" s="20">
        <v>205</v>
      </c>
      <c r="AY371" s="20">
        <v>129.5</v>
      </c>
      <c r="AZ371" s="20">
        <v>281</v>
      </c>
      <c r="BA371" s="20">
        <v>60.7</v>
      </c>
      <c r="BB371" s="22">
        <v>14</v>
      </c>
      <c r="BC371" s="20">
        <v>3.48</v>
      </c>
      <c r="BD371" s="20">
        <v>0.67</v>
      </c>
      <c r="BE371" s="20">
        <v>4.1500000000000004</v>
      </c>
      <c r="BF371" s="20">
        <v>28.34</v>
      </c>
      <c r="BG371" s="22">
        <v>163</v>
      </c>
      <c r="BH371" s="22">
        <v>15</v>
      </c>
      <c r="BI371" s="22">
        <v>148</v>
      </c>
      <c r="BJ371" s="22">
        <v>20</v>
      </c>
      <c r="BK371" s="22">
        <v>54</v>
      </c>
      <c r="BL371" s="22">
        <v>21</v>
      </c>
      <c r="BM371" s="22">
        <v>103</v>
      </c>
      <c r="BN371" s="22">
        <v>20</v>
      </c>
      <c r="BO371" s="20"/>
      <c r="BP371" s="20"/>
      <c r="BQ371" s="20"/>
      <c r="BR371" s="20"/>
      <c r="BS371" s="20"/>
      <c r="BT371" s="20"/>
      <c r="BU371" s="22">
        <v>0.31</v>
      </c>
      <c r="BV371" s="22">
        <v>0</v>
      </c>
      <c r="BW371" s="22">
        <v>0.06</v>
      </c>
      <c r="BX371" s="22">
        <v>0.37</v>
      </c>
      <c r="BY371" s="22">
        <v>2.52</v>
      </c>
      <c r="BZ371" s="22">
        <v>2.2200000000000002</v>
      </c>
      <c r="CA371" s="22">
        <v>153</v>
      </c>
      <c r="CB371" s="22">
        <v>40</v>
      </c>
      <c r="CC371" s="22">
        <v>43</v>
      </c>
      <c r="CD371" s="22">
        <v>5</v>
      </c>
      <c r="CE371" s="22">
        <v>179</v>
      </c>
      <c r="CF371" s="22">
        <v>26</v>
      </c>
      <c r="CG371" s="22">
        <v>150</v>
      </c>
      <c r="CH371" s="22">
        <v>25</v>
      </c>
      <c r="CI371" s="22">
        <v>1.24</v>
      </c>
      <c r="CJ371" s="22">
        <v>0.36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75</v>
      </c>
      <c r="B372" s="22">
        <v>100</v>
      </c>
      <c r="C372" s="22">
        <v>47431</v>
      </c>
      <c r="D372" s="22">
        <v>0</v>
      </c>
      <c r="E372" s="22">
        <v>0</v>
      </c>
      <c r="F372" s="22">
        <v>-2</v>
      </c>
      <c r="G372" s="22">
        <v>2</v>
      </c>
      <c r="H372" s="22">
        <v>1</v>
      </c>
      <c r="I372" s="22">
        <v>3</v>
      </c>
      <c r="J372" s="20">
        <v>3.5</v>
      </c>
      <c r="K372" s="20">
        <v>5.2</v>
      </c>
      <c r="L372" s="22">
        <v>0</v>
      </c>
      <c r="M372" s="20" t="s">
        <v>354</v>
      </c>
      <c r="N372" s="20">
        <v>4.7</v>
      </c>
      <c r="O372" s="22">
        <v>591</v>
      </c>
      <c r="P372" s="23" t="b">
        <v>0</v>
      </c>
      <c r="Q372" s="20" t="s">
        <v>3670</v>
      </c>
      <c r="R372" s="20" t="s">
        <v>3797</v>
      </c>
      <c r="S372" s="22">
        <v>53</v>
      </c>
      <c r="T372" s="20" t="s">
        <v>1322</v>
      </c>
      <c r="U372" s="20">
        <v>4</v>
      </c>
      <c r="V372" s="20" t="s">
        <v>1323</v>
      </c>
      <c r="W372" s="20">
        <v>1.1000000000000001</v>
      </c>
      <c r="X372" s="23" t="b">
        <v>0</v>
      </c>
      <c r="Y372" s="20"/>
      <c r="Z372" s="20" t="s">
        <v>937</v>
      </c>
      <c r="AA372" s="22">
        <v>10</v>
      </c>
      <c r="AB372" s="22">
        <v>54</v>
      </c>
      <c r="AC372" s="22">
        <v>60</v>
      </c>
      <c r="AD372" s="22">
        <v>172199</v>
      </c>
      <c r="AE372" s="22">
        <v>2013</v>
      </c>
      <c r="AF372" s="22">
        <v>124925</v>
      </c>
      <c r="AG372" s="22">
        <v>17398</v>
      </c>
      <c r="AH372" s="20">
        <v>0.9</v>
      </c>
      <c r="AI372" s="20">
        <v>11.3</v>
      </c>
      <c r="AJ372" s="20" t="s">
        <v>354</v>
      </c>
      <c r="AK372" s="22">
        <v>1000</v>
      </c>
      <c r="AL372" s="22">
        <v>4</v>
      </c>
      <c r="AM372" s="22">
        <v>2</v>
      </c>
      <c r="AN372" s="22">
        <v>4</v>
      </c>
      <c r="AO372" s="22">
        <v>15</v>
      </c>
      <c r="AP372" s="22">
        <v>0</v>
      </c>
      <c r="AQ372" s="22">
        <v>0</v>
      </c>
      <c r="AR372" s="22">
        <v>0</v>
      </c>
      <c r="AS372" s="22">
        <v>1</v>
      </c>
      <c r="AT372" s="22">
        <v>0</v>
      </c>
      <c r="AU372" s="22">
        <v>0</v>
      </c>
      <c r="AV372" s="22">
        <v>6</v>
      </c>
      <c r="AW372" s="22">
        <v>214</v>
      </c>
      <c r="AX372" s="20">
        <v>252.4</v>
      </c>
      <c r="AY372" s="20">
        <v>298.39999999999998</v>
      </c>
      <c r="AZ372" s="20">
        <v>242</v>
      </c>
      <c r="BA372" s="20">
        <v>79.099999999999994</v>
      </c>
      <c r="BB372" s="22">
        <v>12</v>
      </c>
      <c r="BC372" s="20">
        <v>3.52</v>
      </c>
      <c r="BD372" s="20">
        <v>1.46</v>
      </c>
      <c r="BE372" s="20">
        <v>4.9800000000000004</v>
      </c>
      <c r="BF372" s="20">
        <v>15.87</v>
      </c>
      <c r="BG372" s="22">
        <v>131</v>
      </c>
      <c r="BH372" s="22">
        <v>52</v>
      </c>
      <c r="BI372" s="22">
        <v>46</v>
      </c>
      <c r="BJ372" s="22">
        <v>37</v>
      </c>
      <c r="BK372" s="22">
        <v>66</v>
      </c>
      <c r="BL372" s="22">
        <v>42</v>
      </c>
      <c r="BM372" s="22">
        <v>56</v>
      </c>
      <c r="BN372" s="22">
        <v>39</v>
      </c>
      <c r="BO372" s="22">
        <v>2</v>
      </c>
      <c r="BP372" s="20"/>
      <c r="BQ372" s="22">
        <v>2</v>
      </c>
      <c r="BR372" s="20"/>
      <c r="BS372" s="22">
        <v>1</v>
      </c>
      <c r="BT372" s="20"/>
      <c r="BU372" s="22">
        <v>0.32</v>
      </c>
      <c r="BV372" s="22">
        <v>0</v>
      </c>
      <c r="BW372" s="22">
        <v>0.13</v>
      </c>
      <c r="BX372" s="22">
        <v>0.45</v>
      </c>
      <c r="BY372" s="22">
        <v>1.43</v>
      </c>
      <c r="BZ372" s="22">
        <v>1.35</v>
      </c>
      <c r="CA372" s="22">
        <v>131</v>
      </c>
      <c r="CB372" s="22">
        <v>81</v>
      </c>
      <c r="CC372" s="22">
        <v>24</v>
      </c>
      <c r="CD372" s="22">
        <v>15</v>
      </c>
      <c r="CE372" s="22">
        <v>57</v>
      </c>
      <c r="CF372" s="22">
        <v>32</v>
      </c>
      <c r="CG372" s="22">
        <v>180</v>
      </c>
      <c r="CH372" s="22">
        <v>61</v>
      </c>
      <c r="CI372" s="22">
        <v>1.08</v>
      </c>
      <c r="CJ372" s="22">
        <v>0.36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232892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2</v>
      </c>
      <c r="J373" s="20">
        <v>2.2000000000000002</v>
      </c>
      <c r="K373" s="20">
        <v>2.7</v>
      </c>
      <c r="L373" s="22">
        <v>0</v>
      </c>
      <c r="M373" s="20" t="s">
        <v>2411</v>
      </c>
      <c r="N373" s="20">
        <v>2.2000000000000002</v>
      </c>
      <c r="O373" s="22">
        <v>610</v>
      </c>
      <c r="P373" s="23" t="b">
        <v>0</v>
      </c>
      <c r="Q373" s="20"/>
      <c r="R373" s="20" t="s">
        <v>3254</v>
      </c>
      <c r="S373" s="22">
        <v>44</v>
      </c>
      <c r="T373" s="20" t="s">
        <v>2412</v>
      </c>
      <c r="U373" s="20">
        <v>1.5</v>
      </c>
      <c r="V373" s="20" t="s">
        <v>2413</v>
      </c>
      <c r="W373" s="20">
        <v>0.2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20</v>
      </c>
      <c r="AD373" s="22">
        <v>12607</v>
      </c>
      <c r="AE373" s="22">
        <v>207</v>
      </c>
      <c r="AF373" s="22">
        <v>26981</v>
      </c>
      <c r="AG373" s="22">
        <v>393</v>
      </c>
      <c r="AH373" s="20">
        <v>0.5</v>
      </c>
      <c r="AI373" s="20">
        <v>4.5</v>
      </c>
      <c r="AJ373" s="20" t="s">
        <v>2413</v>
      </c>
      <c r="AK373" s="22">
        <v>935</v>
      </c>
      <c r="AL373" s="22">
        <v>0</v>
      </c>
      <c r="AM373" s="22">
        <v>0</v>
      </c>
      <c r="AN373" s="22">
        <v>2</v>
      </c>
      <c r="AO373" s="22">
        <v>18</v>
      </c>
      <c r="AP373" s="22">
        <v>0</v>
      </c>
      <c r="AQ373" s="22">
        <v>0</v>
      </c>
      <c r="AR373" s="22">
        <v>0</v>
      </c>
      <c r="AS373" s="22">
        <v>1</v>
      </c>
      <c r="AT373" s="22">
        <v>1</v>
      </c>
      <c r="AU373" s="22">
        <v>0</v>
      </c>
      <c r="AV373" s="22">
        <v>0</v>
      </c>
      <c r="AW373" s="22">
        <v>159</v>
      </c>
      <c r="AX373" s="20">
        <v>167.6</v>
      </c>
      <c r="AY373" s="20">
        <v>9.6999999999999993</v>
      </c>
      <c r="AZ373" s="20">
        <v>13</v>
      </c>
      <c r="BA373" s="20">
        <v>19.100000000000001</v>
      </c>
      <c r="BB373" s="22">
        <v>10</v>
      </c>
      <c r="BC373" s="20">
        <v>0.05</v>
      </c>
      <c r="BD373" s="20">
        <v>0.06</v>
      </c>
      <c r="BE373" s="20">
        <v>0.11</v>
      </c>
      <c r="BF373" s="20">
        <v>18.41</v>
      </c>
      <c r="BG373" s="22">
        <v>210</v>
      </c>
      <c r="BH373" s="22">
        <v>80</v>
      </c>
      <c r="BI373" s="22">
        <v>400</v>
      </c>
      <c r="BJ373" s="22">
        <v>146</v>
      </c>
      <c r="BK373" s="22">
        <v>374</v>
      </c>
      <c r="BL373" s="22">
        <v>135</v>
      </c>
      <c r="BM373" s="22">
        <v>316</v>
      </c>
      <c r="BN373" s="22">
        <v>115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0.01</v>
      </c>
      <c r="BX373" s="22">
        <v>0.01</v>
      </c>
      <c r="BY373" s="22">
        <v>1.77</v>
      </c>
      <c r="BZ373" s="22">
        <v>1.73</v>
      </c>
      <c r="CA373" s="22">
        <v>529</v>
      </c>
      <c r="CB373" s="22">
        <v>111</v>
      </c>
      <c r="CC373" s="22">
        <v>159</v>
      </c>
      <c r="CD373" s="22">
        <v>56</v>
      </c>
      <c r="CE373" s="22">
        <v>348</v>
      </c>
      <c r="CF373" s="22">
        <v>123</v>
      </c>
      <c r="CG373" s="22">
        <v>316</v>
      </c>
      <c r="CH373" s="22">
        <v>123</v>
      </c>
      <c r="CI373" s="22">
        <v>0.96</v>
      </c>
      <c r="CJ373" s="22">
        <v>0.19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547686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0.5</v>
      </c>
      <c r="L374" s="22">
        <v>0</v>
      </c>
      <c r="M374" s="20" t="s">
        <v>2524</v>
      </c>
      <c r="N374" s="20">
        <v>0</v>
      </c>
      <c r="O374" s="22">
        <v>625</v>
      </c>
      <c r="P374" s="23" t="b">
        <v>0</v>
      </c>
      <c r="Q374" s="20"/>
      <c r="R374" s="20"/>
      <c r="S374" s="22">
        <v>40</v>
      </c>
      <c r="T374" s="20" t="s">
        <v>2525</v>
      </c>
      <c r="U374" s="20">
        <v>0</v>
      </c>
      <c r="V374" s="20" t="s">
        <v>2526</v>
      </c>
      <c r="W374" s="20">
        <v>0.1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0</v>
      </c>
      <c r="AD374" s="22">
        <v>3297</v>
      </c>
      <c r="AE374" s="22">
        <v>37</v>
      </c>
      <c r="AF374" s="22">
        <v>4291</v>
      </c>
      <c r="AG374" s="22">
        <v>54</v>
      </c>
      <c r="AH374" s="20">
        <v>0</v>
      </c>
      <c r="AI374" s="20">
        <v>0</v>
      </c>
      <c r="AJ374" s="20" t="s">
        <v>2526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585</v>
      </c>
      <c r="BH374" s="22">
        <v>229</v>
      </c>
      <c r="BI374" s="22">
        <v>570</v>
      </c>
      <c r="BJ374" s="22">
        <v>228</v>
      </c>
      <c r="BK374" s="22">
        <v>545</v>
      </c>
      <c r="BL374" s="22">
        <v>219</v>
      </c>
      <c r="BM374" s="22">
        <v>592</v>
      </c>
      <c r="BN374" s="22">
        <v>229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717</v>
      </c>
      <c r="CB374" s="22">
        <v>224</v>
      </c>
      <c r="CC374" s="22">
        <v>518</v>
      </c>
      <c r="CD374" s="22">
        <v>202</v>
      </c>
      <c r="CE374" s="22">
        <v>597</v>
      </c>
      <c r="CF374" s="22">
        <v>226</v>
      </c>
      <c r="CG374" s="22">
        <v>467</v>
      </c>
      <c r="CH374" s="22">
        <v>179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0</v>
      </c>
      <c r="C375" s="22">
        <v>490146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4</v>
      </c>
      <c r="J375" s="20">
        <v>0</v>
      </c>
      <c r="K375" s="20">
        <v>0</v>
      </c>
      <c r="L375" s="22">
        <v>0</v>
      </c>
      <c r="M375" s="20" t="s">
        <v>1310</v>
      </c>
      <c r="N375" s="20">
        <v>0</v>
      </c>
      <c r="O375" s="22">
        <v>651</v>
      </c>
      <c r="P375" s="23" t="b">
        <v>0</v>
      </c>
      <c r="Q375" s="20" t="s">
        <v>2863</v>
      </c>
      <c r="R375" s="20" t="s">
        <v>2864</v>
      </c>
      <c r="S375" s="22">
        <v>45</v>
      </c>
      <c r="T375" s="20" t="s">
        <v>2527</v>
      </c>
      <c r="U375" s="20">
        <v>0</v>
      </c>
      <c r="V375" s="20" t="s">
        <v>2528</v>
      </c>
      <c r="W375" s="20">
        <v>0</v>
      </c>
      <c r="X375" s="23" t="b">
        <v>0</v>
      </c>
      <c r="Y375" s="20"/>
      <c r="Z375" s="20" t="s">
        <v>872</v>
      </c>
      <c r="AA375" s="22">
        <v>10</v>
      </c>
      <c r="AB375" s="22">
        <v>54</v>
      </c>
      <c r="AC375" s="22">
        <v>0</v>
      </c>
      <c r="AD375" s="22">
        <v>1655</v>
      </c>
      <c r="AE375" s="22">
        <v>0</v>
      </c>
      <c r="AF375" s="22">
        <v>2328</v>
      </c>
      <c r="AG375" s="22">
        <v>10</v>
      </c>
      <c r="AH375" s="20">
        <v>0</v>
      </c>
      <c r="AI375" s="20">
        <v>0</v>
      </c>
      <c r="AJ375" s="20" t="s">
        <v>2528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680</v>
      </c>
      <c r="BH375" s="22">
        <v>75</v>
      </c>
      <c r="BI375" s="22">
        <v>675</v>
      </c>
      <c r="BJ375" s="22">
        <v>75</v>
      </c>
      <c r="BK375" s="22">
        <v>667</v>
      </c>
      <c r="BL375" s="22">
        <v>74</v>
      </c>
      <c r="BM375" s="22">
        <v>685</v>
      </c>
      <c r="BN375" s="22">
        <v>77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433</v>
      </c>
      <c r="CB375" s="22">
        <v>78</v>
      </c>
      <c r="CC375" s="22">
        <v>637</v>
      </c>
      <c r="CD375" s="22">
        <v>70</v>
      </c>
      <c r="CE375" s="22">
        <v>688</v>
      </c>
      <c r="CF375" s="22">
        <v>78</v>
      </c>
      <c r="CG375" s="22">
        <v>649</v>
      </c>
      <c r="CH375" s="22">
        <v>88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25</v>
      </c>
      <c r="B376" s="22">
        <v>25</v>
      </c>
      <c r="C376" s="22">
        <v>515023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3</v>
      </c>
      <c r="J376" s="20">
        <v>0</v>
      </c>
      <c r="K376" s="20">
        <v>0.1</v>
      </c>
      <c r="L376" s="22">
        <v>0</v>
      </c>
      <c r="M376" s="20" t="s">
        <v>917</v>
      </c>
      <c r="N376" s="20">
        <v>0</v>
      </c>
      <c r="O376" s="22">
        <v>652</v>
      </c>
      <c r="P376" s="23" t="b">
        <v>0</v>
      </c>
      <c r="Q376" s="20" t="s">
        <v>3550</v>
      </c>
      <c r="R376" s="20" t="s">
        <v>3329</v>
      </c>
      <c r="S376" s="22">
        <v>45</v>
      </c>
      <c r="T376" s="20" t="s">
        <v>2529</v>
      </c>
      <c r="U376" s="20">
        <v>0</v>
      </c>
      <c r="V376" s="20" t="s">
        <v>2530</v>
      </c>
      <c r="W376" s="20">
        <v>0</v>
      </c>
      <c r="X376" s="23" t="b">
        <v>0</v>
      </c>
      <c r="Y376" s="20"/>
      <c r="Z376" s="20" t="s">
        <v>937</v>
      </c>
      <c r="AA376" s="22">
        <v>10</v>
      </c>
      <c r="AB376" s="22">
        <v>54</v>
      </c>
      <c r="AC376" s="22">
        <v>0</v>
      </c>
      <c r="AD376" s="22">
        <v>1037</v>
      </c>
      <c r="AE376" s="22">
        <v>3</v>
      </c>
      <c r="AF376" s="22">
        <v>992</v>
      </c>
      <c r="AG376" s="22">
        <v>6</v>
      </c>
      <c r="AH376" s="20">
        <v>0</v>
      </c>
      <c r="AI376" s="20">
        <v>0</v>
      </c>
      <c r="AJ376" s="20" t="s">
        <v>2530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693</v>
      </c>
      <c r="BH376" s="22">
        <v>283</v>
      </c>
      <c r="BI376" s="22">
        <v>690</v>
      </c>
      <c r="BJ376" s="22">
        <v>284</v>
      </c>
      <c r="BK376" s="22">
        <v>682</v>
      </c>
      <c r="BL376" s="22">
        <v>283</v>
      </c>
      <c r="BM376" s="22">
        <v>699</v>
      </c>
      <c r="BN376" s="22">
        <v>286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449</v>
      </c>
      <c r="CB376" s="22">
        <v>265</v>
      </c>
      <c r="CC376" s="22">
        <v>650</v>
      </c>
      <c r="CD376" s="22">
        <v>256</v>
      </c>
      <c r="CE376" s="22">
        <v>701</v>
      </c>
      <c r="CF376" s="22">
        <v>289</v>
      </c>
      <c r="CG376" s="22">
        <v>692</v>
      </c>
      <c r="CH376" s="22">
        <v>280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27.75" thickBot="1">
      <c r="A377" s="22">
        <v>25</v>
      </c>
      <c r="B377" s="22">
        <v>50</v>
      </c>
      <c r="C377" s="22">
        <v>159533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3</v>
      </c>
      <c r="J377" s="20">
        <v>0</v>
      </c>
      <c r="K377" s="20">
        <v>0.2</v>
      </c>
      <c r="L377" s="22">
        <v>0</v>
      </c>
      <c r="M377" s="20" t="s">
        <v>2531</v>
      </c>
      <c r="N377" s="20">
        <v>0</v>
      </c>
      <c r="O377" s="22">
        <v>662</v>
      </c>
      <c r="P377" s="23" t="b">
        <v>0</v>
      </c>
      <c r="Q377" s="20" t="s">
        <v>3581</v>
      </c>
      <c r="R377" s="20" t="s">
        <v>3542</v>
      </c>
      <c r="S377" s="22">
        <v>49</v>
      </c>
      <c r="T377" s="20" t="s">
        <v>2532</v>
      </c>
      <c r="U377" s="20">
        <v>1</v>
      </c>
      <c r="V377" s="20" t="s">
        <v>670</v>
      </c>
      <c r="W377" s="20">
        <v>0</v>
      </c>
      <c r="X377" s="23" t="b">
        <v>0</v>
      </c>
      <c r="Y377" s="20"/>
      <c r="Z377" s="20" t="s">
        <v>937</v>
      </c>
      <c r="AA377" s="22">
        <v>10</v>
      </c>
      <c r="AB377" s="22">
        <v>54</v>
      </c>
      <c r="AC377" s="22">
        <v>4</v>
      </c>
      <c r="AD377" s="22">
        <v>6159</v>
      </c>
      <c r="AE377" s="22">
        <v>16</v>
      </c>
      <c r="AF377" s="22">
        <v>6691</v>
      </c>
      <c r="AG377" s="22">
        <v>17</v>
      </c>
      <c r="AH377" s="20">
        <v>0</v>
      </c>
      <c r="AI377" s="20">
        <v>0.8</v>
      </c>
      <c r="AJ377" s="20" t="s">
        <v>2531</v>
      </c>
      <c r="AK377" s="22">
        <v>40</v>
      </c>
      <c r="AL377" s="22">
        <v>0</v>
      </c>
      <c r="AM377" s="22">
        <v>0</v>
      </c>
      <c r="AN377" s="22">
        <v>0</v>
      </c>
      <c r="AO377" s="22">
        <v>3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9</v>
      </c>
      <c r="AX377" s="20">
        <v>9.6</v>
      </c>
      <c r="AY377" s="20">
        <v>5</v>
      </c>
      <c r="AZ377" s="20">
        <v>21</v>
      </c>
      <c r="BA377" s="20">
        <v>3.5</v>
      </c>
      <c r="BB377" s="22">
        <v>0</v>
      </c>
      <c r="BC377" s="20">
        <v>0.12</v>
      </c>
      <c r="BD377" s="20">
        <v>0.03</v>
      </c>
      <c r="BE377" s="20">
        <v>0.15</v>
      </c>
      <c r="BF377" s="20">
        <v>3.36</v>
      </c>
      <c r="BG377" s="22">
        <v>445</v>
      </c>
      <c r="BH377" s="22">
        <v>199</v>
      </c>
      <c r="BI377" s="22">
        <v>409</v>
      </c>
      <c r="BJ377" s="22">
        <v>204</v>
      </c>
      <c r="BK377" s="22">
        <v>339</v>
      </c>
      <c r="BL377" s="22">
        <v>171</v>
      </c>
      <c r="BM377" s="22">
        <v>429</v>
      </c>
      <c r="BN377" s="22">
        <v>198</v>
      </c>
      <c r="BO377" s="20"/>
      <c r="BP377" s="20"/>
      <c r="BQ377" s="20"/>
      <c r="BR377" s="20"/>
      <c r="BS377" s="20"/>
      <c r="BT377" s="20"/>
      <c r="BU377" s="22">
        <v>0.27</v>
      </c>
      <c r="BV377" s="22">
        <v>0</v>
      </c>
      <c r="BW377" s="22">
        <v>7.0000000000000007E-2</v>
      </c>
      <c r="BX377" s="22">
        <v>0.34</v>
      </c>
      <c r="BY377" s="22">
        <v>7.56</v>
      </c>
      <c r="BZ377" s="22">
        <v>6.75</v>
      </c>
      <c r="CA377" s="22">
        <v>227</v>
      </c>
      <c r="CB377" s="22">
        <v>146</v>
      </c>
      <c r="CC377" s="22">
        <v>697</v>
      </c>
      <c r="CD377" s="22">
        <v>287</v>
      </c>
      <c r="CE377" s="22">
        <v>452</v>
      </c>
      <c r="CF377" s="22">
        <v>210</v>
      </c>
      <c r="CG377" s="22">
        <v>580</v>
      </c>
      <c r="CH377" s="22">
        <v>215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515024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0</v>
      </c>
      <c r="K378" s="20">
        <v>0.5</v>
      </c>
      <c r="L378" s="22">
        <v>0</v>
      </c>
      <c r="M378" s="20" t="s">
        <v>1235</v>
      </c>
      <c r="N378" s="20">
        <v>0</v>
      </c>
      <c r="O378" s="22">
        <v>683</v>
      </c>
      <c r="P378" s="23" t="b">
        <v>0</v>
      </c>
      <c r="Q378" s="20"/>
      <c r="R378" s="20"/>
      <c r="S378" s="22">
        <v>45</v>
      </c>
      <c r="T378" s="20" t="s">
        <v>2865</v>
      </c>
      <c r="U378" s="20">
        <v>2</v>
      </c>
      <c r="V378" s="20" t="s">
        <v>2866</v>
      </c>
      <c r="W378" s="20">
        <v>0</v>
      </c>
      <c r="X378" s="23" t="b">
        <v>0</v>
      </c>
      <c r="Y378" s="20"/>
      <c r="Z378" s="20" t="s">
        <v>858</v>
      </c>
      <c r="AA378" s="22">
        <v>10</v>
      </c>
      <c r="AB378" s="22">
        <v>54</v>
      </c>
      <c r="AC378" s="22">
        <v>2</v>
      </c>
      <c r="AD378" s="22">
        <v>4543</v>
      </c>
      <c r="AE378" s="22">
        <v>33</v>
      </c>
      <c r="AF378" s="22">
        <v>3405</v>
      </c>
      <c r="AG378" s="22">
        <v>55</v>
      </c>
      <c r="AH378" s="20">
        <v>0</v>
      </c>
      <c r="AI378" s="20">
        <v>0.4</v>
      </c>
      <c r="AJ378" s="20" t="s">
        <v>2866</v>
      </c>
      <c r="AK378" s="22">
        <v>74</v>
      </c>
      <c r="AL378" s="22">
        <v>0</v>
      </c>
      <c r="AM378" s="22">
        <v>0</v>
      </c>
      <c r="AN378" s="22">
        <v>0</v>
      </c>
      <c r="AO378" s="22">
        <v>5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2</v>
      </c>
      <c r="AX378" s="20">
        <v>3.2</v>
      </c>
      <c r="AY378" s="20">
        <v>0.7</v>
      </c>
      <c r="AZ378" s="20">
        <v>17</v>
      </c>
      <c r="BA378" s="20">
        <v>2.1</v>
      </c>
      <c r="BB378" s="22">
        <v>0</v>
      </c>
      <c r="BC378" s="20">
        <v>0.28000000000000003</v>
      </c>
      <c r="BD378" s="20">
        <v>0.01</v>
      </c>
      <c r="BE378" s="20">
        <v>0.28999999999999998</v>
      </c>
      <c r="BF378" s="20">
        <v>2.2599999999999998</v>
      </c>
      <c r="BG378" s="22">
        <v>464</v>
      </c>
      <c r="BH378" s="22">
        <v>211</v>
      </c>
      <c r="BI378" s="22">
        <v>437</v>
      </c>
      <c r="BJ378" s="22">
        <v>214</v>
      </c>
      <c r="BK378" s="22">
        <v>357</v>
      </c>
      <c r="BL378" s="22">
        <v>177</v>
      </c>
      <c r="BM378" s="22">
        <v>451</v>
      </c>
      <c r="BN378" s="22">
        <v>207</v>
      </c>
      <c r="BO378" s="20"/>
      <c r="BP378" s="20"/>
      <c r="BQ378" s="20"/>
      <c r="BR378" s="20"/>
      <c r="BS378" s="20"/>
      <c r="BT378" s="20"/>
      <c r="BU378" s="22">
        <v>0.34</v>
      </c>
      <c r="BV378" s="22">
        <v>0</v>
      </c>
      <c r="BW378" s="22">
        <v>0.01</v>
      </c>
      <c r="BX378" s="22">
        <v>0.35</v>
      </c>
      <c r="BY378" s="22">
        <v>2.75</v>
      </c>
      <c r="BZ378" s="22">
        <v>6.08</v>
      </c>
      <c r="CA378" s="22">
        <v>450</v>
      </c>
      <c r="CB378" s="22">
        <v>266</v>
      </c>
      <c r="CC378" s="22">
        <v>651</v>
      </c>
      <c r="CD378" s="22">
        <v>257</v>
      </c>
      <c r="CE378" s="22">
        <v>285</v>
      </c>
      <c r="CF378" s="22">
        <v>117</v>
      </c>
      <c r="CG378" s="22">
        <v>595</v>
      </c>
      <c r="CH378" s="22">
        <v>225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166477</v>
      </c>
      <c r="D379" s="22">
        <v>0</v>
      </c>
      <c r="E379" s="22">
        <v>0</v>
      </c>
      <c r="F379" s="22">
        <v>0</v>
      </c>
      <c r="G379" s="22">
        <v>0</v>
      </c>
      <c r="H379" s="22">
        <v>1</v>
      </c>
      <c r="I379" s="22">
        <v>2</v>
      </c>
      <c r="J379" s="20">
        <v>2.7</v>
      </c>
      <c r="K379" s="20">
        <v>3.2</v>
      </c>
      <c r="L379" s="22">
        <v>1</v>
      </c>
      <c r="M379" s="20" t="s">
        <v>2998</v>
      </c>
      <c r="N379" s="20">
        <v>2.7</v>
      </c>
      <c r="O379" s="22">
        <v>688</v>
      </c>
      <c r="P379" s="23" t="b">
        <v>0</v>
      </c>
      <c r="Q379" s="20"/>
      <c r="R379" s="20"/>
      <c r="S379" s="22">
        <v>45</v>
      </c>
      <c r="T379" s="20" t="s">
        <v>2999</v>
      </c>
      <c r="U379" s="20">
        <v>2.7</v>
      </c>
      <c r="V379" s="20" t="s">
        <v>3000</v>
      </c>
      <c r="W379" s="20">
        <v>0.7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40</v>
      </c>
      <c r="AD379" s="22">
        <v>141715</v>
      </c>
      <c r="AE379" s="22">
        <v>1931</v>
      </c>
      <c r="AF379" s="22">
        <v>74027</v>
      </c>
      <c r="AG379" s="22">
        <v>3209</v>
      </c>
      <c r="AH379" s="20">
        <v>0.6</v>
      </c>
      <c r="AI379" s="20">
        <v>8.9</v>
      </c>
      <c r="AJ379" s="20" t="s">
        <v>3000</v>
      </c>
      <c r="AK379" s="22">
        <v>1172</v>
      </c>
      <c r="AL379" s="22">
        <v>0</v>
      </c>
      <c r="AM379" s="22">
        <v>0</v>
      </c>
      <c r="AN379" s="22">
        <v>4</v>
      </c>
      <c r="AO379" s="22">
        <v>18</v>
      </c>
      <c r="AP379" s="22">
        <v>0</v>
      </c>
      <c r="AQ379" s="22">
        <v>0</v>
      </c>
      <c r="AR379" s="22">
        <v>0</v>
      </c>
      <c r="AS379" s="22">
        <v>1</v>
      </c>
      <c r="AT379" s="22">
        <v>0</v>
      </c>
      <c r="AU379" s="22">
        <v>0</v>
      </c>
      <c r="AV379" s="22">
        <v>3</v>
      </c>
      <c r="AW379" s="22">
        <v>226</v>
      </c>
      <c r="AX379" s="20">
        <v>203.6</v>
      </c>
      <c r="AY379" s="20">
        <v>162.6</v>
      </c>
      <c r="AZ379" s="20">
        <v>89</v>
      </c>
      <c r="BA379" s="20">
        <v>45.5</v>
      </c>
      <c r="BB379" s="22">
        <v>13</v>
      </c>
      <c r="BC379" s="20">
        <v>0.37</v>
      </c>
      <c r="BD379" s="20">
        <v>0.87</v>
      </c>
      <c r="BE379" s="20">
        <v>1.24</v>
      </c>
      <c r="BF379" s="20">
        <v>16.75</v>
      </c>
      <c r="BG379" s="22">
        <v>165</v>
      </c>
      <c r="BH379" s="22">
        <v>62</v>
      </c>
      <c r="BI379" s="22">
        <v>113</v>
      </c>
      <c r="BJ379" s="22">
        <v>21</v>
      </c>
      <c r="BK379" s="22">
        <v>175</v>
      </c>
      <c r="BL379" s="22">
        <v>33</v>
      </c>
      <c r="BM379" s="22">
        <v>162</v>
      </c>
      <c r="BN379" s="22">
        <v>41</v>
      </c>
      <c r="BO379" s="20"/>
      <c r="BP379" s="20"/>
      <c r="BQ379" s="20"/>
      <c r="BR379" s="20"/>
      <c r="BS379" s="20"/>
      <c r="BT379" s="20"/>
      <c r="BU379" s="22">
        <v>0.03</v>
      </c>
      <c r="BV379" s="22">
        <v>0</v>
      </c>
      <c r="BW379" s="22">
        <v>7.0000000000000007E-2</v>
      </c>
      <c r="BX379" s="22">
        <v>0.1</v>
      </c>
      <c r="BY379" s="22">
        <v>1.29</v>
      </c>
      <c r="BZ379" s="22">
        <v>1.38</v>
      </c>
      <c r="CA379" s="22">
        <v>368</v>
      </c>
      <c r="CB379" s="22">
        <v>61</v>
      </c>
      <c r="CC379" s="22">
        <v>124</v>
      </c>
      <c r="CD379" s="22">
        <v>39</v>
      </c>
      <c r="CE379" s="22">
        <v>187</v>
      </c>
      <c r="CF379" s="22">
        <v>58</v>
      </c>
      <c r="CG379" s="22">
        <v>204</v>
      </c>
      <c r="CH379" s="22">
        <v>77</v>
      </c>
      <c r="CI379" s="22">
        <v>1</v>
      </c>
      <c r="CJ379" s="22">
        <v>0.31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428971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1</v>
      </c>
      <c r="J380" s="20">
        <v>0</v>
      </c>
      <c r="K380" s="20">
        <v>0.5</v>
      </c>
      <c r="L380" s="22">
        <v>0</v>
      </c>
      <c r="M380" s="20" t="s">
        <v>1102</v>
      </c>
      <c r="N380" s="20">
        <v>0</v>
      </c>
      <c r="O380" s="22">
        <v>692</v>
      </c>
      <c r="P380" s="23" t="b">
        <v>0</v>
      </c>
      <c r="Q380" s="20"/>
      <c r="R380" s="20"/>
      <c r="S380" s="22">
        <v>40</v>
      </c>
      <c r="T380" s="20" t="s">
        <v>3001</v>
      </c>
      <c r="U380" s="20">
        <v>0</v>
      </c>
      <c r="V380" s="20" t="s">
        <v>3002</v>
      </c>
      <c r="W380" s="20">
        <v>0</v>
      </c>
      <c r="X380" s="23" t="b">
        <v>0</v>
      </c>
      <c r="Y380" s="20"/>
      <c r="Z380" s="20" t="s">
        <v>858</v>
      </c>
      <c r="AA380" s="22">
        <v>10</v>
      </c>
      <c r="AB380" s="22">
        <v>54</v>
      </c>
      <c r="AC380" s="22">
        <v>0</v>
      </c>
      <c r="AD380" s="22">
        <v>2600</v>
      </c>
      <c r="AE380" s="22">
        <v>57</v>
      </c>
      <c r="AF380" s="22">
        <v>1367</v>
      </c>
      <c r="AG380" s="22">
        <v>43</v>
      </c>
      <c r="AH380" s="20">
        <v>0</v>
      </c>
      <c r="AI380" s="20">
        <v>0</v>
      </c>
      <c r="AJ380" s="20" t="s">
        <v>3002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543</v>
      </c>
      <c r="BH380" s="22">
        <v>67</v>
      </c>
      <c r="BI380" s="22">
        <v>529</v>
      </c>
      <c r="BJ380" s="22">
        <v>50</v>
      </c>
      <c r="BK380" s="22">
        <v>501</v>
      </c>
      <c r="BL380" s="22">
        <v>41</v>
      </c>
      <c r="BM380" s="22">
        <v>551</v>
      </c>
      <c r="BN380" s="22">
        <v>67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670</v>
      </c>
      <c r="CB380" s="22">
        <v>49</v>
      </c>
      <c r="CC380" s="22">
        <v>475</v>
      </c>
      <c r="CD380" s="22">
        <v>65</v>
      </c>
      <c r="CE380" s="22">
        <v>555</v>
      </c>
      <c r="CF380" s="22">
        <v>67</v>
      </c>
      <c r="CG380" s="22">
        <v>591</v>
      </c>
      <c r="CH380" s="22">
        <v>78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225897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0.3</v>
      </c>
      <c r="K381" s="20">
        <v>0.8</v>
      </c>
      <c r="L381" s="22">
        <v>1</v>
      </c>
      <c r="M381" s="20" t="s">
        <v>3131</v>
      </c>
      <c r="N381" s="20">
        <v>0.3</v>
      </c>
      <c r="O381" s="22">
        <v>707</v>
      </c>
      <c r="P381" s="23" t="b">
        <v>0</v>
      </c>
      <c r="Q381" s="20"/>
      <c r="R381" s="20"/>
      <c r="S381" s="22">
        <v>45</v>
      </c>
      <c r="T381" s="20" t="s">
        <v>3132</v>
      </c>
      <c r="U381" s="20">
        <v>0.7</v>
      </c>
      <c r="V381" s="20" t="s">
        <v>3133</v>
      </c>
      <c r="W381" s="20">
        <v>0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2</v>
      </c>
      <c r="AD381" s="22">
        <v>3919</v>
      </c>
      <c r="AE381" s="22">
        <v>134</v>
      </c>
      <c r="AF381" s="22">
        <v>2531</v>
      </c>
      <c r="AG381" s="22">
        <v>118</v>
      </c>
      <c r="AH381" s="20">
        <v>0.1</v>
      </c>
      <c r="AI381" s="20">
        <v>0.4</v>
      </c>
      <c r="AJ381" s="20" t="s">
        <v>3133</v>
      </c>
      <c r="AK381" s="22">
        <v>41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0</v>
      </c>
      <c r="AW381" s="22">
        <v>9</v>
      </c>
      <c r="AX381" s="20">
        <v>10</v>
      </c>
      <c r="AY381" s="20">
        <v>1.2</v>
      </c>
      <c r="AZ381" s="20">
        <v>2</v>
      </c>
      <c r="BA381" s="20">
        <v>1.4</v>
      </c>
      <c r="BB381" s="22">
        <v>0</v>
      </c>
      <c r="BC381" s="20">
        <v>0</v>
      </c>
      <c r="BD381" s="20">
        <v>0</v>
      </c>
      <c r="BE381" s="20">
        <v>0</v>
      </c>
      <c r="BF381" s="20">
        <v>0.49</v>
      </c>
      <c r="BG381" s="22">
        <v>441</v>
      </c>
      <c r="BH381" s="22">
        <v>161</v>
      </c>
      <c r="BI381" s="22">
        <v>429</v>
      </c>
      <c r="BJ381" s="22">
        <v>162</v>
      </c>
      <c r="BK381" s="22">
        <v>421</v>
      </c>
      <c r="BL381" s="22">
        <v>156</v>
      </c>
      <c r="BM381" s="22">
        <v>461</v>
      </c>
      <c r="BN381" s="22">
        <v>164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1.08</v>
      </c>
      <c r="BZ381" s="22">
        <v>0</v>
      </c>
      <c r="CA381" s="22">
        <v>388</v>
      </c>
      <c r="CB381" s="22">
        <v>75</v>
      </c>
      <c r="CC381" s="22">
        <v>359</v>
      </c>
      <c r="CD381" s="22">
        <v>122</v>
      </c>
      <c r="CE381" s="22">
        <v>486</v>
      </c>
      <c r="CF381" s="22">
        <v>162</v>
      </c>
      <c r="CG381" s="22">
        <v>546</v>
      </c>
      <c r="CH381" s="22">
        <v>202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487693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0</v>
      </c>
      <c r="K382" s="20">
        <v>0.5</v>
      </c>
      <c r="L382" s="22">
        <v>0</v>
      </c>
      <c r="M382" s="20" t="s">
        <v>3370</v>
      </c>
      <c r="N382" s="20">
        <v>0</v>
      </c>
      <c r="O382" s="22">
        <v>732</v>
      </c>
      <c r="P382" s="23" t="b">
        <v>0</v>
      </c>
      <c r="Q382" s="20"/>
      <c r="R382" s="20"/>
      <c r="S382" s="22">
        <v>40</v>
      </c>
      <c r="T382" s="20" t="s">
        <v>3371</v>
      </c>
      <c r="U382" s="20">
        <v>0</v>
      </c>
      <c r="V382" s="20" t="s">
        <v>3372</v>
      </c>
      <c r="W382" s="20">
        <v>0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0</v>
      </c>
      <c r="AD382" s="22">
        <v>1188</v>
      </c>
      <c r="AE382" s="22">
        <v>31</v>
      </c>
      <c r="AF382" s="22">
        <v>649</v>
      </c>
      <c r="AG382" s="22">
        <v>41</v>
      </c>
      <c r="AH382" s="20">
        <v>0</v>
      </c>
      <c r="AI382" s="20">
        <v>0</v>
      </c>
      <c r="AJ382" s="20" t="s">
        <v>3372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567</v>
      </c>
      <c r="BH382" s="22">
        <v>213</v>
      </c>
      <c r="BI382" s="22">
        <v>552</v>
      </c>
      <c r="BJ382" s="22">
        <v>212</v>
      </c>
      <c r="BK382" s="22">
        <v>526</v>
      </c>
      <c r="BL382" s="22">
        <v>202</v>
      </c>
      <c r="BM382" s="22">
        <v>574</v>
      </c>
      <c r="BN382" s="22">
        <v>213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698</v>
      </c>
      <c r="CB382" s="22">
        <v>207</v>
      </c>
      <c r="CC382" s="22">
        <v>500</v>
      </c>
      <c r="CD382" s="22">
        <v>186</v>
      </c>
      <c r="CE382" s="22">
        <v>579</v>
      </c>
      <c r="CF382" s="22">
        <v>210</v>
      </c>
      <c r="CG382" s="22">
        <v>646</v>
      </c>
      <c r="CH382" s="22">
        <v>227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60706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1</v>
      </c>
      <c r="J383" s="20">
        <v>1</v>
      </c>
      <c r="K383" s="20">
        <v>0</v>
      </c>
      <c r="L383" s="22">
        <v>0</v>
      </c>
      <c r="M383" s="20" t="s">
        <v>364</v>
      </c>
      <c r="N383" s="20">
        <v>0</v>
      </c>
      <c r="O383" s="22">
        <v>289</v>
      </c>
      <c r="P383" s="23" t="b">
        <v>0</v>
      </c>
      <c r="Q383" s="20"/>
      <c r="R383" s="20"/>
      <c r="S383" s="22">
        <v>39</v>
      </c>
      <c r="T383" s="20" t="s">
        <v>1369</v>
      </c>
      <c r="U383" s="20">
        <v>0</v>
      </c>
      <c r="V383" s="20" t="s">
        <v>1370</v>
      </c>
      <c r="W383" s="20">
        <v>0.3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0</v>
      </c>
      <c r="AD383" s="22">
        <v>13410</v>
      </c>
      <c r="AE383" s="22">
        <v>55</v>
      </c>
      <c r="AF383" s="22">
        <v>20484</v>
      </c>
      <c r="AG383" s="22">
        <v>214</v>
      </c>
      <c r="AH383" s="20">
        <v>0</v>
      </c>
      <c r="AI383" s="20">
        <v>0</v>
      </c>
      <c r="AJ383" s="20" t="s">
        <v>364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488</v>
      </c>
      <c r="BH383" s="22">
        <v>38</v>
      </c>
      <c r="BI383" s="22">
        <v>468</v>
      </c>
      <c r="BJ383" s="22">
        <v>16</v>
      </c>
      <c r="BK383" s="22">
        <v>438</v>
      </c>
      <c r="BL383" s="22">
        <v>7</v>
      </c>
      <c r="BM383" s="22">
        <v>494</v>
      </c>
      <c r="BN383" s="22">
        <v>38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730</v>
      </c>
      <c r="CB383" s="22">
        <v>67</v>
      </c>
      <c r="CC383" s="22">
        <v>416</v>
      </c>
      <c r="CD383" s="22">
        <v>35</v>
      </c>
      <c r="CE383" s="22">
        <v>500</v>
      </c>
      <c r="CF383" s="22">
        <v>38</v>
      </c>
      <c r="CG383" s="22">
        <v>297</v>
      </c>
      <c r="CH383" s="22">
        <v>43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169187</v>
      </c>
      <c r="D384" s="22">
        <v>1</v>
      </c>
      <c r="E384" s="22">
        <v>-1</v>
      </c>
      <c r="F384" s="22">
        <v>3</v>
      </c>
      <c r="G384" s="22">
        <v>-3</v>
      </c>
      <c r="H384" s="22">
        <v>3</v>
      </c>
      <c r="I384" s="22">
        <v>2</v>
      </c>
      <c r="J384" s="20">
        <v>9.5</v>
      </c>
      <c r="K384" s="20">
        <v>8.5</v>
      </c>
      <c r="L384" s="22">
        <v>5</v>
      </c>
      <c r="M384" s="20" t="s">
        <v>431</v>
      </c>
      <c r="N384" s="20">
        <v>8.5</v>
      </c>
      <c r="O384" s="22">
        <v>290</v>
      </c>
      <c r="P384" s="23" t="b">
        <v>1</v>
      </c>
      <c r="Q384" s="20"/>
      <c r="R384" s="20" t="s">
        <v>3003</v>
      </c>
      <c r="S384" s="22">
        <v>83</v>
      </c>
      <c r="T384" s="20" t="s">
        <v>1351</v>
      </c>
      <c r="U384" s="20">
        <v>5.6</v>
      </c>
      <c r="V384" s="20" t="s">
        <v>430</v>
      </c>
      <c r="W384" s="20">
        <v>19.3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89</v>
      </c>
      <c r="AD384" s="22">
        <v>1567134</v>
      </c>
      <c r="AE384" s="22">
        <v>172928</v>
      </c>
      <c r="AF384" s="22">
        <v>1390224</v>
      </c>
      <c r="AG384" s="22">
        <v>5927</v>
      </c>
      <c r="AH384" s="20">
        <v>1</v>
      </c>
      <c r="AI384" s="20">
        <v>10.7</v>
      </c>
      <c r="AJ384" s="20" t="s">
        <v>430</v>
      </c>
      <c r="AK384" s="22">
        <v>1318</v>
      </c>
      <c r="AL384" s="22">
        <v>2</v>
      </c>
      <c r="AM384" s="22">
        <v>4</v>
      </c>
      <c r="AN384" s="22">
        <v>6</v>
      </c>
      <c r="AO384" s="22">
        <v>13</v>
      </c>
      <c r="AP384" s="22">
        <v>0</v>
      </c>
      <c r="AQ384" s="22">
        <v>0</v>
      </c>
      <c r="AR384" s="22">
        <v>0</v>
      </c>
      <c r="AS384" s="22">
        <v>3</v>
      </c>
      <c r="AT384" s="22">
        <v>0</v>
      </c>
      <c r="AU384" s="22">
        <v>0</v>
      </c>
      <c r="AV384" s="22">
        <v>15</v>
      </c>
      <c r="AW384" s="22">
        <v>393</v>
      </c>
      <c r="AX384" s="20">
        <v>377.2</v>
      </c>
      <c r="AY384" s="20">
        <v>662.1</v>
      </c>
      <c r="AZ384" s="20">
        <v>133</v>
      </c>
      <c r="BA384" s="20">
        <v>117.3</v>
      </c>
      <c r="BB384" s="22">
        <v>15</v>
      </c>
      <c r="BC384" s="20">
        <v>1.41</v>
      </c>
      <c r="BD384" s="20">
        <v>3.47</v>
      </c>
      <c r="BE384" s="20">
        <v>4.88</v>
      </c>
      <c r="BF384" s="20">
        <v>16.04</v>
      </c>
      <c r="BG384" s="22">
        <v>38</v>
      </c>
      <c r="BH384" s="22">
        <v>10</v>
      </c>
      <c r="BI384" s="22">
        <v>5</v>
      </c>
      <c r="BJ384" s="22">
        <v>2</v>
      </c>
      <c r="BK384" s="22">
        <v>135</v>
      </c>
      <c r="BL384" s="22">
        <v>16</v>
      </c>
      <c r="BM384" s="22">
        <v>18</v>
      </c>
      <c r="BN384" s="22">
        <v>2</v>
      </c>
      <c r="BO384" s="22">
        <v>1</v>
      </c>
      <c r="BP384" s="20"/>
      <c r="BQ384" s="22">
        <v>1</v>
      </c>
      <c r="BR384" s="20"/>
      <c r="BS384" s="20"/>
      <c r="BT384" s="20"/>
      <c r="BU384" s="22">
        <v>0.1</v>
      </c>
      <c r="BV384" s="22">
        <v>0</v>
      </c>
      <c r="BW384" s="22">
        <v>0.24</v>
      </c>
      <c r="BX384" s="22">
        <v>0.34</v>
      </c>
      <c r="BY384" s="22">
        <v>1.1000000000000001</v>
      </c>
      <c r="BZ384" s="22">
        <v>0.89</v>
      </c>
      <c r="CA384" s="22">
        <v>10</v>
      </c>
      <c r="CB384" s="22">
        <v>1</v>
      </c>
      <c r="CC384" s="22">
        <v>1</v>
      </c>
      <c r="CD384" s="22">
        <v>1</v>
      </c>
      <c r="CE384" s="22">
        <v>13</v>
      </c>
      <c r="CF384" s="22">
        <v>2</v>
      </c>
      <c r="CG384" s="22">
        <v>17</v>
      </c>
      <c r="CH384" s="22">
        <v>5</v>
      </c>
      <c r="CI384" s="22">
        <v>1.02</v>
      </c>
      <c r="CJ384" s="22">
        <v>0.41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100</v>
      </c>
      <c r="B385" s="22">
        <v>100</v>
      </c>
      <c r="C385" s="22">
        <v>116535</v>
      </c>
      <c r="D385" s="22">
        <v>0</v>
      </c>
      <c r="E385" s="22">
        <v>0</v>
      </c>
      <c r="F385" s="22">
        <v>1</v>
      </c>
      <c r="G385" s="22">
        <v>-1</v>
      </c>
      <c r="H385" s="22">
        <v>3</v>
      </c>
      <c r="I385" s="22">
        <v>1</v>
      </c>
      <c r="J385" s="20">
        <v>3.3</v>
      </c>
      <c r="K385" s="20">
        <v>2.2999999999999998</v>
      </c>
      <c r="L385" s="22">
        <v>2</v>
      </c>
      <c r="M385" s="20" t="s">
        <v>80</v>
      </c>
      <c r="N385" s="20">
        <v>2.2999999999999998</v>
      </c>
      <c r="O385" s="22">
        <v>291</v>
      </c>
      <c r="P385" s="23" t="b">
        <v>0</v>
      </c>
      <c r="Q385" s="20"/>
      <c r="R385" s="20" t="s">
        <v>3543</v>
      </c>
      <c r="S385" s="22">
        <v>56</v>
      </c>
      <c r="T385" s="20" t="s">
        <v>1345</v>
      </c>
      <c r="U385" s="20">
        <v>4.4000000000000004</v>
      </c>
      <c r="V385" s="20" t="s">
        <v>1346</v>
      </c>
      <c r="W385" s="20">
        <v>11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70</v>
      </c>
      <c r="AD385" s="22">
        <v>873208</v>
      </c>
      <c r="AE385" s="22">
        <v>27830</v>
      </c>
      <c r="AF385" s="22">
        <v>858163</v>
      </c>
      <c r="AG385" s="22">
        <v>4611</v>
      </c>
      <c r="AH385" s="20">
        <v>0.4</v>
      </c>
      <c r="AI385" s="20">
        <v>12.5</v>
      </c>
      <c r="AJ385" s="20" t="s">
        <v>2533</v>
      </c>
      <c r="AK385" s="22">
        <v>1440</v>
      </c>
      <c r="AL385" s="22">
        <v>0</v>
      </c>
      <c r="AM385" s="22">
        <v>0</v>
      </c>
      <c r="AN385" s="22">
        <v>5</v>
      </c>
      <c r="AO385" s="22">
        <v>13</v>
      </c>
      <c r="AP385" s="22">
        <v>0</v>
      </c>
      <c r="AQ385" s="22">
        <v>0</v>
      </c>
      <c r="AR385" s="22">
        <v>0</v>
      </c>
      <c r="AS385" s="22">
        <v>1</v>
      </c>
      <c r="AT385" s="22">
        <v>0</v>
      </c>
      <c r="AU385" s="22">
        <v>50</v>
      </c>
      <c r="AV385" s="22">
        <v>9</v>
      </c>
      <c r="AW385" s="22">
        <v>346</v>
      </c>
      <c r="AX385" s="20">
        <v>405</v>
      </c>
      <c r="AY385" s="20">
        <v>10.1</v>
      </c>
      <c r="AZ385" s="20">
        <v>0</v>
      </c>
      <c r="BA385" s="20">
        <v>41.4</v>
      </c>
      <c r="BB385" s="22">
        <v>16</v>
      </c>
      <c r="BC385" s="20">
        <v>0</v>
      </c>
      <c r="BD385" s="20">
        <v>0</v>
      </c>
      <c r="BE385" s="20">
        <v>0</v>
      </c>
      <c r="BF385" s="20">
        <v>18.850000000000001</v>
      </c>
      <c r="BG385" s="22">
        <v>28</v>
      </c>
      <c r="BH385" s="22">
        <v>10</v>
      </c>
      <c r="BI385" s="22">
        <v>395</v>
      </c>
      <c r="BJ385" s="22">
        <v>2</v>
      </c>
      <c r="BK385" s="22">
        <v>759</v>
      </c>
      <c r="BL385" s="22">
        <v>88</v>
      </c>
      <c r="BM385" s="22">
        <v>183</v>
      </c>
      <c r="BN385" s="22">
        <v>10</v>
      </c>
      <c r="BO385" s="20"/>
      <c r="BP385" s="20"/>
      <c r="BQ385" s="20"/>
      <c r="BR385" s="20"/>
      <c r="BS385" s="20"/>
      <c r="BT385" s="20"/>
      <c r="BU385" s="22">
        <v>0</v>
      </c>
      <c r="BV385" s="22">
        <v>3.12</v>
      </c>
      <c r="BW385" s="22">
        <v>0</v>
      </c>
      <c r="BX385" s="22">
        <v>0</v>
      </c>
      <c r="BY385" s="22">
        <v>1.18</v>
      </c>
      <c r="BZ385" s="22">
        <v>0.81</v>
      </c>
      <c r="CA385" s="22">
        <v>87</v>
      </c>
      <c r="CB385" s="22">
        <v>1</v>
      </c>
      <c r="CC385" s="22">
        <v>151</v>
      </c>
      <c r="CD385" s="22">
        <v>14</v>
      </c>
      <c r="CE385" s="22">
        <v>36</v>
      </c>
      <c r="CF385" s="22">
        <v>2</v>
      </c>
      <c r="CG385" s="22">
        <v>35</v>
      </c>
      <c r="CH385" s="22">
        <v>7</v>
      </c>
      <c r="CI385" s="22">
        <v>1</v>
      </c>
      <c r="CJ385" s="22">
        <v>0.31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535928</v>
      </c>
      <c r="D386" s="22">
        <v>0</v>
      </c>
      <c r="E386" s="22">
        <v>0</v>
      </c>
      <c r="F386" s="22">
        <v>-3</v>
      </c>
      <c r="G386" s="22">
        <v>3</v>
      </c>
      <c r="H386" s="22">
        <v>0</v>
      </c>
      <c r="I386" s="22">
        <v>3</v>
      </c>
      <c r="J386" s="20">
        <v>0</v>
      </c>
      <c r="K386" s="20">
        <v>0</v>
      </c>
      <c r="L386" s="22">
        <v>0</v>
      </c>
      <c r="M386" s="20" t="s">
        <v>1327</v>
      </c>
      <c r="N386" s="20">
        <v>0</v>
      </c>
      <c r="O386" s="22">
        <v>292</v>
      </c>
      <c r="P386" s="23" t="b">
        <v>0</v>
      </c>
      <c r="Q386" s="20" t="s">
        <v>2470</v>
      </c>
      <c r="R386" s="20" t="s">
        <v>3255</v>
      </c>
      <c r="S386" s="22">
        <v>47</v>
      </c>
      <c r="T386" s="20" t="s">
        <v>1377</v>
      </c>
      <c r="U386" s="20">
        <v>0</v>
      </c>
      <c r="V386" s="20" t="s">
        <v>682</v>
      </c>
      <c r="W386" s="20">
        <v>0</v>
      </c>
      <c r="X386" s="23" t="b">
        <v>0</v>
      </c>
      <c r="Y386" s="20"/>
      <c r="Z386" s="20" t="s">
        <v>899</v>
      </c>
      <c r="AA386" s="22">
        <v>11</v>
      </c>
      <c r="AB386" s="22">
        <v>14</v>
      </c>
      <c r="AC386" s="22">
        <v>0</v>
      </c>
      <c r="AD386" s="22">
        <v>1046</v>
      </c>
      <c r="AE386" s="22">
        <v>4</v>
      </c>
      <c r="AF386" s="22">
        <v>4942</v>
      </c>
      <c r="AG386" s="22">
        <v>7</v>
      </c>
      <c r="AH386" s="20">
        <v>0</v>
      </c>
      <c r="AI386" s="20">
        <v>0</v>
      </c>
      <c r="AJ386" s="20" t="s">
        <v>682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718</v>
      </c>
      <c r="BH386" s="22">
        <v>301</v>
      </c>
      <c r="BI386" s="22">
        <v>714</v>
      </c>
      <c r="BJ386" s="22">
        <v>299</v>
      </c>
      <c r="BK386" s="22">
        <v>709</v>
      </c>
      <c r="BL386" s="22">
        <v>299</v>
      </c>
      <c r="BM386" s="22">
        <v>720</v>
      </c>
      <c r="BN386" s="22">
        <v>301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331</v>
      </c>
      <c r="CB386" s="22">
        <v>215</v>
      </c>
      <c r="CC386" s="22">
        <v>682</v>
      </c>
      <c r="CD386" s="22">
        <v>276</v>
      </c>
      <c r="CE386" s="22">
        <v>720</v>
      </c>
      <c r="CF386" s="22">
        <v>301</v>
      </c>
      <c r="CG386" s="22">
        <v>589</v>
      </c>
      <c r="CH386" s="22">
        <v>221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447203</v>
      </c>
      <c r="D387" s="22">
        <v>0</v>
      </c>
      <c r="E387" s="22">
        <v>0</v>
      </c>
      <c r="F387" s="22">
        <v>0</v>
      </c>
      <c r="G387" s="22">
        <v>0</v>
      </c>
      <c r="H387" s="22">
        <v>1</v>
      </c>
      <c r="I387" s="22">
        <v>4</v>
      </c>
      <c r="J387" s="20">
        <v>2.7</v>
      </c>
      <c r="K387" s="20">
        <v>1.7</v>
      </c>
      <c r="L387" s="22">
        <v>1</v>
      </c>
      <c r="M387" s="20" t="s">
        <v>423</v>
      </c>
      <c r="N387" s="20">
        <v>1.7</v>
      </c>
      <c r="O387" s="22">
        <v>293</v>
      </c>
      <c r="P387" s="23" t="b">
        <v>0</v>
      </c>
      <c r="Q387" s="20"/>
      <c r="R387" s="20"/>
      <c r="S387" s="22">
        <v>75</v>
      </c>
      <c r="T387" s="20" t="s">
        <v>1367</v>
      </c>
      <c r="U387" s="20">
        <v>3.8</v>
      </c>
      <c r="V387" s="20" t="s">
        <v>1368</v>
      </c>
      <c r="W387" s="20">
        <v>14.4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64</v>
      </c>
      <c r="AD387" s="22">
        <v>2493607</v>
      </c>
      <c r="AE387" s="22">
        <v>11767</v>
      </c>
      <c r="AF387" s="22">
        <v>2482007</v>
      </c>
      <c r="AG387" s="22">
        <v>77113</v>
      </c>
      <c r="AH387" s="20">
        <v>0.2</v>
      </c>
      <c r="AI387" s="20">
        <v>8.5</v>
      </c>
      <c r="AJ387" s="20" t="s">
        <v>423</v>
      </c>
      <c r="AK387" s="22">
        <v>965</v>
      </c>
      <c r="AL387" s="22">
        <v>4</v>
      </c>
      <c r="AM387" s="22">
        <v>7</v>
      </c>
      <c r="AN387" s="22">
        <v>4</v>
      </c>
      <c r="AO387" s="22">
        <v>9</v>
      </c>
      <c r="AP387" s="22">
        <v>0</v>
      </c>
      <c r="AQ387" s="22">
        <v>0</v>
      </c>
      <c r="AR387" s="22">
        <v>0</v>
      </c>
      <c r="AS387" s="22">
        <v>4</v>
      </c>
      <c r="AT387" s="22">
        <v>0</v>
      </c>
      <c r="AU387" s="22">
        <v>0</v>
      </c>
      <c r="AV387" s="22">
        <v>4</v>
      </c>
      <c r="AW387" s="22">
        <v>177</v>
      </c>
      <c r="AX387" s="20">
        <v>280.39999999999998</v>
      </c>
      <c r="AY387" s="20">
        <v>187.2</v>
      </c>
      <c r="AZ387" s="20">
        <v>506</v>
      </c>
      <c r="BA387" s="20">
        <v>97.4</v>
      </c>
      <c r="BB387" s="22">
        <v>10</v>
      </c>
      <c r="BC387" s="20">
        <v>6.98</v>
      </c>
      <c r="BD387" s="20">
        <v>1.49</v>
      </c>
      <c r="BE387" s="20">
        <v>8.4700000000000006</v>
      </c>
      <c r="BF387" s="20">
        <v>12.47</v>
      </c>
      <c r="BG387" s="22">
        <v>99</v>
      </c>
      <c r="BH387" s="22">
        <v>10</v>
      </c>
      <c r="BI387" s="22">
        <v>95</v>
      </c>
      <c r="BJ387" s="22">
        <v>7</v>
      </c>
      <c r="BK387" s="22">
        <v>13</v>
      </c>
      <c r="BL387" s="22">
        <v>6</v>
      </c>
      <c r="BM387" s="22">
        <v>34</v>
      </c>
      <c r="BN387" s="22">
        <v>7</v>
      </c>
      <c r="BO387" s="20"/>
      <c r="BP387" s="20"/>
      <c r="BQ387" s="20"/>
      <c r="BR387" s="20"/>
      <c r="BS387" s="22">
        <v>3</v>
      </c>
      <c r="BT387" s="20"/>
      <c r="BU387" s="22">
        <v>0.65</v>
      </c>
      <c r="BV387" s="22">
        <v>0</v>
      </c>
      <c r="BW387" s="22">
        <v>0.14000000000000001</v>
      </c>
      <c r="BX387" s="22">
        <v>0.79</v>
      </c>
      <c r="BY387" s="22">
        <v>1.1599999999999999</v>
      </c>
      <c r="BZ387" s="22">
        <v>0.84</v>
      </c>
      <c r="CA387" s="22">
        <v>22</v>
      </c>
      <c r="CB387" s="22">
        <v>8</v>
      </c>
      <c r="CC387" s="22">
        <v>203</v>
      </c>
      <c r="CD387" s="22">
        <v>25</v>
      </c>
      <c r="CE387" s="22">
        <v>73</v>
      </c>
      <c r="CF387" s="22">
        <v>12</v>
      </c>
      <c r="CG387" s="22">
        <v>26</v>
      </c>
      <c r="CH387" s="22">
        <v>6</v>
      </c>
      <c r="CI387" s="22">
        <v>0.93</v>
      </c>
      <c r="CJ387" s="22">
        <v>0.37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27.75" thickBot="1">
      <c r="A388" s="22">
        <v>25</v>
      </c>
      <c r="B388" s="22">
        <v>25</v>
      </c>
      <c r="C388" s="22">
        <v>194634</v>
      </c>
      <c r="D388" s="22">
        <v>0</v>
      </c>
      <c r="E388" s="22">
        <v>0</v>
      </c>
      <c r="F388" s="22">
        <v>-3</v>
      </c>
      <c r="G388" s="22">
        <v>3</v>
      </c>
      <c r="H388" s="22">
        <v>1</v>
      </c>
      <c r="I388" s="22">
        <v>3</v>
      </c>
      <c r="J388" s="20">
        <v>0.3</v>
      </c>
      <c r="K388" s="20">
        <v>0.1</v>
      </c>
      <c r="L388" s="22">
        <v>0</v>
      </c>
      <c r="M388" s="20" t="s">
        <v>1353</v>
      </c>
      <c r="N388" s="20">
        <v>0.2</v>
      </c>
      <c r="O388" s="22">
        <v>294</v>
      </c>
      <c r="P388" s="23" t="b">
        <v>0</v>
      </c>
      <c r="Q388" s="20" t="s">
        <v>3581</v>
      </c>
      <c r="R388" s="20" t="s">
        <v>3544</v>
      </c>
      <c r="S388" s="22">
        <v>77</v>
      </c>
      <c r="T388" s="20" t="s">
        <v>1354</v>
      </c>
      <c r="U388" s="20">
        <v>3.7</v>
      </c>
      <c r="V388" s="20" t="s">
        <v>1355</v>
      </c>
      <c r="W388" s="20">
        <v>1</v>
      </c>
      <c r="X388" s="23" t="b">
        <v>0</v>
      </c>
      <c r="Y388" s="20"/>
      <c r="Z388" s="20" t="s">
        <v>937</v>
      </c>
      <c r="AA388" s="22">
        <v>11</v>
      </c>
      <c r="AB388" s="22">
        <v>14</v>
      </c>
      <c r="AC388" s="22">
        <v>44</v>
      </c>
      <c r="AD388" s="22">
        <v>322807</v>
      </c>
      <c r="AE388" s="22">
        <v>79</v>
      </c>
      <c r="AF388" s="22">
        <v>537830</v>
      </c>
      <c r="AG388" s="22">
        <v>885</v>
      </c>
      <c r="AH388" s="20">
        <v>0</v>
      </c>
      <c r="AI388" s="20">
        <v>5.7</v>
      </c>
      <c r="AJ388" s="20" t="s">
        <v>2105</v>
      </c>
      <c r="AK388" s="22">
        <v>632</v>
      </c>
      <c r="AL388" s="22">
        <v>4</v>
      </c>
      <c r="AM388" s="22">
        <v>2</v>
      </c>
      <c r="AN388" s="22">
        <v>3</v>
      </c>
      <c r="AO388" s="22">
        <v>5</v>
      </c>
      <c r="AP388" s="22">
        <v>0</v>
      </c>
      <c r="AQ388" s="22">
        <v>0</v>
      </c>
      <c r="AR388" s="22">
        <v>0</v>
      </c>
      <c r="AS388" s="22">
        <v>1</v>
      </c>
      <c r="AT388" s="22">
        <v>1</v>
      </c>
      <c r="AU388" s="22">
        <v>0</v>
      </c>
      <c r="AV388" s="22">
        <v>2</v>
      </c>
      <c r="AW388" s="22">
        <v>131</v>
      </c>
      <c r="AX388" s="20">
        <v>186.6</v>
      </c>
      <c r="AY388" s="20">
        <v>154.6</v>
      </c>
      <c r="AZ388" s="20">
        <v>315</v>
      </c>
      <c r="BA388" s="20">
        <v>65.5</v>
      </c>
      <c r="BB388" s="22">
        <v>8</v>
      </c>
      <c r="BC388" s="20">
        <v>2.8</v>
      </c>
      <c r="BD388" s="20">
        <v>0.6</v>
      </c>
      <c r="BE388" s="20">
        <v>3.4</v>
      </c>
      <c r="BF388" s="20">
        <v>7.15</v>
      </c>
      <c r="BG388" s="22">
        <v>190</v>
      </c>
      <c r="BH388" s="22">
        <v>76</v>
      </c>
      <c r="BI388" s="22">
        <v>124</v>
      </c>
      <c r="BJ388" s="22">
        <v>85</v>
      </c>
      <c r="BK388" s="22">
        <v>41</v>
      </c>
      <c r="BL388" s="22">
        <v>26</v>
      </c>
      <c r="BM388" s="22">
        <v>89</v>
      </c>
      <c r="BN388" s="22">
        <v>61</v>
      </c>
      <c r="BO388" s="20"/>
      <c r="BP388" s="20"/>
      <c r="BQ388" s="20"/>
      <c r="BR388" s="20"/>
      <c r="BS388" s="20"/>
      <c r="BT388" s="20"/>
      <c r="BU388" s="22">
        <v>0.4</v>
      </c>
      <c r="BV388" s="22">
        <v>0</v>
      </c>
      <c r="BW388" s="22">
        <v>0.09</v>
      </c>
      <c r="BX388" s="22">
        <v>0.49</v>
      </c>
      <c r="BY388" s="22">
        <v>1.02</v>
      </c>
      <c r="BZ388" s="22">
        <v>0.71</v>
      </c>
      <c r="CA388" s="22">
        <v>17</v>
      </c>
      <c r="CB388" s="22">
        <v>10</v>
      </c>
      <c r="CC388" s="22">
        <v>409</v>
      </c>
      <c r="CD388" s="22">
        <v>187</v>
      </c>
      <c r="CE388" s="22">
        <v>83</v>
      </c>
      <c r="CF388" s="22">
        <v>44</v>
      </c>
      <c r="CG388" s="22">
        <v>186</v>
      </c>
      <c r="CH388" s="22">
        <v>63</v>
      </c>
      <c r="CI388" s="22">
        <v>1.1399999999999999</v>
      </c>
      <c r="CJ388" s="22">
        <v>0.43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444884</v>
      </c>
      <c r="D389" s="22">
        <v>0</v>
      </c>
      <c r="E389" s="22">
        <v>0</v>
      </c>
      <c r="F389" s="22">
        <v>-2</v>
      </c>
      <c r="G389" s="22">
        <v>2</v>
      </c>
      <c r="H389" s="22">
        <v>0</v>
      </c>
      <c r="I389" s="22">
        <v>3</v>
      </c>
      <c r="J389" s="20">
        <v>2.7</v>
      </c>
      <c r="K389" s="20">
        <v>1.7</v>
      </c>
      <c r="L389" s="22">
        <v>1</v>
      </c>
      <c r="M389" s="20" t="s">
        <v>1180</v>
      </c>
      <c r="N389" s="20">
        <v>1.7</v>
      </c>
      <c r="O389" s="22">
        <v>295</v>
      </c>
      <c r="P389" s="23" t="b">
        <v>0</v>
      </c>
      <c r="Q389" s="20"/>
      <c r="R389" s="20"/>
      <c r="S389" s="22">
        <v>48</v>
      </c>
      <c r="T389" s="20" t="s">
        <v>1366</v>
      </c>
      <c r="U389" s="20">
        <v>1.7</v>
      </c>
      <c r="V389" s="20" t="s">
        <v>568</v>
      </c>
      <c r="W389" s="20">
        <v>0.2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25</v>
      </c>
      <c r="AD389" s="22">
        <v>18252</v>
      </c>
      <c r="AE389" s="22">
        <v>876</v>
      </c>
      <c r="AF389" s="22">
        <v>26646</v>
      </c>
      <c r="AG389" s="22">
        <v>369</v>
      </c>
      <c r="AH389" s="20">
        <v>0.4</v>
      </c>
      <c r="AI389" s="20">
        <v>5.2</v>
      </c>
      <c r="AJ389" s="20" t="s">
        <v>568</v>
      </c>
      <c r="AK389" s="22">
        <v>332</v>
      </c>
      <c r="AL389" s="22">
        <v>1</v>
      </c>
      <c r="AM389" s="22">
        <v>2</v>
      </c>
      <c r="AN389" s="22">
        <v>0</v>
      </c>
      <c r="AO389" s="22">
        <v>2</v>
      </c>
      <c r="AP389" s="22">
        <v>0</v>
      </c>
      <c r="AQ389" s="22">
        <v>0</v>
      </c>
      <c r="AR389" s="22">
        <v>0</v>
      </c>
      <c r="AS389" s="22">
        <v>1</v>
      </c>
      <c r="AT389" s="22">
        <v>0</v>
      </c>
      <c r="AU389" s="22">
        <v>0</v>
      </c>
      <c r="AV389" s="22">
        <v>0</v>
      </c>
      <c r="AW389" s="22">
        <v>104</v>
      </c>
      <c r="AX389" s="20">
        <v>99</v>
      </c>
      <c r="AY389" s="20">
        <v>109.9</v>
      </c>
      <c r="AZ389" s="20">
        <v>72</v>
      </c>
      <c r="BA389" s="20">
        <v>27.9</v>
      </c>
      <c r="BB389" s="22">
        <v>1</v>
      </c>
      <c r="BC389" s="20">
        <v>0.46</v>
      </c>
      <c r="BD389" s="20">
        <v>1.32</v>
      </c>
      <c r="BE389" s="20">
        <v>1.78</v>
      </c>
      <c r="BF389" s="20">
        <v>4.6900000000000004</v>
      </c>
      <c r="BG389" s="22">
        <v>295</v>
      </c>
      <c r="BH389" s="22">
        <v>121</v>
      </c>
      <c r="BI389" s="22">
        <v>166</v>
      </c>
      <c r="BJ389" s="22">
        <v>105</v>
      </c>
      <c r="BK389" s="22">
        <v>203</v>
      </c>
      <c r="BL389" s="22">
        <v>111</v>
      </c>
      <c r="BM389" s="22">
        <v>255</v>
      </c>
      <c r="BN389" s="22">
        <v>118</v>
      </c>
      <c r="BO389" s="20"/>
      <c r="BP389" s="20"/>
      <c r="BQ389" s="20"/>
      <c r="BR389" s="20"/>
      <c r="BS389" s="20"/>
      <c r="BT389" s="20"/>
      <c r="BU389" s="22">
        <v>0.12</v>
      </c>
      <c r="BV389" s="22">
        <v>0</v>
      </c>
      <c r="BW389" s="22">
        <v>0.36</v>
      </c>
      <c r="BX389" s="22">
        <v>0.48</v>
      </c>
      <c r="BY389" s="22">
        <v>1.27</v>
      </c>
      <c r="BZ389" s="22">
        <v>0.54</v>
      </c>
      <c r="CA389" s="22">
        <v>298</v>
      </c>
      <c r="CB389" s="22">
        <v>194</v>
      </c>
      <c r="CC389" s="22">
        <v>198</v>
      </c>
      <c r="CD389" s="22">
        <v>88</v>
      </c>
      <c r="CE389" s="22">
        <v>330</v>
      </c>
      <c r="CF389" s="22">
        <v>142</v>
      </c>
      <c r="CG389" s="22">
        <v>344</v>
      </c>
      <c r="CH389" s="22">
        <v>105</v>
      </c>
      <c r="CI389" s="22">
        <v>0.27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0</v>
      </c>
      <c r="B390" s="22">
        <v>0</v>
      </c>
      <c r="C390" s="22">
        <v>116643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3</v>
      </c>
      <c r="J390" s="20">
        <v>0</v>
      </c>
      <c r="K390" s="20">
        <v>0</v>
      </c>
      <c r="L390" s="22">
        <v>0</v>
      </c>
      <c r="M390" s="20" t="s">
        <v>1347</v>
      </c>
      <c r="N390" s="20">
        <v>0</v>
      </c>
      <c r="O390" s="22">
        <v>296</v>
      </c>
      <c r="P390" s="23" t="b">
        <v>0</v>
      </c>
      <c r="Q390" s="20" t="s">
        <v>2414</v>
      </c>
      <c r="R390" s="20" t="s">
        <v>2415</v>
      </c>
      <c r="S390" s="22">
        <v>50</v>
      </c>
      <c r="T390" s="20" t="s">
        <v>1348</v>
      </c>
      <c r="U390" s="20">
        <v>0</v>
      </c>
      <c r="V390" s="20" t="s">
        <v>735</v>
      </c>
      <c r="W390" s="20">
        <v>0</v>
      </c>
      <c r="X390" s="23" t="b">
        <v>0</v>
      </c>
      <c r="Y390" s="20"/>
      <c r="Z390" s="20" t="s">
        <v>872</v>
      </c>
      <c r="AA390" s="22">
        <v>11</v>
      </c>
      <c r="AB390" s="22">
        <v>14</v>
      </c>
      <c r="AC390" s="22">
        <v>0</v>
      </c>
      <c r="AD390" s="22">
        <v>0</v>
      </c>
      <c r="AE390" s="22">
        <v>0</v>
      </c>
      <c r="AF390" s="22">
        <v>1094</v>
      </c>
      <c r="AG390" s="22">
        <v>0</v>
      </c>
      <c r="AH390" s="20">
        <v>0</v>
      </c>
      <c r="AI390" s="20">
        <v>0</v>
      </c>
      <c r="AJ390" s="20" t="s">
        <v>178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0</v>
      </c>
      <c r="AX390" s="20">
        <v>0</v>
      </c>
      <c r="AY390" s="20">
        <v>0</v>
      </c>
      <c r="AZ390" s="20">
        <v>0</v>
      </c>
      <c r="BA390" s="20">
        <v>0</v>
      </c>
      <c r="BB390" s="22">
        <v>0</v>
      </c>
      <c r="BC390" s="20">
        <v>0</v>
      </c>
      <c r="BD390" s="20">
        <v>0</v>
      </c>
      <c r="BE390" s="20">
        <v>0</v>
      </c>
      <c r="BF390" s="20">
        <v>0</v>
      </c>
      <c r="BG390" s="22">
        <v>742</v>
      </c>
      <c r="BH390" s="22">
        <v>318</v>
      </c>
      <c r="BI390" s="22">
        <v>738</v>
      </c>
      <c r="BJ390" s="22">
        <v>317</v>
      </c>
      <c r="BK390" s="22">
        <v>735</v>
      </c>
      <c r="BL390" s="22">
        <v>317</v>
      </c>
      <c r="BM390" s="22">
        <v>742</v>
      </c>
      <c r="BN390" s="22">
        <v>318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</v>
      </c>
      <c r="BZ390" s="22">
        <v>0</v>
      </c>
      <c r="CA390" s="22">
        <v>176</v>
      </c>
      <c r="CB390" s="22">
        <v>108</v>
      </c>
      <c r="CC390" s="22">
        <v>714</v>
      </c>
      <c r="CD390" s="22">
        <v>300</v>
      </c>
      <c r="CE390" s="22">
        <v>742</v>
      </c>
      <c r="CF390" s="22">
        <v>318</v>
      </c>
      <c r="CG390" s="22">
        <v>694</v>
      </c>
      <c r="CH390" s="22">
        <v>281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100</v>
      </c>
      <c r="B391" s="22">
        <v>100</v>
      </c>
      <c r="C391" s="22">
        <v>243298</v>
      </c>
      <c r="D391" s="22">
        <v>0</v>
      </c>
      <c r="E391" s="22">
        <v>0</v>
      </c>
      <c r="F391" s="22">
        <v>-3</v>
      </c>
      <c r="G391" s="22">
        <v>3</v>
      </c>
      <c r="H391" s="22">
        <v>0</v>
      </c>
      <c r="I391" s="22">
        <v>4</v>
      </c>
      <c r="J391" s="20">
        <v>2.2999999999999998</v>
      </c>
      <c r="K391" s="20">
        <v>1.3</v>
      </c>
      <c r="L391" s="22">
        <v>2</v>
      </c>
      <c r="M391" s="20" t="s">
        <v>1336</v>
      </c>
      <c r="N391" s="20">
        <v>1.3</v>
      </c>
      <c r="O391" s="22">
        <v>297</v>
      </c>
      <c r="P391" s="23" t="b">
        <v>0</v>
      </c>
      <c r="Q391" s="20"/>
      <c r="R391" s="20" t="s">
        <v>3256</v>
      </c>
      <c r="S391" s="22">
        <v>72</v>
      </c>
      <c r="T391" s="20" t="s">
        <v>1378</v>
      </c>
      <c r="U391" s="20">
        <v>2</v>
      </c>
      <c r="V391" s="20" t="s">
        <v>1379</v>
      </c>
      <c r="W391" s="20">
        <v>2.2000000000000002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32</v>
      </c>
      <c r="AD391" s="22">
        <v>175853</v>
      </c>
      <c r="AE391" s="22">
        <v>2439</v>
      </c>
      <c r="AF391" s="22">
        <v>606748</v>
      </c>
      <c r="AG391" s="22">
        <v>2408</v>
      </c>
      <c r="AH391" s="20">
        <v>0.2</v>
      </c>
      <c r="AI391" s="20">
        <v>4.4000000000000004</v>
      </c>
      <c r="AJ391" s="20" t="s">
        <v>1379</v>
      </c>
      <c r="AK391" s="22">
        <v>713</v>
      </c>
      <c r="AL391" s="22">
        <v>2</v>
      </c>
      <c r="AM391" s="22">
        <v>0</v>
      </c>
      <c r="AN391" s="22">
        <v>2</v>
      </c>
      <c r="AO391" s="22">
        <v>9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3</v>
      </c>
      <c r="AW391" s="22">
        <v>98</v>
      </c>
      <c r="AX391" s="20">
        <v>125.8</v>
      </c>
      <c r="AY391" s="20">
        <v>105.8</v>
      </c>
      <c r="AZ391" s="20">
        <v>203</v>
      </c>
      <c r="BA391" s="20">
        <v>42.9</v>
      </c>
      <c r="BB391" s="22">
        <v>8</v>
      </c>
      <c r="BC391" s="20">
        <v>3.01</v>
      </c>
      <c r="BD391" s="20">
        <v>0.45</v>
      </c>
      <c r="BE391" s="20">
        <v>3.46</v>
      </c>
      <c r="BF391" s="20">
        <v>9.7100000000000009</v>
      </c>
      <c r="BG391" s="22">
        <v>261</v>
      </c>
      <c r="BH391" s="22">
        <v>33</v>
      </c>
      <c r="BI391" s="22">
        <v>173</v>
      </c>
      <c r="BJ391" s="22">
        <v>26</v>
      </c>
      <c r="BK391" s="22">
        <v>85</v>
      </c>
      <c r="BL391" s="22">
        <v>28</v>
      </c>
      <c r="BM391" s="22">
        <v>177</v>
      </c>
      <c r="BN391" s="22">
        <v>32</v>
      </c>
      <c r="BO391" s="20"/>
      <c r="BP391" s="20"/>
      <c r="BQ391" s="20"/>
      <c r="BR391" s="20"/>
      <c r="BS391" s="20"/>
      <c r="BT391" s="20"/>
      <c r="BU391" s="22">
        <v>0.38</v>
      </c>
      <c r="BV391" s="22">
        <v>0</v>
      </c>
      <c r="BW391" s="22">
        <v>0.06</v>
      </c>
      <c r="BX391" s="22">
        <v>0.44</v>
      </c>
      <c r="BY391" s="22">
        <v>1.23</v>
      </c>
      <c r="BZ391" s="22">
        <v>1.1399999999999999</v>
      </c>
      <c r="CA391" s="22">
        <v>27</v>
      </c>
      <c r="CB391" s="22">
        <v>11</v>
      </c>
      <c r="CC391" s="22">
        <v>245</v>
      </c>
      <c r="CD391" s="22">
        <v>32</v>
      </c>
      <c r="CE391" s="22">
        <v>291</v>
      </c>
      <c r="CF391" s="22">
        <v>36</v>
      </c>
      <c r="CG391" s="22">
        <v>130</v>
      </c>
      <c r="CH391" s="22">
        <v>21</v>
      </c>
      <c r="CI391" s="22">
        <v>1.01</v>
      </c>
      <c r="CJ391" s="22">
        <v>0.25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100</v>
      </c>
      <c r="C392" s="22">
        <v>171287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2</v>
      </c>
      <c r="J392" s="20">
        <v>2.5</v>
      </c>
      <c r="K392" s="20">
        <v>1.5</v>
      </c>
      <c r="L392" s="22">
        <v>1</v>
      </c>
      <c r="M392" s="20" t="s">
        <v>1016</v>
      </c>
      <c r="N392" s="20">
        <v>1.5</v>
      </c>
      <c r="O392" s="22">
        <v>298</v>
      </c>
      <c r="P392" s="23" t="b">
        <v>0</v>
      </c>
      <c r="Q392" s="20"/>
      <c r="R392" s="20" t="s">
        <v>3468</v>
      </c>
      <c r="S392" s="22">
        <v>45</v>
      </c>
      <c r="T392" s="20" t="s">
        <v>1352</v>
      </c>
      <c r="U392" s="20">
        <v>2.1</v>
      </c>
      <c r="V392" s="20" t="s">
        <v>466</v>
      </c>
      <c r="W392" s="20">
        <v>0.7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32</v>
      </c>
      <c r="AD392" s="22">
        <v>82862</v>
      </c>
      <c r="AE392" s="22">
        <v>25651</v>
      </c>
      <c r="AF392" s="22">
        <v>55892</v>
      </c>
      <c r="AG392" s="22">
        <v>697</v>
      </c>
      <c r="AH392" s="20">
        <v>0.3</v>
      </c>
      <c r="AI392" s="20">
        <v>7.1</v>
      </c>
      <c r="AJ392" s="20" t="s">
        <v>466</v>
      </c>
      <c r="AK392" s="22">
        <v>743</v>
      </c>
      <c r="AL392" s="22">
        <v>0</v>
      </c>
      <c r="AM392" s="22">
        <v>0</v>
      </c>
      <c r="AN392" s="22">
        <v>3</v>
      </c>
      <c r="AO392" s="22">
        <v>5</v>
      </c>
      <c r="AP392" s="22">
        <v>0</v>
      </c>
      <c r="AQ392" s="22">
        <v>0</v>
      </c>
      <c r="AR392" s="22">
        <v>0</v>
      </c>
      <c r="AS392" s="22">
        <v>2</v>
      </c>
      <c r="AT392" s="22">
        <v>0</v>
      </c>
      <c r="AU392" s="22">
        <v>0</v>
      </c>
      <c r="AV392" s="22">
        <v>1</v>
      </c>
      <c r="AW392" s="22">
        <v>153</v>
      </c>
      <c r="AX392" s="20">
        <v>148.4</v>
      </c>
      <c r="AY392" s="20">
        <v>146.9</v>
      </c>
      <c r="AZ392" s="20">
        <v>77</v>
      </c>
      <c r="BA392" s="20">
        <v>37.200000000000003</v>
      </c>
      <c r="BB392" s="22">
        <v>6</v>
      </c>
      <c r="BC392" s="20">
        <v>0.68</v>
      </c>
      <c r="BD392" s="20">
        <v>0.27</v>
      </c>
      <c r="BE392" s="20">
        <v>0.95</v>
      </c>
      <c r="BF392" s="20">
        <v>9.74</v>
      </c>
      <c r="BG392" s="22">
        <v>237</v>
      </c>
      <c r="BH392" s="22">
        <v>93</v>
      </c>
      <c r="BI392" s="22">
        <v>131</v>
      </c>
      <c r="BJ392" s="22">
        <v>27</v>
      </c>
      <c r="BK392" s="22">
        <v>198</v>
      </c>
      <c r="BL392" s="22">
        <v>47</v>
      </c>
      <c r="BM392" s="22">
        <v>201</v>
      </c>
      <c r="BN392" s="22">
        <v>60</v>
      </c>
      <c r="BO392" s="20"/>
      <c r="BP392" s="20"/>
      <c r="BQ392" s="20"/>
      <c r="BR392" s="20"/>
      <c r="BS392" s="20"/>
      <c r="BT392" s="20"/>
      <c r="BU392" s="22">
        <v>0.08</v>
      </c>
      <c r="BV392" s="22">
        <v>0</v>
      </c>
      <c r="BW392" s="22">
        <v>0.03</v>
      </c>
      <c r="BX392" s="22">
        <v>0.11</v>
      </c>
      <c r="BY392" s="22">
        <v>1.18</v>
      </c>
      <c r="BZ392" s="22">
        <v>0.61</v>
      </c>
      <c r="CA392" s="22">
        <v>370</v>
      </c>
      <c r="CB392" s="22">
        <v>63</v>
      </c>
      <c r="CC392" s="22">
        <v>217</v>
      </c>
      <c r="CD392" s="22">
        <v>76</v>
      </c>
      <c r="CE392" s="22">
        <v>268</v>
      </c>
      <c r="CF392" s="22">
        <v>91</v>
      </c>
      <c r="CG392" s="22">
        <v>208</v>
      </c>
      <c r="CH392" s="22">
        <v>81</v>
      </c>
      <c r="CI392" s="22">
        <v>0.73</v>
      </c>
      <c r="CJ392" s="22">
        <v>0.36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56979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3</v>
      </c>
      <c r="J393" s="20">
        <v>0</v>
      </c>
      <c r="K393" s="20">
        <v>0</v>
      </c>
      <c r="L393" s="22">
        <v>0</v>
      </c>
      <c r="M393" s="20" t="s">
        <v>1014</v>
      </c>
      <c r="N393" s="20">
        <v>0</v>
      </c>
      <c r="O393" s="22">
        <v>299</v>
      </c>
      <c r="P393" s="23" t="b">
        <v>0</v>
      </c>
      <c r="Q393" s="20" t="s">
        <v>2106</v>
      </c>
      <c r="R393" s="20" t="s">
        <v>2107</v>
      </c>
      <c r="S393" s="22">
        <v>50</v>
      </c>
      <c r="T393" s="20" t="s">
        <v>1338</v>
      </c>
      <c r="U393" s="20">
        <v>0</v>
      </c>
      <c r="V393" s="20" t="s">
        <v>434</v>
      </c>
      <c r="W393" s="20">
        <v>0</v>
      </c>
      <c r="X393" s="23" t="b">
        <v>0</v>
      </c>
      <c r="Y393" s="20"/>
      <c r="Z393" s="20" t="s">
        <v>872</v>
      </c>
      <c r="AA393" s="22">
        <v>11</v>
      </c>
      <c r="AB393" s="22">
        <v>14</v>
      </c>
      <c r="AC393" s="22">
        <v>0</v>
      </c>
      <c r="AD393" s="22">
        <v>0</v>
      </c>
      <c r="AE393" s="22">
        <v>0</v>
      </c>
      <c r="AF393" s="22">
        <v>803</v>
      </c>
      <c r="AG393" s="22">
        <v>0</v>
      </c>
      <c r="AH393" s="20">
        <v>0</v>
      </c>
      <c r="AI393" s="20">
        <v>0</v>
      </c>
      <c r="AJ393" s="20" t="s">
        <v>434</v>
      </c>
      <c r="AK393" s="22">
        <v>0</v>
      </c>
      <c r="AL393" s="22">
        <v>0</v>
      </c>
      <c r="AM393" s="22">
        <v>0</v>
      </c>
      <c r="AN393" s="22">
        <v>0</v>
      </c>
      <c r="AO393" s="22">
        <v>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0</v>
      </c>
      <c r="AX393" s="20">
        <v>0</v>
      </c>
      <c r="AY393" s="20">
        <v>0</v>
      </c>
      <c r="AZ393" s="20">
        <v>0</v>
      </c>
      <c r="BA393" s="20">
        <v>0</v>
      </c>
      <c r="BB393" s="22">
        <v>0</v>
      </c>
      <c r="BC393" s="20">
        <v>0</v>
      </c>
      <c r="BD393" s="20">
        <v>0</v>
      </c>
      <c r="BE393" s="20">
        <v>0</v>
      </c>
      <c r="BF393" s="20">
        <v>0</v>
      </c>
      <c r="BG393" s="22">
        <v>739</v>
      </c>
      <c r="BH393" s="22">
        <v>316</v>
      </c>
      <c r="BI393" s="22">
        <v>734</v>
      </c>
      <c r="BJ393" s="22">
        <v>314</v>
      </c>
      <c r="BK393" s="22">
        <v>731</v>
      </c>
      <c r="BL393" s="22">
        <v>314</v>
      </c>
      <c r="BM393" s="22">
        <v>739</v>
      </c>
      <c r="BN393" s="22">
        <v>316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0</v>
      </c>
      <c r="BZ393" s="22">
        <v>0</v>
      </c>
      <c r="CA393" s="22">
        <v>169</v>
      </c>
      <c r="CB393" s="22">
        <v>104</v>
      </c>
      <c r="CC393" s="22">
        <v>710</v>
      </c>
      <c r="CD393" s="22">
        <v>297</v>
      </c>
      <c r="CE393" s="22">
        <v>739</v>
      </c>
      <c r="CF393" s="22">
        <v>316</v>
      </c>
      <c r="CG393" s="22">
        <v>709</v>
      </c>
      <c r="CH393" s="22">
        <v>291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100</v>
      </c>
      <c r="B394" s="22">
        <v>100</v>
      </c>
      <c r="C394" s="22">
        <v>206915</v>
      </c>
      <c r="D394" s="22">
        <v>0</v>
      </c>
      <c r="E394" s="22">
        <v>0</v>
      </c>
      <c r="F394" s="22">
        <v>-1</v>
      </c>
      <c r="G394" s="22">
        <v>1</v>
      </c>
      <c r="H394" s="22">
        <v>0</v>
      </c>
      <c r="I394" s="22">
        <v>3</v>
      </c>
      <c r="J394" s="20">
        <v>2.5</v>
      </c>
      <c r="K394" s="20">
        <v>1.5</v>
      </c>
      <c r="L394" s="22">
        <v>2</v>
      </c>
      <c r="M394" s="20" t="s">
        <v>1360</v>
      </c>
      <c r="N394" s="20">
        <v>1.5</v>
      </c>
      <c r="O394" s="22">
        <v>300</v>
      </c>
      <c r="P394" s="23" t="b">
        <v>0</v>
      </c>
      <c r="Q394" s="20"/>
      <c r="R394" s="20" t="s">
        <v>3405</v>
      </c>
      <c r="S394" s="22">
        <v>49</v>
      </c>
      <c r="T394" s="20" t="s">
        <v>1361</v>
      </c>
      <c r="U394" s="20">
        <v>1.4</v>
      </c>
      <c r="V394" s="20" t="s">
        <v>623</v>
      </c>
      <c r="W394" s="20">
        <v>0.1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14</v>
      </c>
      <c r="AD394" s="22">
        <v>4982</v>
      </c>
      <c r="AE394" s="22">
        <v>539</v>
      </c>
      <c r="AF394" s="22">
        <v>13469</v>
      </c>
      <c r="AG394" s="22">
        <v>125</v>
      </c>
      <c r="AH394" s="20">
        <v>0.3</v>
      </c>
      <c r="AI394" s="20">
        <v>2.9</v>
      </c>
      <c r="AJ394" s="20" t="s">
        <v>623</v>
      </c>
      <c r="AK394" s="22">
        <v>458</v>
      </c>
      <c r="AL394" s="22">
        <v>0</v>
      </c>
      <c r="AM394" s="22">
        <v>1</v>
      </c>
      <c r="AN394" s="22">
        <v>1</v>
      </c>
      <c r="AO394" s="22">
        <v>6</v>
      </c>
      <c r="AP394" s="22">
        <v>0</v>
      </c>
      <c r="AQ394" s="22">
        <v>0</v>
      </c>
      <c r="AR394" s="22">
        <v>0</v>
      </c>
      <c r="AS394" s="22">
        <v>1</v>
      </c>
      <c r="AT394" s="22">
        <v>1</v>
      </c>
      <c r="AU394" s="22">
        <v>0</v>
      </c>
      <c r="AV394" s="22">
        <v>0</v>
      </c>
      <c r="AW394" s="22">
        <v>56</v>
      </c>
      <c r="AX394" s="20">
        <v>65.599999999999994</v>
      </c>
      <c r="AY394" s="20">
        <v>49.1</v>
      </c>
      <c r="AZ394" s="20">
        <v>42</v>
      </c>
      <c r="BA394" s="20">
        <v>15.2</v>
      </c>
      <c r="BB394" s="22">
        <v>6</v>
      </c>
      <c r="BC394" s="20">
        <v>0.3</v>
      </c>
      <c r="BD394" s="20">
        <v>0.28000000000000003</v>
      </c>
      <c r="BE394" s="20">
        <v>0.57999999999999996</v>
      </c>
      <c r="BF394" s="20">
        <v>8.7100000000000009</v>
      </c>
      <c r="BG394" s="22">
        <v>336</v>
      </c>
      <c r="BH394" s="22">
        <v>144</v>
      </c>
      <c r="BI394" s="22">
        <v>293</v>
      </c>
      <c r="BJ394" s="22">
        <v>158</v>
      </c>
      <c r="BK394" s="22">
        <v>269</v>
      </c>
      <c r="BL394" s="22">
        <v>140</v>
      </c>
      <c r="BM394" s="22">
        <v>339</v>
      </c>
      <c r="BN394" s="22">
        <v>151</v>
      </c>
      <c r="BO394" s="20"/>
      <c r="BP394" s="20"/>
      <c r="BQ394" s="20"/>
      <c r="BR394" s="20"/>
      <c r="BS394" s="20"/>
      <c r="BT394" s="20"/>
      <c r="BU394" s="22">
        <v>0.06</v>
      </c>
      <c r="BV394" s="22">
        <v>0</v>
      </c>
      <c r="BW394" s="22">
        <v>0.06</v>
      </c>
      <c r="BX394" s="22">
        <v>0.12</v>
      </c>
      <c r="BY394" s="22">
        <v>1.71</v>
      </c>
      <c r="BZ394" s="22">
        <v>1.18</v>
      </c>
      <c r="CA394" s="22">
        <v>239</v>
      </c>
      <c r="CB394" s="22">
        <v>154</v>
      </c>
      <c r="CC394" s="22">
        <v>222</v>
      </c>
      <c r="CD394" s="22">
        <v>98</v>
      </c>
      <c r="CE394" s="22">
        <v>364</v>
      </c>
      <c r="CF394" s="22">
        <v>163</v>
      </c>
      <c r="CG394" s="22">
        <v>488</v>
      </c>
      <c r="CH394" s="22">
        <v>164</v>
      </c>
      <c r="CI394" s="22">
        <v>1.18</v>
      </c>
      <c r="CJ394" s="22">
        <v>0.2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200720</v>
      </c>
      <c r="D395" s="22">
        <v>0</v>
      </c>
      <c r="E395" s="22">
        <v>0</v>
      </c>
      <c r="F395" s="22">
        <v>-2</v>
      </c>
      <c r="G395" s="22">
        <v>2</v>
      </c>
      <c r="H395" s="22">
        <v>0</v>
      </c>
      <c r="I395" s="22">
        <v>1</v>
      </c>
      <c r="J395" s="20">
        <v>2.2000000000000002</v>
      </c>
      <c r="K395" s="20">
        <v>1.2</v>
      </c>
      <c r="L395" s="22">
        <v>0</v>
      </c>
      <c r="M395" s="20" t="s">
        <v>1356</v>
      </c>
      <c r="N395" s="20">
        <v>1.2</v>
      </c>
      <c r="O395" s="22">
        <v>301</v>
      </c>
      <c r="P395" s="23" t="b">
        <v>0</v>
      </c>
      <c r="Q395" s="20"/>
      <c r="R395" s="20"/>
      <c r="S395" s="22">
        <v>38</v>
      </c>
      <c r="T395" s="20" t="s">
        <v>1357</v>
      </c>
      <c r="U395" s="20">
        <v>3.5</v>
      </c>
      <c r="V395" s="20" t="s">
        <v>683</v>
      </c>
      <c r="W395" s="20">
        <v>1.4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7</v>
      </c>
      <c r="AD395" s="22">
        <v>254290</v>
      </c>
      <c r="AE395" s="22">
        <v>4712</v>
      </c>
      <c r="AF395" s="22">
        <v>144866</v>
      </c>
      <c r="AG395" s="22">
        <v>5533</v>
      </c>
      <c r="AH395" s="20">
        <v>0.3</v>
      </c>
      <c r="AI395" s="20">
        <v>1.8</v>
      </c>
      <c r="AJ395" s="20" t="s">
        <v>683</v>
      </c>
      <c r="AK395" s="22">
        <v>180</v>
      </c>
      <c r="AL395" s="22">
        <v>0</v>
      </c>
      <c r="AM395" s="22">
        <v>0</v>
      </c>
      <c r="AN395" s="22">
        <v>1</v>
      </c>
      <c r="AO395" s="22">
        <v>3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3</v>
      </c>
      <c r="AV395" s="22">
        <v>0</v>
      </c>
      <c r="AW395" s="22">
        <v>41</v>
      </c>
      <c r="AX395" s="20">
        <v>32.6</v>
      </c>
      <c r="AY395" s="20">
        <v>0</v>
      </c>
      <c r="AZ395" s="20">
        <v>0</v>
      </c>
      <c r="BA395" s="20">
        <v>3.2</v>
      </c>
      <c r="BB395" s="22">
        <v>2</v>
      </c>
      <c r="BC395" s="20">
        <v>0</v>
      </c>
      <c r="BD395" s="20">
        <v>0</v>
      </c>
      <c r="BE395" s="20">
        <v>0</v>
      </c>
      <c r="BF395" s="20">
        <v>1.88</v>
      </c>
      <c r="BG395" s="22">
        <v>393</v>
      </c>
      <c r="BH395" s="22">
        <v>30</v>
      </c>
      <c r="BI395" s="22">
        <v>463</v>
      </c>
      <c r="BJ395" s="22">
        <v>12</v>
      </c>
      <c r="BK395" s="22">
        <v>433</v>
      </c>
      <c r="BL395" s="22">
        <v>3</v>
      </c>
      <c r="BM395" s="22">
        <v>434</v>
      </c>
      <c r="BN395" s="22">
        <v>30</v>
      </c>
      <c r="BO395" s="20"/>
      <c r="BP395" s="20"/>
      <c r="BQ395" s="20"/>
      <c r="BR395" s="20"/>
      <c r="BS395" s="20"/>
      <c r="BT395" s="20"/>
      <c r="BU395" s="22">
        <v>0</v>
      </c>
      <c r="BV395" s="22">
        <v>1.5</v>
      </c>
      <c r="BW395" s="22">
        <v>0</v>
      </c>
      <c r="BX395" s="22">
        <v>0</v>
      </c>
      <c r="BY395" s="22">
        <v>0.94</v>
      </c>
      <c r="BZ395" s="22">
        <v>1.5</v>
      </c>
      <c r="CA395" s="22">
        <v>769</v>
      </c>
      <c r="CB395" s="22">
        <v>88</v>
      </c>
      <c r="CC395" s="22">
        <v>247</v>
      </c>
      <c r="CD395" s="22">
        <v>22</v>
      </c>
      <c r="CE395" s="22">
        <v>92</v>
      </c>
      <c r="CF395" s="22">
        <v>12</v>
      </c>
      <c r="CG395" s="22">
        <v>158</v>
      </c>
      <c r="CH395" s="22">
        <v>21</v>
      </c>
      <c r="CI395" s="22">
        <v>1</v>
      </c>
      <c r="CJ395" s="22">
        <v>0.5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204716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2</v>
      </c>
      <c r="J396" s="20">
        <v>3.5</v>
      </c>
      <c r="K396" s="20">
        <v>2.5</v>
      </c>
      <c r="L396" s="22">
        <v>2</v>
      </c>
      <c r="M396" s="20" t="s">
        <v>1358</v>
      </c>
      <c r="N396" s="20">
        <v>2.5</v>
      </c>
      <c r="O396" s="22">
        <v>302</v>
      </c>
      <c r="P396" s="23" t="b">
        <v>0</v>
      </c>
      <c r="Q396" s="20"/>
      <c r="R396" s="20" t="s">
        <v>3469</v>
      </c>
      <c r="S396" s="22">
        <v>49</v>
      </c>
      <c r="T396" s="20" t="s">
        <v>1359</v>
      </c>
      <c r="U396" s="20">
        <v>2.7</v>
      </c>
      <c r="V396" s="20" t="s">
        <v>557</v>
      </c>
      <c r="W396" s="20">
        <v>1.6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35</v>
      </c>
      <c r="AD396" s="22">
        <v>228712</v>
      </c>
      <c r="AE396" s="22">
        <v>14152</v>
      </c>
      <c r="AF396" s="22">
        <v>254876</v>
      </c>
      <c r="AG396" s="22">
        <v>1284</v>
      </c>
      <c r="AH396" s="20">
        <v>0.5</v>
      </c>
      <c r="AI396" s="20">
        <v>7.1</v>
      </c>
      <c r="AJ396" s="20" t="s">
        <v>557</v>
      </c>
      <c r="AK396" s="22">
        <v>791</v>
      </c>
      <c r="AL396" s="22">
        <v>0</v>
      </c>
      <c r="AM396" s="22">
        <v>0</v>
      </c>
      <c r="AN396" s="22">
        <v>4</v>
      </c>
      <c r="AO396" s="22">
        <v>8</v>
      </c>
      <c r="AP396" s="22">
        <v>0</v>
      </c>
      <c r="AQ396" s="22">
        <v>0</v>
      </c>
      <c r="AR396" s="22">
        <v>0</v>
      </c>
      <c r="AS396" s="22">
        <v>2</v>
      </c>
      <c r="AT396" s="22">
        <v>0</v>
      </c>
      <c r="AU396" s="22">
        <v>0</v>
      </c>
      <c r="AV396" s="22">
        <v>0</v>
      </c>
      <c r="AW396" s="22">
        <v>182</v>
      </c>
      <c r="AX396" s="20">
        <v>196.6</v>
      </c>
      <c r="AY396" s="20">
        <v>67</v>
      </c>
      <c r="AZ396" s="20">
        <v>60</v>
      </c>
      <c r="BA396" s="20">
        <v>32.299999999999997</v>
      </c>
      <c r="BB396" s="22">
        <v>8</v>
      </c>
      <c r="BC396" s="20">
        <v>0.37</v>
      </c>
      <c r="BD396" s="20">
        <v>0.16</v>
      </c>
      <c r="BE396" s="20">
        <v>0.53</v>
      </c>
      <c r="BF396" s="20">
        <v>9.3699999999999992</v>
      </c>
      <c r="BG396" s="22">
        <v>177</v>
      </c>
      <c r="BH396" s="22">
        <v>67</v>
      </c>
      <c r="BI396" s="22">
        <v>246</v>
      </c>
      <c r="BJ396" s="22">
        <v>73</v>
      </c>
      <c r="BK396" s="22">
        <v>226</v>
      </c>
      <c r="BL396" s="22">
        <v>60</v>
      </c>
      <c r="BM396" s="22">
        <v>226</v>
      </c>
      <c r="BN396" s="22">
        <v>70</v>
      </c>
      <c r="BO396" s="20"/>
      <c r="BP396" s="20"/>
      <c r="BQ396" s="20"/>
      <c r="BR396" s="20"/>
      <c r="BS396" s="20"/>
      <c r="BT396" s="20"/>
      <c r="BU396" s="22">
        <v>0.04</v>
      </c>
      <c r="BV396" s="22">
        <v>0</v>
      </c>
      <c r="BW396" s="22">
        <v>0.02</v>
      </c>
      <c r="BX396" s="22">
        <v>0.06</v>
      </c>
      <c r="BY396" s="22">
        <v>1.07</v>
      </c>
      <c r="BZ396" s="22">
        <v>0.91</v>
      </c>
      <c r="CA396" s="22">
        <v>238</v>
      </c>
      <c r="CB396" s="22">
        <v>28</v>
      </c>
      <c r="CC396" s="22">
        <v>143</v>
      </c>
      <c r="CD396" s="22">
        <v>47</v>
      </c>
      <c r="CE396" s="22">
        <v>190</v>
      </c>
      <c r="CF396" s="22">
        <v>59</v>
      </c>
      <c r="CG396" s="22">
        <v>153</v>
      </c>
      <c r="CH396" s="22">
        <v>61</v>
      </c>
      <c r="CI396" s="22">
        <v>0.91</v>
      </c>
      <c r="CJ396" s="22">
        <v>0.46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75</v>
      </c>
      <c r="B397" s="20"/>
      <c r="C397" s="22">
        <v>244731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3</v>
      </c>
      <c r="J397" s="20">
        <v>2.2000000000000002</v>
      </c>
      <c r="K397" s="20">
        <v>2</v>
      </c>
      <c r="L397" s="22">
        <v>2</v>
      </c>
      <c r="M397" s="20" t="s">
        <v>1335</v>
      </c>
      <c r="N397" s="20">
        <v>2</v>
      </c>
      <c r="O397" s="22">
        <v>303</v>
      </c>
      <c r="P397" s="23" t="b">
        <v>0</v>
      </c>
      <c r="Q397" s="20" t="s">
        <v>2383</v>
      </c>
      <c r="R397" s="20" t="s">
        <v>3798</v>
      </c>
      <c r="S397" s="22">
        <v>74</v>
      </c>
      <c r="T397" s="20" t="s">
        <v>1364</v>
      </c>
      <c r="U397" s="20">
        <v>3</v>
      </c>
      <c r="V397" s="20" t="s">
        <v>1365</v>
      </c>
      <c r="W397" s="20">
        <v>6.2</v>
      </c>
      <c r="X397" s="23" t="b">
        <v>0</v>
      </c>
      <c r="Y397" s="20"/>
      <c r="Z397" s="20" t="s">
        <v>937</v>
      </c>
      <c r="AA397" s="22">
        <v>11</v>
      </c>
      <c r="AB397" s="22">
        <v>14</v>
      </c>
      <c r="AC397" s="22">
        <v>51</v>
      </c>
      <c r="AD397" s="22">
        <v>1513055</v>
      </c>
      <c r="AE397" s="22">
        <v>1849</v>
      </c>
      <c r="AF397" s="22">
        <v>1623910</v>
      </c>
      <c r="AG397" s="22">
        <v>26946</v>
      </c>
      <c r="AH397" s="20">
        <v>0.3</v>
      </c>
      <c r="AI397" s="20">
        <v>6.9</v>
      </c>
      <c r="AJ397" s="20" t="s">
        <v>162</v>
      </c>
      <c r="AK397" s="22">
        <v>1064</v>
      </c>
      <c r="AL397" s="22">
        <v>3</v>
      </c>
      <c r="AM397" s="22">
        <v>1</v>
      </c>
      <c r="AN397" s="22">
        <v>4</v>
      </c>
      <c r="AO397" s="22">
        <v>12</v>
      </c>
      <c r="AP397" s="22">
        <v>0</v>
      </c>
      <c r="AQ397" s="22">
        <v>0</v>
      </c>
      <c r="AR397" s="22">
        <v>0</v>
      </c>
      <c r="AS397" s="22">
        <v>1</v>
      </c>
      <c r="AT397" s="22">
        <v>0</v>
      </c>
      <c r="AU397" s="22">
        <v>0</v>
      </c>
      <c r="AV397" s="22">
        <v>1</v>
      </c>
      <c r="AW397" s="22">
        <v>130</v>
      </c>
      <c r="AX397" s="20">
        <v>175.8</v>
      </c>
      <c r="AY397" s="20">
        <v>263.60000000000002</v>
      </c>
      <c r="AZ397" s="20">
        <v>339</v>
      </c>
      <c r="BA397" s="20">
        <v>77.7</v>
      </c>
      <c r="BB397" s="22">
        <v>13</v>
      </c>
      <c r="BC397" s="20">
        <v>3.66</v>
      </c>
      <c r="BD397" s="20">
        <v>1.5</v>
      </c>
      <c r="BE397" s="20">
        <v>5.16</v>
      </c>
      <c r="BF397" s="20">
        <v>14.11</v>
      </c>
      <c r="BG397" s="22">
        <v>202</v>
      </c>
      <c r="BH397" s="22">
        <v>82</v>
      </c>
      <c r="BI397" s="22">
        <v>58</v>
      </c>
      <c r="BJ397" s="22">
        <v>46</v>
      </c>
      <c r="BK397" s="22">
        <v>36</v>
      </c>
      <c r="BL397" s="22">
        <v>22</v>
      </c>
      <c r="BM397" s="22">
        <v>60</v>
      </c>
      <c r="BN397" s="22">
        <v>43</v>
      </c>
      <c r="BO397" s="20"/>
      <c r="BP397" s="20"/>
      <c r="BQ397" s="20"/>
      <c r="BR397" s="20"/>
      <c r="BS397" s="20"/>
      <c r="BT397" s="20"/>
      <c r="BU397" s="22">
        <v>0.31</v>
      </c>
      <c r="BV397" s="22">
        <v>0</v>
      </c>
      <c r="BW397" s="22">
        <v>0.13</v>
      </c>
      <c r="BX397" s="22">
        <v>0.44</v>
      </c>
      <c r="BY397" s="22">
        <v>1.19</v>
      </c>
      <c r="BZ397" s="22">
        <v>1.02</v>
      </c>
      <c r="CA397" s="22">
        <v>24</v>
      </c>
      <c r="CB397" s="22">
        <v>14</v>
      </c>
      <c r="CC397" s="22">
        <v>182</v>
      </c>
      <c r="CD397" s="22">
        <v>80</v>
      </c>
      <c r="CE397" s="22">
        <v>150</v>
      </c>
      <c r="CF397" s="22">
        <v>65</v>
      </c>
      <c r="CG397" s="22">
        <v>63</v>
      </c>
      <c r="CH397" s="22">
        <v>19</v>
      </c>
      <c r="CI397" s="22">
        <v>1.1000000000000001</v>
      </c>
      <c r="CJ397" s="22">
        <v>0.34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25</v>
      </c>
      <c r="B398" s="22">
        <v>50</v>
      </c>
      <c r="C398" s="22">
        <v>243016</v>
      </c>
      <c r="D398" s="22">
        <v>0</v>
      </c>
      <c r="E398" s="22">
        <v>0</v>
      </c>
      <c r="F398" s="22">
        <v>-2</v>
      </c>
      <c r="G398" s="22">
        <v>2</v>
      </c>
      <c r="H398" s="22">
        <v>0</v>
      </c>
      <c r="I398" s="22">
        <v>3</v>
      </c>
      <c r="J398" s="20">
        <v>0.8</v>
      </c>
      <c r="K398" s="20">
        <v>1</v>
      </c>
      <c r="L398" s="22">
        <v>0</v>
      </c>
      <c r="M398" s="20" t="s">
        <v>1104</v>
      </c>
      <c r="N398" s="20">
        <v>2</v>
      </c>
      <c r="O398" s="22">
        <v>304</v>
      </c>
      <c r="P398" s="23" t="b">
        <v>0</v>
      </c>
      <c r="Q398" s="20" t="s">
        <v>3260</v>
      </c>
      <c r="R398" s="20" t="s">
        <v>3639</v>
      </c>
      <c r="S398" s="22">
        <v>58</v>
      </c>
      <c r="T398" s="20" t="s">
        <v>1105</v>
      </c>
      <c r="U398" s="20">
        <v>2.2000000000000002</v>
      </c>
      <c r="V398" s="20" t="s">
        <v>500</v>
      </c>
      <c r="W398" s="20">
        <v>2.8</v>
      </c>
      <c r="X398" s="23" t="b">
        <v>0</v>
      </c>
      <c r="Y398" s="20"/>
      <c r="Z398" s="20" t="s">
        <v>937</v>
      </c>
      <c r="AA398" s="22">
        <v>11</v>
      </c>
      <c r="AB398" s="22">
        <v>14</v>
      </c>
      <c r="AC398" s="22">
        <v>31</v>
      </c>
      <c r="AD398" s="22">
        <v>164142</v>
      </c>
      <c r="AE398" s="22">
        <v>83</v>
      </c>
      <c r="AF398" s="22">
        <v>1003463</v>
      </c>
      <c r="AG398" s="22">
        <v>2888</v>
      </c>
      <c r="AH398" s="20">
        <v>0.3</v>
      </c>
      <c r="AI398" s="20">
        <v>5.3</v>
      </c>
      <c r="AJ398" s="20" t="s">
        <v>500</v>
      </c>
      <c r="AK398" s="22">
        <v>1086</v>
      </c>
      <c r="AL398" s="22">
        <v>1</v>
      </c>
      <c r="AM398" s="22">
        <v>1</v>
      </c>
      <c r="AN398" s="22">
        <v>3</v>
      </c>
      <c r="AO398" s="22">
        <v>12</v>
      </c>
      <c r="AP398" s="22">
        <v>0</v>
      </c>
      <c r="AQ398" s="22">
        <v>0</v>
      </c>
      <c r="AR398" s="22">
        <v>0</v>
      </c>
      <c r="AS398" s="22">
        <v>5</v>
      </c>
      <c r="AT398" s="22">
        <v>1</v>
      </c>
      <c r="AU398" s="22">
        <v>0</v>
      </c>
      <c r="AV398" s="22">
        <v>3</v>
      </c>
      <c r="AW398" s="22">
        <v>164</v>
      </c>
      <c r="AX398" s="20">
        <v>197</v>
      </c>
      <c r="AY398" s="20">
        <v>164.6</v>
      </c>
      <c r="AZ398" s="20">
        <v>31</v>
      </c>
      <c r="BA398" s="20">
        <v>39.200000000000003</v>
      </c>
      <c r="BB398" s="22">
        <v>14</v>
      </c>
      <c r="BC398" s="20">
        <v>0.2</v>
      </c>
      <c r="BD398" s="20">
        <v>1.1000000000000001</v>
      </c>
      <c r="BE398" s="20">
        <v>1.3</v>
      </c>
      <c r="BF398" s="20">
        <v>15.36</v>
      </c>
      <c r="BG398" s="22">
        <v>175</v>
      </c>
      <c r="BH398" s="22">
        <v>71</v>
      </c>
      <c r="BI398" s="22">
        <v>108</v>
      </c>
      <c r="BJ398" s="22">
        <v>78</v>
      </c>
      <c r="BK398" s="22">
        <v>299</v>
      </c>
      <c r="BL398" s="22">
        <v>154</v>
      </c>
      <c r="BM398" s="22">
        <v>192</v>
      </c>
      <c r="BN398" s="22">
        <v>94</v>
      </c>
      <c r="BO398" s="20"/>
      <c r="BP398" s="20"/>
      <c r="BQ398" s="20"/>
      <c r="BR398" s="20"/>
      <c r="BS398" s="20"/>
      <c r="BT398" s="20"/>
      <c r="BU398" s="22">
        <v>0.02</v>
      </c>
      <c r="BV398" s="22">
        <v>0</v>
      </c>
      <c r="BW398" s="22">
        <v>0.09</v>
      </c>
      <c r="BX398" s="22">
        <v>0.11</v>
      </c>
      <c r="BY398" s="22">
        <v>1.27</v>
      </c>
      <c r="BZ398" s="22">
        <v>0.99</v>
      </c>
      <c r="CA398" s="22">
        <v>77</v>
      </c>
      <c r="CB398" s="22">
        <v>49</v>
      </c>
      <c r="CC398" s="22">
        <v>180</v>
      </c>
      <c r="CD398" s="22">
        <v>78</v>
      </c>
      <c r="CE398" s="22">
        <v>258</v>
      </c>
      <c r="CF398" s="22">
        <v>115</v>
      </c>
      <c r="CG398" s="22">
        <v>117</v>
      </c>
      <c r="CH398" s="22">
        <v>33</v>
      </c>
      <c r="CI398" s="22">
        <v>1.1599999999999999</v>
      </c>
      <c r="CJ398" s="22">
        <v>0.25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60914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1207</v>
      </c>
      <c r="N399" s="20">
        <v>0.3</v>
      </c>
      <c r="O399" s="22">
        <v>305</v>
      </c>
      <c r="P399" s="23" t="b">
        <v>0</v>
      </c>
      <c r="Q399" s="20" t="s">
        <v>3629</v>
      </c>
      <c r="R399" s="20" t="s">
        <v>3587</v>
      </c>
      <c r="S399" s="22">
        <v>49</v>
      </c>
      <c r="T399" s="20" t="s">
        <v>1339</v>
      </c>
      <c r="U399" s="20">
        <v>2.1</v>
      </c>
      <c r="V399" s="20" t="s">
        <v>601</v>
      </c>
      <c r="W399" s="20">
        <v>0.3</v>
      </c>
      <c r="X399" s="23" t="b">
        <v>0</v>
      </c>
      <c r="Y399" s="20"/>
      <c r="Z399" s="20" t="s">
        <v>899</v>
      </c>
      <c r="AA399" s="22">
        <v>11</v>
      </c>
      <c r="AB399" s="22">
        <v>14</v>
      </c>
      <c r="AC399" s="22">
        <v>21</v>
      </c>
      <c r="AD399" s="22">
        <v>68069</v>
      </c>
      <c r="AE399" s="22">
        <v>19</v>
      </c>
      <c r="AF399" s="22">
        <v>76256</v>
      </c>
      <c r="AG399" s="22">
        <v>688</v>
      </c>
      <c r="AH399" s="20">
        <v>0.1</v>
      </c>
      <c r="AI399" s="20">
        <v>4.3</v>
      </c>
      <c r="AJ399" s="20" t="s">
        <v>601</v>
      </c>
      <c r="AK399" s="22">
        <v>779</v>
      </c>
      <c r="AL399" s="22">
        <v>0</v>
      </c>
      <c r="AM399" s="22">
        <v>0</v>
      </c>
      <c r="AN399" s="22">
        <v>2</v>
      </c>
      <c r="AO399" s="22">
        <v>9</v>
      </c>
      <c r="AP399" s="22">
        <v>1</v>
      </c>
      <c r="AQ399" s="22">
        <v>0</v>
      </c>
      <c r="AR399" s="22">
        <v>0</v>
      </c>
      <c r="AS399" s="22">
        <v>2</v>
      </c>
      <c r="AT399" s="22">
        <v>0</v>
      </c>
      <c r="AU399" s="22">
        <v>0</v>
      </c>
      <c r="AV399" s="22">
        <v>0</v>
      </c>
      <c r="AW399" s="22">
        <v>145</v>
      </c>
      <c r="AX399" s="20">
        <v>192.8</v>
      </c>
      <c r="AY399" s="20">
        <v>33.299999999999997</v>
      </c>
      <c r="AZ399" s="20">
        <v>35</v>
      </c>
      <c r="BA399" s="20">
        <v>26.1</v>
      </c>
      <c r="BB399" s="22">
        <v>9</v>
      </c>
      <c r="BC399" s="20">
        <v>0.48</v>
      </c>
      <c r="BD399" s="20">
        <v>0.11</v>
      </c>
      <c r="BE399" s="20">
        <v>0.59</v>
      </c>
      <c r="BF399" s="20">
        <v>11.21</v>
      </c>
      <c r="BG399" s="22">
        <v>180</v>
      </c>
      <c r="BH399" s="22">
        <v>70</v>
      </c>
      <c r="BI399" s="22">
        <v>326</v>
      </c>
      <c r="BJ399" s="22">
        <v>113</v>
      </c>
      <c r="BK399" s="22">
        <v>290</v>
      </c>
      <c r="BL399" s="22">
        <v>92</v>
      </c>
      <c r="BM399" s="22">
        <v>269</v>
      </c>
      <c r="BN399" s="22">
        <v>89</v>
      </c>
      <c r="BO399" s="20"/>
      <c r="BP399" s="20"/>
      <c r="BQ399" s="20"/>
      <c r="BR399" s="20"/>
      <c r="BS399" s="20"/>
      <c r="BT399" s="20"/>
      <c r="BU399" s="22">
        <v>0.06</v>
      </c>
      <c r="BV399" s="22">
        <v>0</v>
      </c>
      <c r="BW399" s="22">
        <v>0.01</v>
      </c>
      <c r="BX399" s="22">
        <v>7.0000000000000007E-2</v>
      </c>
      <c r="BY399" s="22">
        <v>1.3</v>
      </c>
      <c r="BZ399" s="22">
        <v>1.04</v>
      </c>
      <c r="CA399" s="22">
        <v>213</v>
      </c>
      <c r="CB399" s="22">
        <v>23</v>
      </c>
      <c r="CC399" s="22">
        <v>369</v>
      </c>
      <c r="CD399" s="22">
        <v>125</v>
      </c>
      <c r="CE399" s="22">
        <v>271</v>
      </c>
      <c r="CF399" s="22">
        <v>94</v>
      </c>
      <c r="CG399" s="22">
        <v>280</v>
      </c>
      <c r="CH399" s="22">
        <v>108</v>
      </c>
      <c r="CI399" s="22">
        <v>1.04</v>
      </c>
      <c r="CJ399" s="22">
        <v>0.23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197464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1209</v>
      </c>
      <c r="N400" s="20">
        <v>0</v>
      </c>
      <c r="O400" s="22">
        <v>306</v>
      </c>
      <c r="P400" s="23" t="b">
        <v>0</v>
      </c>
      <c r="Q400" s="20" t="s">
        <v>3004</v>
      </c>
      <c r="R400" s="20" t="s">
        <v>3005</v>
      </c>
      <c r="S400" s="22">
        <v>40</v>
      </c>
      <c r="T400" s="20" t="s">
        <v>1376</v>
      </c>
      <c r="U400" s="20">
        <v>0</v>
      </c>
      <c r="V400" s="20" t="s">
        <v>680</v>
      </c>
      <c r="W400" s="20">
        <v>0.1</v>
      </c>
      <c r="X400" s="23" t="b">
        <v>0</v>
      </c>
      <c r="Y400" s="20"/>
      <c r="Z400" s="20" t="s">
        <v>872</v>
      </c>
      <c r="AA400" s="22">
        <v>11</v>
      </c>
      <c r="AB400" s="22">
        <v>14</v>
      </c>
      <c r="AC400" s="22">
        <v>0</v>
      </c>
      <c r="AD400" s="22">
        <v>2433</v>
      </c>
      <c r="AE400" s="22">
        <v>0</v>
      </c>
      <c r="AF400" s="22">
        <v>18159</v>
      </c>
      <c r="AG400" s="22">
        <v>54</v>
      </c>
      <c r="AH400" s="20">
        <v>0</v>
      </c>
      <c r="AI400" s="20">
        <v>0</v>
      </c>
      <c r="AJ400" s="20" t="s">
        <v>680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526</v>
      </c>
      <c r="BH400" s="22">
        <v>189</v>
      </c>
      <c r="BI400" s="22">
        <v>512</v>
      </c>
      <c r="BJ400" s="22">
        <v>189</v>
      </c>
      <c r="BK400" s="22">
        <v>484</v>
      </c>
      <c r="BL400" s="22">
        <v>177</v>
      </c>
      <c r="BM400" s="22">
        <v>534</v>
      </c>
      <c r="BN400" s="22">
        <v>190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649</v>
      </c>
      <c r="CB400" s="22">
        <v>175</v>
      </c>
      <c r="CC400" s="22">
        <v>458</v>
      </c>
      <c r="CD400" s="22">
        <v>161</v>
      </c>
      <c r="CE400" s="22">
        <v>538</v>
      </c>
      <c r="CF400" s="22">
        <v>186</v>
      </c>
      <c r="CG400" s="22">
        <v>404</v>
      </c>
      <c r="CH400" s="22">
        <v>154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122798</v>
      </c>
      <c r="D401" s="22">
        <v>0</v>
      </c>
      <c r="E401" s="22">
        <v>0</v>
      </c>
      <c r="F401" s="22">
        <v>-1</v>
      </c>
      <c r="G401" s="22">
        <v>1</v>
      </c>
      <c r="H401" s="22">
        <v>1</v>
      </c>
      <c r="I401" s="22">
        <v>2</v>
      </c>
      <c r="J401" s="20">
        <v>0</v>
      </c>
      <c r="K401" s="20">
        <v>0</v>
      </c>
      <c r="L401" s="22">
        <v>0</v>
      </c>
      <c r="M401" s="20" t="s">
        <v>1136</v>
      </c>
      <c r="N401" s="20">
        <v>0</v>
      </c>
      <c r="O401" s="22">
        <v>307</v>
      </c>
      <c r="P401" s="23" t="b">
        <v>0</v>
      </c>
      <c r="Q401" s="20" t="s">
        <v>3373</v>
      </c>
      <c r="R401" s="20" t="s">
        <v>3330</v>
      </c>
      <c r="S401" s="22">
        <v>64</v>
      </c>
      <c r="T401" s="20" t="s">
        <v>1350</v>
      </c>
      <c r="U401" s="20">
        <v>3.2</v>
      </c>
      <c r="V401" s="20" t="s">
        <v>421</v>
      </c>
      <c r="W401" s="20">
        <v>2.2999999999999998</v>
      </c>
      <c r="X401" s="23" t="b">
        <v>0</v>
      </c>
      <c r="Y401" s="20"/>
      <c r="Z401" s="20" t="s">
        <v>899</v>
      </c>
      <c r="AA401" s="22">
        <v>11</v>
      </c>
      <c r="AB401" s="22">
        <v>14</v>
      </c>
      <c r="AC401" s="22">
        <v>26</v>
      </c>
      <c r="AD401" s="22">
        <v>467964</v>
      </c>
      <c r="AE401" s="22">
        <v>100</v>
      </c>
      <c r="AF401" s="22">
        <v>715153</v>
      </c>
      <c r="AG401" s="22">
        <v>1196</v>
      </c>
      <c r="AH401" s="20">
        <v>0</v>
      </c>
      <c r="AI401" s="20">
        <v>4.0999999999999996</v>
      </c>
      <c r="AJ401" s="20" t="s">
        <v>421</v>
      </c>
      <c r="AK401" s="22">
        <v>720</v>
      </c>
      <c r="AL401" s="22">
        <v>1</v>
      </c>
      <c r="AM401" s="22">
        <v>0</v>
      </c>
      <c r="AN401" s="22">
        <v>1</v>
      </c>
      <c r="AO401" s="22">
        <v>9</v>
      </c>
      <c r="AP401" s="22">
        <v>0</v>
      </c>
      <c r="AQ401" s="22">
        <v>0</v>
      </c>
      <c r="AR401" s="22">
        <v>0</v>
      </c>
      <c r="AS401" s="22">
        <v>1</v>
      </c>
      <c r="AT401" s="22">
        <v>0</v>
      </c>
      <c r="AU401" s="22">
        <v>0</v>
      </c>
      <c r="AV401" s="22">
        <v>3</v>
      </c>
      <c r="AW401" s="22">
        <v>167</v>
      </c>
      <c r="AX401" s="20">
        <v>196.2</v>
      </c>
      <c r="AY401" s="20">
        <v>284.3</v>
      </c>
      <c r="AZ401" s="20">
        <v>46</v>
      </c>
      <c r="BA401" s="20">
        <v>52.7</v>
      </c>
      <c r="BB401" s="22">
        <v>8</v>
      </c>
      <c r="BC401" s="20">
        <v>0.47</v>
      </c>
      <c r="BD401" s="20">
        <v>0.99</v>
      </c>
      <c r="BE401" s="20">
        <v>1.46</v>
      </c>
      <c r="BF401" s="20">
        <v>11.37</v>
      </c>
      <c r="BG401" s="22">
        <v>178</v>
      </c>
      <c r="BH401" s="22">
        <v>68</v>
      </c>
      <c r="BI401" s="22">
        <v>51</v>
      </c>
      <c r="BJ401" s="22">
        <v>9</v>
      </c>
      <c r="BK401" s="22">
        <v>258</v>
      </c>
      <c r="BL401" s="22">
        <v>77</v>
      </c>
      <c r="BM401" s="22">
        <v>134</v>
      </c>
      <c r="BN401" s="22">
        <v>30</v>
      </c>
      <c r="BO401" s="22">
        <v>2</v>
      </c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0.12</v>
      </c>
      <c r="BX401" s="22">
        <v>0.18</v>
      </c>
      <c r="BY401" s="22">
        <v>1.42</v>
      </c>
      <c r="BZ401" s="22">
        <v>1.1200000000000001</v>
      </c>
      <c r="CA401" s="22">
        <v>50</v>
      </c>
      <c r="CB401" s="22">
        <v>3</v>
      </c>
      <c r="CC401" s="22">
        <v>755</v>
      </c>
      <c r="CD401" s="22">
        <v>246</v>
      </c>
      <c r="CE401" s="22">
        <v>126</v>
      </c>
      <c r="CF401" s="22">
        <v>35</v>
      </c>
      <c r="CG401" s="22">
        <v>124</v>
      </c>
      <c r="CH401" s="22">
        <v>52</v>
      </c>
      <c r="CI401" s="22">
        <v>1</v>
      </c>
      <c r="CJ401" s="22">
        <v>0.12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118748</v>
      </c>
      <c r="D402" s="22">
        <v>1</v>
      </c>
      <c r="E402" s="22">
        <v>-1</v>
      </c>
      <c r="F402" s="22">
        <v>8</v>
      </c>
      <c r="G402" s="22">
        <v>-8</v>
      </c>
      <c r="H402" s="22">
        <v>4</v>
      </c>
      <c r="I402" s="22">
        <v>3</v>
      </c>
      <c r="J402" s="20">
        <v>7</v>
      </c>
      <c r="K402" s="20">
        <v>6</v>
      </c>
      <c r="L402" s="22">
        <v>7</v>
      </c>
      <c r="M402" s="20" t="s">
        <v>861</v>
      </c>
      <c r="N402" s="20">
        <v>6</v>
      </c>
      <c r="O402" s="22">
        <v>308</v>
      </c>
      <c r="P402" s="23" t="b">
        <v>1</v>
      </c>
      <c r="Q402" s="20"/>
      <c r="R402" s="20"/>
      <c r="S402" s="22">
        <v>133</v>
      </c>
      <c r="T402" s="20" t="s">
        <v>1349</v>
      </c>
      <c r="U402" s="20">
        <v>7.6</v>
      </c>
      <c r="V402" s="20" t="s">
        <v>402</v>
      </c>
      <c r="W402" s="20">
        <v>54.6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137</v>
      </c>
      <c r="AD402" s="22">
        <v>3872679</v>
      </c>
      <c r="AE402" s="22">
        <v>65660</v>
      </c>
      <c r="AF402" s="22">
        <v>1182710</v>
      </c>
      <c r="AG402" s="22">
        <v>10346</v>
      </c>
      <c r="AH402" s="20">
        <v>0.5</v>
      </c>
      <c r="AI402" s="20">
        <v>10.3</v>
      </c>
      <c r="AJ402" s="20" t="s">
        <v>402</v>
      </c>
      <c r="AK402" s="22">
        <v>1560</v>
      </c>
      <c r="AL402" s="22">
        <v>12</v>
      </c>
      <c r="AM402" s="22">
        <v>7</v>
      </c>
      <c r="AN402" s="22">
        <v>6</v>
      </c>
      <c r="AO402" s="22">
        <v>15</v>
      </c>
      <c r="AP402" s="22">
        <v>0</v>
      </c>
      <c r="AQ402" s="22">
        <v>0</v>
      </c>
      <c r="AR402" s="22">
        <v>1</v>
      </c>
      <c r="AS402" s="22">
        <v>2</v>
      </c>
      <c r="AT402" s="22">
        <v>0</v>
      </c>
      <c r="AU402" s="22">
        <v>0</v>
      </c>
      <c r="AV402" s="22">
        <v>18</v>
      </c>
      <c r="AW402" s="22">
        <v>410</v>
      </c>
      <c r="AX402" s="20">
        <v>666.6</v>
      </c>
      <c r="AY402" s="20">
        <v>564.20000000000005</v>
      </c>
      <c r="AZ402" s="20">
        <v>771</v>
      </c>
      <c r="BA402" s="20">
        <v>200.4</v>
      </c>
      <c r="BB402" s="22">
        <v>18</v>
      </c>
      <c r="BC402" s="20">
        <v>10.84</v>
      </c>
      <c r="BD402" s="20">
        <v>4.4800000000000004</v>
      </c>
      <c r="BE402" s="20">
        <v>15.32</v>
      </c>
      <c r="BF402" s="20">
        <v>19.37</v>
      </c>
      <c r="BG402" s="22">
        <v>1</v>
      </c>
      <c r="BH402" s="22">
        <v>1</v>
      </c>
      <c r="BI402" s="22">
        <v>8</v>
      </c>
      <c r="BJ402" s="22">
        <v>5</v>
      </c>
      <c r="BK402" s="22">
        <v>2</v>
      </c>
      <c r="BL402" s="22">
        <v>1</v>
      </c>
      <c r="BM402" s="22">
        <v>1</v>
      </c>
      <c r="BN402" s="22">
        <v>1</v>
      </c>
      <c r="BO402" s="20"/>
      <c r="BP402" s="20"/>
      <c r="BQ402" s="22">
        <v>4</v>
      </c>
      <c r="BR402" s="20"/>
      <c r="BS402" s="22">
        <v>2</v>
      </c>
      <c r="BT402" s="20"/>
      <c r="BU402" s="22">
        <v>0.63</v>
      </c>
      <c r="BV402" s="22">
        <v>0</v>
      </c>
      <c r="BW402" s="22">
        <v>0.26</v>
      </c>
      <c r="BX402" s="22">
        <v>0.89</v>
      </c>
      <c r="BY402" s="22">
        <v>1.1200000000000001</v>
      </c>
      <c r="BZ402" s="22">
        <v>0.87</v>
      </c>
      <c r="CA402" s="22">
        <v>2</v>
      </c>
      <c r="CB402" s="22">
        <v>1</v>
      </c>
      <c r="CC402" s="22">
        <v>8</v>
      </c>
      <c r="CD402" s="22">
        <v>5</v>
      </c>
      <c r="CE402" s="22">
        <v>1</v>
      </c>
      <c r="CF402" s="22">
        <v>1</v>
      </c>
      <c r="CG402" s="22">
        <v>3</v>
      </c>
      <c r="CH402" s="22">
        <v>2</v>
      </c>
      <c r="CI402" s="22">
        <v>1.04</v>
      </c>
      <c r="CJ402" s="22">
        <v>0.35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424876</v>
      </c>
      <c r="D403" s="22">
        <v>0</v>
      </c>
      <c r="E403" s="22">
        <v>0</v>
      </c>
      <c r="F403" s="22">
        <v>1</v>
      </c>
      <c r="G403" s="22">
        <v>-1</v>
      </c>
      <c r="H403" s="22">
        <v>1</v>
      </c>
      <c r="I403" s="22">
        <v>3</v>
      </c>
      <c r="J403" s="20">
        <v>4.3</v>
      </c>
      <c r="K403" s="20">
        <v>3.3</v>
      </c>
      <c r="L403" s="22">
        <v>2</v>
      </c>
      <c r="M403" s="20" t="s">
        <v>2108</v>
      </c>
      <c r="N403" s="20">
        <v>3.3</v>
      </c>
      <c r="O403" s="22">
        <v>309</v>
      </c>
      <c r="P403" s="23" t="b">
        <v>0</v>
      </c>
      <c r="Q403" s="20"/>
      <c r="R403" s="20"/>
      <c r="S403" s="22">
        <v>71</v>
      </c>
      <c r="T403" s="20" t="s">
        <v>2109</v>
      </c>
      <c r="U403" s="20">
        <v>3.9</v>
      </c>
      <c r="V403" s="20" t="s">
        <v>2110</v>
      </c>
      <c r="W403" s="20">
        <v>6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70</v>
      </c>
      <c r="AD403" s="22">
        <v>835658</v>
      </c>
      <c r="AE403" s="22">
        <v>10988</v>
      </c>
      <c r="AF403" s="22">
        <v>695223</v>
      </c>
      <c r="AG403" s="22">
        <v>13967</v>
      </c>
      <c r="AH403" s="20">
        <v>0.5</v>
      </c>
      <c r="AI403" s="20">
        <v>9.9</v>
      </c>
      <c r="AJ403" s="20" t="s">
        <v>2110</v>
      </c>
      <c r="AK403" s="22">
        <v>1505</v>
      </c>
      <c r="AL403" s="22">
        <v>2</v>
      </c>
      <c r="AM403" s="22">
        <v>4</v>
      </c>
      <c r="AN403" s="22">
        <v>7</v>
      </c>
      <c r="AO403" s="22">
        <v>14</v>
      </c>
      <c r="AP403" s="22">
        <v>0</v>
      </c>
      <c r="AQ403" s="22">
        <v>0</v>
      </c>
      <c r="AR403" s="22">
        <v>0</v>
      </c>
      <c r="AS403" s="22">
        <v>1</v>
      </c>
      <c r="AT403" s="22">
        <v>0</v>
      </c>
      <c r="AU403" s="22">
        <v>0</v>
      </c>
      <c r="AV403" s="22">
        <v>6</v>
      </c>
      <c r="AW403" s="22">
        <v>315</v>
      </c>
      <c r="AX403" s="20">
        <v>306.2</v>
      </c>
      <c r="AY403" s="20">
        <v>481</v>
      </c>
      <c r="AZ403" s="20">
        <v>196</v>
      </c>
      <c r="BA403" s="20">
        <v>98.3</v>
      </c>
      <c r="BB403" s="22">
        <v>18</v>
      </c>
      <c r="BC403" s="20">
        <v>1.62</v>
      </c>
      <c r="BD403" s="20">
        <v>3.33</v>
      </c>
      <c r="BE403" s="20">
        <v>4.95</v>
      </c>
      <c r="BF403" s="20">
        <v>18.72</v>
      </c>
      <c r="BG403" s="22">
        <v>76</v>
      </c>
      <c r="BH403" s="22">
        <v>30</v>
      </c>
      <c r="BI403" s="22">
        <v>14</v>
      </c>
      <c r="BJ403" s="22">
        <v>10</v>
      </c>
      <c r="BK403" s="22">
        <v>87</v>
      </c>
      <c r="BL403" s="22">
        <v>56</v>
      </c>
      <c r="BM403" s="22">
        <v>32</v>
      </c>
      <c r="BN403" s="22">
        <v>23</v>
      </c>
      <c r="BO403" s="22">
        <v>4</v>
      </c>
      <c r="BP403" s="20"/>
      <c r="BQ403" s="22">
        <v>2</v>
      </c>
      <c r="BR403" s="20"/>
      <c r="BS403" s="20"/>
      <c r="BT403" s="20"/>
      <c r="BU403" s="22">
        <v>0.1</v>
      </c>
      <c r="BV403" s="22">
        <v>0</v>
      </c>
      <c r="BW403" s="22">
        <v>0.2</v>
      </c>
      <c r="BX403" s="22">
        <v>0.3</v>
      </c>
      <c r="BY403" s="22">
        <v>1.1200000000000001</v>
      </c>
      <c r="BZ403" s="22">
        <v>0.84</v>
      </c>
      <c r="CA403" s="22">
        <v>31</v>
      </c>
      <c r="CB403" s="22">
        <v>19</v>
      </c>
      <c r="CC403" s="22">
        <v>83</v>
      </c>
      <c r="CD403" s="22">
        <v>44</v>
      </c>
      <c r="CE403" s="22">
        <v>69</v>
      </c>
      <c r="CF403" s="22">
        <v>36</v>
      </c>
      <c r="CG403" s="22">
        <v>66</v>
      </c>
      <c r="CH403" s="22">
        <v>21</v>
      </c>
      <c r="CI403" s="22">
        <v>1.08</v>
      </c>
      <c r="CJ403" s="22">
        <v>0.42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61558</v>
      </c>
      <c r="D404" s="22">
        <v>0</v>
      </c>
      <c r="E404" s="22">
        <v>0</v>
      </c>
      <c r="F404" s="22">
        <v>-2</v>
      </c>
      <c r="G404" s="22">
        <v>2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605</v>
      </c>
      <c r="N404" s="20">
        <v>0</v>
      </c>
      <c r="O404" s="22">
        <v>310</v>
      </c>
      <c r="P404" s="23" t="b">
        <v>0</v>
      </c>
      <c r="Q404" s="20" t="s">
        <v>3406</v>
      </c>
      <c r="R404" s="20" t="s">
        <v>2867</v>
      </c>
      <c r="S404" s="22">
        <v>48</v>
      </c>
      <c r="T404" s="20" t="s">
        <v>1340</v>
      </c>
      <c r="U404" s="20">
        <v>0</v>
      </c>
      <c r="V404" s="20" t="s">
        <v>1341</v>
      </c>
      <c r="W404" s="20">
        <v>0.1</v>
      </c>
      <c r="X404" s="23" t="b">
        <v>0</v>
      </c>
      <c r="Y404" s="20"/>
      <c r="Z404" s="20" t="s">
        <v>899</v>
      </c>
      <c r="AA404" s="22">
        <v>11</v>
      </c>
      <c r="AB404" s="22">
        <v>14</v>
      </c>
      <c r="AC404" s="22">
        <v>0</v>
      </c>
      <c r="AD404" s="22">
        <v>2109</v>
      </c>
      <c r="AE404" s="22">
        <v>7</v>
      </c>
      <c r="AF404" s="22">
        <v>19619</v>
      </c>
      <c r="AG404" s="22">
        <v>26</v>
      </c>
      <c r="AH404" s="20">
        <v>0</v>
      </c>
      <c r="AI404" s="20">
        <v>0</v>
      </c>
      <c r="AJ404" s="20" t="s">
        <v>605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721</v>
      </c>
      <c r="BH404" s="22">
        <v>303</v>
      </c>
      <c r="BI404" s="22">
        <v>717</v>
      </c>
      <c r="BJ404" s="22">
        <v>301</v>
      </c>
      <c r="BK404" s="22">
        <v>712</v>
      </c>
      <c r="BL404" s="22">
        <v>301</v>
      </c>
      <c r="BM404" s="22">
        <v>723</v>
      </c>
      <c r="BN404" s="22">
        <v>303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274</v>
      </c>
      <c r="CB404" s="22">
        <v>177</v>
      </c>
      <c r="CC404" s="22">
        <v>686</v>
      </c>
      <c r="CD404" s="22">
        <v>279</v>
      </c>
      <c r="CE404" s="22">
        <v>723</v>
      </c>
      <c r="CF404" s="22">
        <v>303</v>
      </c>
      <c r="CG404" s="22">
        <v>421</v>
      </c>
      <c r="CH404" s="22">
        <v>137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0"/>
      <c r="C405" s="22">
        <v>214285</v>
      </c>
      <c r="D405" s="22">
        <v>-1</v>
      </c>
      <c r="E405" s="22">
        <v>1</v>
      </c>
      <c r="F405" s="22">
        <v>3</v>
      </c>
      <c r="G405" s="22">
        <v>-3</v>
      </c>
      <c r="H405" s="22">
        <v>1</v>
      </c>
      <c r="I405" s="22">
        <v>2</v>
      </c>
      <c r="J405" s="20">
        <v>0</v>
      </c>
      <c r="K405" s="20">
        <v>2.7</v>
      </c>
      <c r="L405" s="22">
        <v>1</v>
      </c>
      <c r="M405" s="20" t="s">
        <v>1362</v>
      </c>
      <c r="N405" s="20">
        <v>2.7</v>
      </c>
      <c r="O405" s="22">
        <v>311</v>
      </c>
      <c r="P405" s="23" t="b">
        <v>0</v>
      </c>
      <c r="Q405" s="20" t="s">
        <v>3799</v>
      </c>
      <c r="R405" s="20" t="s">
        <v>3800</v>
      </c>
      <c r="S405" s="22">
        <v>48</v>
      </c>
      <c r="T405" s="20" t="s">
        <v>1363</v>
      </c>
      <c r="U405" s="20">
        <v>4.5</v>
      </c>
      <c r="V405" s="20" t="s">
        <v>533</v>
      </c>
      <c r="W405" s="20">
        <v>11.3</v>
      </c>
      <c r="X405" s="23" t="b">
        <v>0</v>
      </c>
      <c r="Y405" s="20"/>
      <c r="Z405" s="20" t="s">
        <v>899</v>
      </c>
      <c r="AA405" s="22">
        <v>11</v>
      </c>
      <c r="AB405" s="22">
        <v>14</v>
      </c>
      <c r="AC405" s="22">
        <v>45</v>
      </c>
      <c r="AD405" s="22">
        <v>1861129</v>
      </c>
      <c r="AE405" s="22">
        <v>7145</v>
      </c>
      <c r="AF405" s="22">
        <v>716122</v>
      </c>
      <c r="AG405" s="22">
        <v>309905</v>
      </c>
      <c r="AH405" s="20">
        <v>0.6</v>
      </c>
      <c r="AI405" s="20">
        <v>9.4</v>
      </c>
      <c r="AJ405" s="20" t="s">
        <v>533</v>
      </c>
      <c r="AK405" s="22">
        <v>662</v>
      </c>
      <c r="AL405" s="22">
        <v>0</v>
      </c>
      <c r="AM405" s="22">
        <v>3</v>
      </c>
      <c r="AN405" s="22">
        <v>4</v>
      </c>
      <c r="AO405" s="22">
        <v>7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4</v>
      </c>
      <c r="AW405" s="22">
        <v>191</v>
      </c>
      <c r="AX405" s="20">
        <v>154.80000000000001</v>
      </c>
      <c r="AY405" s="20">
        <v>248.4</v>
      </c>
      <c r="AZ405" s="20">
        <v>26</v>
      </c>
      <c r="BA405" s="20">
        <v>43</v>
      </c>
      <c r="BB405" s="22">
        <v>8</v>
      </c>
      <c r="BC405" s="20">
        <v>0.04</v>
      </c>
      <c r="BD405" s="20">
        <v>1.18</v>
      </c>
      <c r="BE405" s="20">
        <v>1.22</v>
      </c>
      <c r="BF405" s="20">
        <v>8.2899999999999991</v>
      </c>
      <c r="BG405" s="22">
        <v>226</v>
      </c>
      <c r="BH405" s="22">
        <v>87</v>
      </c>
      <c r="BI405" s="22">
        <v>62</v>
      </c>
      <c r="BJ405" s="22">
        <v>12</v>
      </c>
      <c r="BK405" s="22">
        <v>318</v>
      </c>
      <c r="BL405" s="22">
        <v>108</v>
      </c>
      <c r="BM405" s="22">
        <v>175</v>
      </c>
      <c r="BN405" s="22">
        <v>48</v>
      </c>
      <c r="BO405" s="22">
        <v>3</v>
      </c>
      <c r="BP405" s="20"/>
      <c r="BQ405" s="20"/>
      <c r="BR405" s="20"/>
      <c r="BS405" s="20"/>
      <c r="BT405" s="20"/>
      <c r="BU405" s="22">
        <v>0.01</v>
      </c>
      <c r="BV405" s="22">
        <v>0</v>
      </c>
      <c r="BW405" s="22">
        <v>0.16</v>
      </c>
      <c r="BX405" s="22">
        <v>0.17</v>
      </c>
      <c r="BY405" s="22">
        <v>1.1299999999999999</v>
      </c>
      <c r="BZ405" s="22">
        <v>0.95</v>
      </c>
      <c r="CA405" s="22">
        <v>293</v>
      </c>
      <c r="CB405" s="22">
        <v>34</v>
      </c>
      <c r="CC405" s="22">
        <v>128</v>
      </c>
      <c r="CD405" s="22">
        <v>41</v>
      </c>
      <c r="CE405" s="22">
        <v>30</v>
      </c>
      <c r="CF405" s="22">
        <v>6</v>
      </c>
      <c r="CG405" s="22">
        <v>31</v>
      </c>
      <c r="CH405" s="22">
        <v>11</v>
      </c>
      <c r="CI405" s="22">
        <v>1.0900000000000001</v>
      </c>
      <c r="CJ405" s="22">
        <v>0.54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444765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2</v>
      </c>
      <c r="J406" s="20">
        <v>0</v>
      </c>
      <c r="K406" s="20">
        <v>0</v>
      </c>
      <c r="L406" s="22">
        <v>0</v>
      </c>
      <c r="M406" s="20" t="s">
        <v>1373</v>
      </c>
      <c r="N406" s="20">
        <v>0</v>
      </c>
      <c r="O406" s="22">
        <v>312</v>
      </c>
      <c r="P406" s="23" t="b">
        <v>0</v>
      </c>
      <c r="Q406" s="20" t="s">
        <v>2111</v>
      </c>
      <c r="R406" s="20" t="s">
        <v>2112</v>
      </c>
      <c r="S406" s="22">
        <v>40</v>
      </c>
      <c r="T406" s="20" t="s">
        <v>1374</v>
      </c>
      <c r="U406" s="20">
        <v>0</v>
      </c>
      <c r="V406" s="20" t="s">
        <v>1375</v>
      </c>
      <c r="W406" s="20">
        <v>0</v>
      </c>
      <c r="X406" s="23" t="b">
        <v>0</v>
      </c>
      <c r="Y406" s="20"/>
      <c r="Z406" s="20" t="s">
        <v>872</v>
      </c>
      <c r="AA406" s="22">
        <v>11</v>
      </c>
      <c r="AB406" s="22">
        <v>14</v>
      </c>
      <c r="AC406" s="22">
        <v>0</v>
      </c>
      <c r="AD406" s="22">
        <v>0</v>
      </c>
      <c r="AE406" s="22">
        <v>0</v>
      </c>
      <c r="AF406" s="22">
        <v>2337</v>
      </c>
      <c r="AG406" s="22">
        <v>12</v>
      </c>
      <c r="AH406" s="20">
        <v>0</v>
      </c>
      <c r="AI406" s="20">
        <v>0</v>
      </c>
      <c r="AJ406" s="20" t="s">
        <v>684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549</v>
      </c>
      <c r="BH406" s="22">
        <v>204</v>
      </c>
      <c r="BI406" s="22">
        <v>535</v>
      </c>
      <c r="BJ406" s="22">
        <v>204</v>
      </c>
      <c r="BK406" s="22">
        <v>508</v>
      </c>
      <c r="BL406" s="22">
        <v>193</v>
      </c>
      <c r="BM406" s="22">
        <v>557</v>
      </c>
      <c r="BN406" s="22">
        <v>205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678</v>
      </c>
      <c r="CB406" s="22">
        <v>196</v>
      </c>
      <c r="CC406" s="22">
        <v>482</v>
      </c>
      <c r="CD406" s="22">
        <v>177</v>
      </c>
      <c r="CE406" s="22">
        <v>562</v>
      </c>
      <c r="CF406" s="22">
        <v>202</v>
      </c>
      <c r="CG406" s="22">
        <v>633</v>
      </c>
      <c r="CH406" s="22">
        <v>224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97032</v>
      </c>
      <c r="D407" s="22">
        <v>0</v>
      </c>
      <c r="E407" s="22">
        <v>0</v>
      </c>
      <c r="F407" s="22">
        <v>2</v>
      </c>
      <c r="G407" s="22">
        <v>-2</v>
      </c>
      <c r="H407" s="22">
        <v>1</v>
      </c>
      <c r="I407" s="22">
        <v>2</v>
      </c>
      <c r="J407" s="20">
        <v>5.5</v>
      </c>
      <c r="K407" s="20">
        <v>4.5</v>
      </c>
      <c r="L407" s="22">
        <v>2</v>
      </c>
      <c r="M407" s="20" t="s">
        <v>1342</v>
      </c>
      <c r="N407" s="20">
        <v>4.5</v>
      </c>
      <c r="O407" s="22">
        <v>313</v>
      </c>
      <c r="P407" s="23" t="b">
        <v>0</v>
      </c>
      <c r="Q407" s="20"/>
      <c r="R407" s="20" t="s">
        <v>3470</v>
      </c>
      <c r="S407" s="22">
        <v>62</v>
      </c>
      <c r="T407" s="20" t="s">
        <v>1343</v>
      </c>
      <c r="U407" s="20">
        <v>3.9</v>
      </c>
      <c r="V407" s="20" t="s">
        <v>1344</v>
      </c>
      <c r="W407" s="20">
        <v>10.4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63</v>
      </c>
      <c r="AD407" s="22">
        <v>789171</v>
      </c>
      <c r="AE407" s="22">
        <v>28531</v>
      </c>
      <c r="AF407" s="22">
        <v>806685</v>
      </c>
      <c r="AG407" s="22">
        <v>8399</v>
      </c>
      <c r="AH407" s="20">
        <v>0.7</v>
      </c>
      <c r="AI407" s="20">
        <v>10.199999999999999</v>
      </c>
      <c r="AJ407" s="20" t="s">
        <v>1342</v>
      </c>
      <c r="AK407" s="22">
        <v>1377</v>
      </c>
      <c r="AL407" s="22">
        <v>1</v>
      </c>
      <c r="AM407" s="22">
        <v>2</v>
      </c>
      <c r="AN407" s="22">
        <v>5</v>
      </c>
      <c r="AO407" s="22">
        <v>15</v>
      </c>
      <c r="AP407" s="22">
        <v>0</v>
      </c>
      <c r="AQ407" s="22">
        <v>0</v>
      </c>
      <c r="AR407" s="22">
        <v>0</v>
      </c>
      <c r="AS407" s="22">
        <v>1</v>
      </c>
      <c r="AT407" s="22">
        <v>1</v>
      </c>
      <c r="AU407" s="22">
        <v>0</v>
      </c>
      <c r="AV407" s="22">
        <v>7</v>
      </c>
      <c r="AW407" s="22">
        <v>317</v>
      </c>
      <c r="AX407" s="20">
        <v>459.6</v>
      </c>
      <c r="AY407" s="20">
        <v>96.7</v>
      </c>
      <c r="AZ407" s="20">
        <v>206</v>
      </c>
      <c r="BA407" s="20">
        <v>76.400000000000006</v>
      </c>
      <c r="BB407" s="22">
        <v>16</v>
      </c>
      <c r="BC407" s="20">
        <v>1.5</v>
      </c>
      <c r="BD407" s="20">
        <v>0.55000000000000004</v>
      </c>
      <c r="BE407" s="20">
        <v>2.0499999999999998</v>
      </c>
      <c r="BF407" s="20">
        <v>20.91</v>
      </c>
      <c r="BG407" s="22">
        <v>17</v>
      </c>
      <c r="BH407" s="22">
        <v>3</v>
      </c>
      <c r="BI407" s="22">
        <v>187</v>
      </c>
      <c r="BJ407" s="22">
        <v>45</v>
      </c>
      <c r="BK407" s="22">
        <v>84</v>
      </c>
      <c r="BL407" s="22">
        <v>2</v>
      </c>
      <c r="BM407" s="22">
        <v>63</v>
      </c>
      <c r="BN407" s="22">
        <v>7</v>
      </c>
      <c r="BO407" s="20"/>
      <c r="BP407" s="20"/>
      <c r="BQ407" s="22">
        <v>3</v>
      </c>
      <c r="BR407" s="20"/>
      <c r="BS407" s="20"/>
      <c r="BT407" s="20"/>
      <c r="BU407" s="22">
        <v>0.1</v>
      </c>
      <c r="BV407" s="22">
        <v>0</v>
      </c>
      <c r="BW407" s="22">
        <v>0.04</v>
      </c>
      <c r="BX407" s="22">
        <v>0.14000000000000001</v>
      </c>
      <c r="BY407" s="22">
        <v>1.37</v>
      </c>
      <c r="BZ407" s="22">
        <v>0.98</v>
      </c>
      <c r="CA407" s="22">
        <v>56</v>
      </c>
      <c r="CB407" s="22">
        <v>4</v>
      </c>
      <c r="CC407" s="22">
        <v>33</v>
      </c>
      <c r="CD407" s="22">
        <v>5</v>
      </c>
      <c r="CE407" s="22">
        <v>68</v>
      </c>
      <c r="CF407" s="22">
        <v>16</v>
      </c>
      <c r="CG407" s="22">
        <v>39</v>
      </c>
      <c r="CH407" s="22">
        <v>14</v>
      </c>
      <c r="CI407" s="22">
        <v>1.05</v>
      </c>
      <c r="CJ407" s="22">
        <v>0.33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441428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1.2</v>
      </c>
      <c r="K408" s="20">
        <v>0.2</v>
      </c>
      <c r="L408" s="22">
        <v>0</v>
      </c>
      <c r="M408" s="20" t="s">
        <v>2534</v>
      </c>
      <c r="N408" s="20">
        <v>0.2</v>
      </c>
      <c r="O408" s="22">
        <v>626</v>
      </c>
      <c r="P408" s="23" t="b">
        <v>0</v>
      </c>
      <c r="Q408" s="20"/>
      <c r="R408" s="20"/>
      <c r="S408" s="22">
        <v>40</v>
      </c>
      <c r="T408" s="20" t="s">
        <v>2535</v>
      </c>
      <c r="U408" s="20">
        <v>1.2</v>
      </c>
      <c r="V408" s="20" t="s">
        <v>2536</v>
      </c>
      <c r="W408" s="20">
        <v>0.1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6</v>
      </c>
      <c r="AD408" s="22">
        <v>15936</v>
      </c>
      <c r="AE408" s="22">
        <v>274</v>
      </c>
      <c r="AF408" s="22">
        <v>12066</v>
      </c>
      <c r="AG408" s="22">
        <v>250</v>
      </c>
      <c r="AH408" s="20">
        <v>0</v>
      </c>
      <c r="AI408" s="20">
        <v>1.5</v>
      </c>
      <c r="AJ408" s="20" t="s">
        <v>2536</v>
      </c>
      <c r="AK408" s="22">
        <v>171</v>
      </c>
      <c r="AL408" s="22">
        <v>0</v>
      </c>
      <c r="AM408" s="22">
        <v>0</v>
      </c>
      <c r="AN408" s="22">
        <v>0</v>
      </c>
      <c r="AO408" s="22">
        <v>1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36</v>
      </c>
      <c r="AX408" s="20">
        <v>35</v>
      </c>
      <c r="AY408" s="20">
        <v>3.8</v>
      </c>
      <c r="AZ408" s="20">
        <v>0</v>
      </c>
      <c r="BA408" s="20">
        <v>3.9</v>
      </c>
      <c r="BB408" s="22">
        <v>2</v>
      </c>
      <c r="BC408" s="20">
        <v>0</v>
      </c>
      <c r="BD408" s="20">
        <v>0.02</v>
      </c>
      <c r="BE408" s="20">
        <v>0.02</v>
      </c>
      <c r="BF408" s="20">
        <v>1.53</v>
      </c>
      <c r="BG408" s="22">
        <v>387</v>
      </c>
      <c r="BH408" s="22">
        <v>144</v>
      </c>
      <c r="BI408" s="22">
        <v>411</v>
      </c>
      <c r="BJ408" s="22">
        <v>151</v>
      </c>
      <c r="BK408" s="22">
        <v>505</v>
      </c>
      <c r="BL408" s="22">
        <v>191</v>
      </c>
      <c r="BM408" s="22">
        <v>422</v>
      </c>
      <c r="BN408" s="22">
        <v>149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0.01</v>
      </c>
      <c r="BX408" s="22">
        <v>0.01</v>
      </c>
      <c r="BY408" s="22">
        <v>0.81</v>
      </c>
      <c r="BZ408" s="22">
        <v>0.53</v>
      </c>
      <c r="CA408" s="22">
        <v>675</v>
      </c>
      <c r="CB408" s="22">
        <v>194</v>
      </c>
      <c r="CC408" s="22">
        <v>383</v>
      </c>
      <c r="CD408" s="22">
        <v>131</v>
      </c>
      <c r="CE408" s="22">
        <v>377</v>
      </c>
      <c r="CF408" s="22">
        <v>128</v>
      </c>
      <c r="CG408" s="22">
        <v>394</v>
      </c>
      <c r="CH408" s="22">
        <v>150</v>
      </c>
      <c r="CI408" s="22">
        <v>1.05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491970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3</v>
      </c>
      <c r="J409" s="20">
        <v>1</v>
      </c>
      <c r="K409" s="20">
        <v>0</v>
      </c>
      <c r="L409" s="22">
        <v>0</v>
      </c>
      <c r="M409" s="20" t="s">
        <v>1290</v>
      </c>
      <c r="N409" s="20">
        <v>0</v>
      </c>
      <c r="O409" s="22">
        <v>627</v>
      </c>
      <c r="P409" s="23" t="b">
        <v>0</v>
      </c>
      <c r="Q409" s="20"/>
      <c r="R409" s="20"/>
      <c r="S409" s="22">
        <v>44</v>
      </c>
      <c r="T409" s="20" t="s">
        <v>2537</v>
      </c>
      <c r="U409" s="20">
        <v>0</v>
      </c>
      <c r="V409" s="20" t="s">
        <v>681</v>
      </c>
      <c r="W409" s="20">
        <v>0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0</v>
      </c>
      <c r="AD409" s="22">
        <v>1422</v>
      </c>
      <c r="AE409" s="22">
        <v>16</v>
      </c>
      <c r="AF409" s="22">
        <v>1985</v>
      </c>
      <c r="AG409" s="22">
        <v>32</v>
      </c>
      <c r="AH409" s="20">
        <v>0</v>
      </c>
      <c r="AI409" s="20">
        <v>0</v>
      </c>
      <c r="AJ409" s="20" t="s">
        <v>681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636</v>
      </c>
      <c r="BH409" s="22">
        <v>245</v>
      </c>
      <c r="BI409" s="22">
        <v>627</v>
      </c>
      <c r="BJ409" s="22">
        <v>246</v>
      </c>
      <c r="BK409" s="22">
        <v>612</v>
      </c>
      <c r="BL409" s="22">
        <v>242</v>
      </c>
      <c r="BM409" s="22">
        <v>641</v>
      </c>
      <c r="BN409" s="22">
        <v>248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560</v>
      </c>
      <c r="CB409" s="22">
        <v>314</v>
      </c>
      <c r="CC409" s="22">
        <v>589</v>
      </c>
      <c r="CD409" s="22">
        <v>216</v>
      </c>
      <c r="CE409" s="22">
        <v>648</v>
      </c>
      <c r="CF409" s="22">
        <v>253</v>
      </c>
      <c r="CG409" s="22">
        <v>610</v>
      </c>
      <c r="CH409" s="22">
        <v>233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496208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999</v>
      </c>
      <c r="N410" s="20">
        <v>0</v>
      </c>
      <c r="O410" s="22">
        <v>628</v>
      </c>
      <c r="P410" s="23" t="b">
        <v>0</v>
      </c>
      <c r="Q410" s="20" t="s">
        <v>910</v>
      </c>
      <c r="R410" s="20" t="s">
        <v>3801</v>
      </c>
      <c r="S410" s="22">
        <v>44</v>
      </c>
      <c r="T410" s="20" t="s">
        <v>2538</v>
      </c>
      <c r="U410" s="20">
        <v>1</v>
      </c>
      <c r="V410" s="20" t="s">
        <v>2539</v>
      </c>
      <c r="W410" s="20">
        <v>0</v>
      </c>
      <c r="X410" s="23" t="b">
        <v>0</v>
      </c>
      <c r="Y410" s="20"/>
      <c r="Z410" s="20" t="s">
        <v>899</v>
      </c>
      <c r="AA410" s="22">
        <v>11</v>
      </c>
      <c r="AB410" s="22">
        <v>14</v>
      </c>
      <c r="AC410" s="22">
        <v>1</v>
      </c>
      <c r="AD410" s="22">
        <v>5123</v>
      </c>
      <c r="AE410" s="22">
        <v>5</v>
      </c>
      <c r="AF410" s="22">
        <v>7497</v>
      </c>
      <c r="AG410" s="22">
        <v>63</v>
      </c>
      <c r="AH410" s="20">
        <v>0</v>
      </c>
      <c r="AI410" s="20">
        <v>0.2</v>
      </c>
      <c r="AJ410" s="20" t="s">
        <v>2539</v>
      </c>
      <c r="AK410" s="22">
        <v>13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3</v>
      </c>
      <c r="AX410" s="20">
        <v>0.2</v>
      </c>
      <c r="AY410" s="20">
        <v>0.8</v>
      </c>
      <c r="AZ410" s="20">
        <v>0</v>
      </c>
      <c r="BA410" s="20">
        <v>0.1</v>
      </c>
      <c r="BB410" s="22">
        <v>0</v>
      </c>
      <c r="BC410" s="20">
        <v>0</v>
      </c>
      <c r="BD410" s="20">
        <v>0</v>
      </c>
      <c r="BE410" s="20">
        <v>0</v>
      </c>
      <c r="BF410" s="20">
        <v>0.14000000000000001</v>
      </c>
      <c r="BG410" s="22">
        <v>482</v>
      </c>
      <c r="BH410" s="22">
        <v>220</v>
      </c>
      <c r="BI410" s="22">
        <v>434</v>
      </c>
      <c r="BJ410" s="22">
        <v>212</v>
      </c>
      <c r="BK410" s="22">
        <v>614</v>
      </c>
      <c r="BL410" s="22">
        <v>244</v>
      </c>
      <c r="BM410" s="22">
        <v>487</v>
      </c>
      <c r="BN410" s="22">
        <v>222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0.97</v>
      </c>
      <c r="BZ410" s="22">
        <v>0</v>
      </c>
      <c r="CA410" s="22">
        <v>562</v>
      </c>
      <c r="CB410" s="22">
        <v>316</v>
      </c>
      <c r="CC410" s="22">
        <v>591</v>
      </c>
      <c r="CD410" s="22">
        <v>218</v>
      </c>
      <c r="CE410" s="22">
        <v>421</v>
      </c>
      <c r="CF410" s="22">
        <v>189</v>
      </c>
      <c r="CG410" s="22">
        <v>553</v>
      </c>
      <c r="CH410" s="22">
        <v>202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491501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1</v>
      </c>
      <c r="K411" s="20">
        <v>0</v>
      </c>
      <c r="L411" s="22">
        <v>0</v>
      </c>
      <c r="M411" s="20" t="s">
        <v>479</v>
      </c>
      <c r="N411" s="20">
        <v>0</v>
      </c>
      <c r="O411" s="22">
        <v>629</v>
      </c>
      <c r="P411" s="23" t="b">
        <v>0</v>
      </c>
      <c r="Q411" s="20"/>
      <c r="R411" s="20"/>
      <c r="S411" s="22">
        <v>44</v>
      </c>
      <c r="T411" s="20" t="s">
        <v>2540</v>
      </c>
      <c r="U411" s="20">
        <v>1</v>
      </c>
      <c r="V411" s="20" t="s">
        <v>2541</v>
      </c>
      <c r="W411" s="20">
        <v>0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1</v>
      </c>
      <c r="AD411" s="22">
        <v>1101</v>
      </c>
      <c r="AE411" s="22">
        <v>14</v>
      </c>
      <c r="AF411" s="22">
        <v>1573</v>
      </c>
      <c r="AG411" s="22">
        <v>14</v>
      </c>
      <c r="AH411" s="20">
        <v>0</v>
      </c>
      <c r="AI411" s="20">
        <v>0.2</v>
      </c>
      <c r="AJ411" s="20" t="s">
        <v>2541</v>
      </c>
      <c r="AK411" s="22">
        <v>1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3</v>
      </c>
      <c r="AX411" s="20">
        <v>1</v>
      </c>
      <c r="AY411" s="20">
        <v>0</v>
      </c>
      <c r="AZ411" s="20">
        <v>0</v>
      </c>
      <c r="BA411" s="20">
        <v>0.1</v>
      </c>
      <c r="BB411" s="22">
        <v>0</v>
      </c>
      <c r="BC411" s="20">
        <v>0</v>
      </c>
      <c r="BD411" s="20">
        <v>0</v>
      </c>
      <c r="BE411" s="20">
        <v>0</v>
      </c>
      <c r="BF411" s="20">
        <v>0.01</v>
      </c>
      <c r="BG411" s="22">
        <v>476</v>
      </c>
      <c r="BH411" s="22">
        <v>217</v>
      </c>
      <c r="BI411" s="22">
        <v>626</v>
      </c>
      <c r="BJ411" s="22">
        <v>245</v>
      </c>
      <c r="BK411" s="22">
        <v>611</v>
      </c>
      <c r="BL411" s="22">
        <v>241</v>
      </c>
      <c r="BM411" s="22">
        <v>486</v>
      </c>
      <c r="BN411" s="22">
        <v>221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0.9</v>
      </c>
      <c r="BZ411" s="22">
        <v>0</v>
      </c>
      <c r="CA411" s="22">
        <v>559</v>
      </c>
      <c r="CB411" s="22">
        <v>313</v>
      </c>
      <c r="CC411" s="22">
        <v>588</v>
      </c>
      <c r="CD411" s="22">
        <v>215</v>
      </c>
      <c r="CE411" s="22">
        <v>420</v>
      </c>
      <c r="CF411" s="22">
        <v>188</v>
      </c>
      <c r="CG411" s="22">
        <v>642</v>
      </c>
      <c r="CH411" s="22">
        <v>250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158983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3</v>
      </c>
      <c r="J412" s="20">
        <v>3</v>
      </c>
      <c r="K412" s="20">
        <v>2</v>
      </c>
      <c r="L412" s="22">
        <v>1</v>
      </c>
      <c r="M412" s="20" t="s">
        <v>2777</v>
      </c>
      <c r="N412" s="20">
        <v>2</v>
      </c>
      <c r="O412" s="22">
        <v>668</v>
      </c>
      <c r="P412" s="23" t="b">
        <v>0</v>
      </c>
      <c r="Q412" s="20"/>
      <c r="R412" s="20"/>
      <c r="S412" s="22">
        <v>54</v>
      </c>
      <c r="T412" s="20" t="s">
        <v>2778</v>
      </c>
      <c r="U412" s="20">
        <v>1.6</v>
      </c>
      <c r="V412" s="20" t="s">
        <v>2779</v>
      </c>
      <c r="W412" s="20">
        <v>0.1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21</v>
      </c>
      <c r="AD412" s="22">
        <v>12487</v>
      </c>
      <c r="AE412" s="22">
        <v>598</v>
      </c>
      <c r="AF412" s="22">
        <v>9810</v>
      </c>
      <c r="AG412" s="22">
        <v>253</v>
      </c>
      <c r="AH412" s="20">
        <v>0.4</v>
      </c>
      <c r="AI412" s="20">
        <v>3.9</v>
      </c>
      <c r="AJ412" s="20" t="s">
        <v>2779</v>
      </c>
      <c r="AK412" s="22">
        <v>533</v>
      </c>
      <c r="AL412" s="22">
        <v>1</v>
      </c>
      <c r="AM412" s="22">
        <v>0</v>
      </c>
      <c r="AN412" s="22">
        <v>3</v>
      </c>
      <c r="AO412" s="22">
        <v>3</v>
      </c>
      <c r="AP412" s="22">
        <v>0</v>
      </c>
      <c r="AQ412" s="22">
        <v>0</v>
      </c>
      <c r="AR412" s="22">
        <v>0</v>
      </c>
      <c r="AS412" s="22">
        <v>4</v>
      </c>
      <c r="AT412" s="22">
        <v>0</v>
      </c>
      <c r="AU412" s="22">
        <v>0</v>
      </c>
      <c r="AV412" s="22">
        <v>0</v>
      </c>
      <c r="AW412" s="22">
        <v>85</v>
      </c>
      <c r="AX412" s="20">
        <v>97.2</v>
      </c>
      <c r="AY412" s="20">
        <v>40.4</v>
      </c>
      <c r="AZ412" s="20">
        <v>16</v>
      </c>
      <c r="BA412" s="20">
        <v>15.2</v>
      </c>
      <c r="BB412" s="22">
        <v>6</v>
      </c>
      <c r="BC412" s="20">
        <v>0.19</v>
      </c>
      <c r="BD412" s="20">
        <v>0.3</v>
      </c>
      <c r="BE412" s="20">
        <v>0.49</v>
      </c>
      <c r="BF412" s="20">
        <v>7.79</v>
      </c>
      <c r="BG412" s="22">
        <v>296</v>
      </c>
      <c r="BH412" s="22">
        <v>122</v>
      </c>
      <c r="BI412" s="22">
        <v>312</v>
      </c>
      <c r="BJ412" s="22">
        <v>165</v>
      </c>
      <c r="BK412" s="22">
        <v>366</v>
      </c>
      <c r="BL412" s="22">
        <v>182</v>
      </c>
      <c r="BM412" s="22">
        <v>340</v>
      </c>
      <c r="BN412" s="22">
        <v>152</v>
      </c>
      <c r="BO412" s="20"/>
      <c r="BP412" s="20"/>
      <c r="BQ412" s="20"/>
      <c r="BR412" s="20"/>
      <c r="BS412" s="20"/>
      <c r="BT412" s="20"/>
      <c r="BU412" s="22">
        <v>0.03</v>
      </c>
      <c r="BV412" s="22">
        <v>0</v>
      </c>
      <c r="BW412" s="22">
        <v>0.05</v>
      </c>
      <c r="BX412" s="22">
        <v>0.08</v>
      </c>
      <c r="BY412" s="22">
        <v>1.32</v>
      </c>
      <c r="BZ412" s="22">
        <v>0.51</v>
      </c>
      <c r="CA412" s="22">
        <v>113</v>
      </c>
      <c r="CB412" s="22">
        <v>70</v>
      </c>
      <c r="CC412" s="22">
        <v>177</v>
      </c>
      <c r="CD412" s="22">
        <v>76</v>
      </c>
      <c r="CE412" s="22">
        <v>342</v>
      </c>
      <c r="CF412" s="22">
        <v>150</v>
      </c>
      <c r="CG412" s="22">
        <v>432</v>
      </c>
      <c r="CH412" s="22">
        <v>141</v>
      </c>
      <c r="CI412" s="22">
        <v>1.01</v>
      </c>
      <c r="CJ412" s="22">
        <v>0.51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75</v>
      </c>
      <c r="C413" s="22">
        <v>441266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3</v>
      </c>
      <c r="J413" s="20">
        <v>2.5</v>
      </c>
      <c r="K413" s="20">
        <v>1.1000000000000001</v>
      </c>
      <c r="L413" s="22">
        <v>1</v>
      </c>
      <c r="M413" s="20" t="s">
        <v>983</v>
      </c>
      <c r="N413" s="20">
        <v>1.5</v>
      </c>
      <c r="O413" s="22">
        <v>708</v>
      </c>
      <c r="P413" s="23" t="b">
        <v>0</v>
      </c>
      <c r="Q413" s="20"/>
      <c r="R413" s="20" t="s">
        <v>3730</v>
      </c>
      <c r="S413" s="22">
        <v>50</v>
      </c>
      <c r="T413" s="20" t="s">
        <v>3134</v>
      </c>
      <c r="U413" s="20">
        <v>1.5</v>
      </c>
      <c r="V413" s="20" t="s">
        <v>3135</v>
      </c>
      <c r="W413" s="20">
        <v>0.1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19</v>
      </c>
      <c r="AD413" s="22">
        <v>27473</v>
      </c>
      <c r="AE413" s="22">
        <v>203</v>
      </c>
      <c r="AF413" s="22">
        <v>21912</v>
      </c>
      <c r="AG413" s="22">
        <v>359</v>
      </c>
      <c r="AH413" s="20">
        <v>0.3</v>
      </c>
      <c r="AI413" s="20">
        <v>3.8</v>
      </c>
      <c r="AJ413" s="20" t="s">
        <v>3135</v>
      </c>
      <c r="AK413" s="22">
        <v>530</v>
      </c>
      <c r="AL413" s="22">
        <v>0</v>
      </c>
      <c r="AM413" s="22">
        <v>0</v>
      </c>
      <c r="AN413" s="22">
        <v>2</v>
      </c>
      <c r="AO413" s="22">
        <v>6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68</v>
      </c>
      <c r="AX413" s="20">
        <v>72.2</v>
      </c>
      <c r="AY413" s="20">
        <v>99</v>
      </c>
      <c r="AZ413" s="20">
        <v>101</v>
      </c>
      <c r="BA413" s="20">
        <v>27.1</v>
      </c>
      <c r="BB413" s="22">
        <v>6</v>
      </c>
      <c r="BC413" s="20">
        <v>1.36</v>
      </c>
      <c r="BD413" s="20">
        <v>0.51</v>
      </c>
      <c r="BE413" s="20">
        <v>1.87</v>
      </c>
      <c r="BF413" s="20">
        <v>6.19</v>
      </c>
      <c r="BG413" s="22">
        <v>325</v>
      </c>
      <c r="BH413" s="22">
        <v>138</v>
      </c>
      <c r="BI413" s="22">
        <v>185</v>
      </c>
      <c r="BJ413" s="22">
        <v>114</v>
      </c>
      <c r="BK413" s="22">
        <v>164</v>
      </c>
      <c r="BL413" s="22">
        <v>100</v>
      </c>
      <c r="BM413" s="22">
        <v>260</v>
      </c>
      <c r="BN413" s="22">
        <v>121</v>
      </c>
      <c r="BO413" s="20"/>
      <c r="BP413" s="20"/>
      <c r="BQ413" s="20"/>
      <c r="BR413" s="20"/>
      <c r="BS413" s="20"/>
      <c r="BT413" s="20"/>
      <c r="BU413" s="22">
        <v>0.23</v>
      </c>
      <c r="BV413" s="22">
        <v>0</v>
      </c>
      <c r="BW413" s="22">
        <v>0.09</v>
      </c>
      <c r="BX413" s="22">
        <v>0.32</v>
      </c>
      <c r="BY413" s="22">
        <v>1.05</v>
      </c>
      <c r="BZ413" s="22">
        <v>1.02</v>
      </c>
      <c r="CA413" s="22">
        <v>200</v>
      </c>
      <c r="CB413" s="22">
        <v>127</v>
      </c>
      <c r="CC413" s="22">
        <v>224</v>
      </c>
      <c r="CD413" s="22">
        <v>100</v>
      </c>
      <c r="CE413" s="22">
        <v>353</v>
      </c>
      <c r="CF413" s="22">
        <v>155</v>
      </c>
      <c r="CG413" s="22">
        <v>444</v>
      </c>
      <c r="CH413" s="22">
        <v>147</v>
      </c>
      <c r="CI413" s="22">
        <v>1.02</v>
      </c>
      <c r="CJ413" s="22">
        <v>0.34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462491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2</v>
      </c>
      <c r="J414" s="20">
        <v>1</v>
      </c>
      <c r="K414" s="20">
        <v>0</v>
      </c>
      <c r="L414" s="22">
        <v>0</v>
      </c>
      <c r="M414" s="20" t="s">
        <v>1235</v>
      </c>
      <c r="N414" s="20">
        <v>0</v>
      </c>
      <c r="O414" s="22">
        <v>726</v>
      </c>
      <c r="P414" s="23" t="b">
        <v>0</v>
      </c>
      <c r="Q414" s="20"/>
      <c r="R414" s="20"/>
      <c r="S414" s="22">
        <v>40</v>
      </c>
      <c r="T414" s="20" t="s">
        <v>3300</v>
      </c>
      <c r="U414" s="20">
        <v>0</v>
      </c>
      <c r="V414" s="20" t="s">
        <v>663</v>
      </c>
      <c r="W414" s="20">
        <v>0</v>
      </c>
      <c r="X414" s="23" t="b">
        <v>0</v>
      </c>
      <c r="Y414" s="20"/>
      <c r="Z414" s="20" t="s">
        <v>858</v>
      </c>
      <c r="AA414" s="22">
        <v>11</v>
      </c>
      <c r="AB414" s="22">
        <v>14</v>
      </c>
      <c r="AC414" s="22">
        <v>0</v>
      </c>
      <c r="AD414" s="22">
        <v>1813</v>
      </c>
      <c r="AE414" s="22">
        <v>33</v>
      </c>
      <c r="AF414" s="22">
        <v>1159</v>
      </c>
      <c r="AG414" s="22">
        <v>47</v>
      </c>
      <c r="AH414" s="20">
        <v>0</v>
      </c>
      <c r="AI414" s="20">
        <v>0</v>
      </c>
      <c r="AJ414" s="20" t="s">
        <v>663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557</v>
      </c>
      <c r="BH414" s="22">
        <v>208</v>
      </c>
      <c r="BI414" s="22">
        <v>543</v>
      </c>
      <c r="BJ414" s="22">
        <v>208</v>
      </c>
      <c r="BK414" s="22">
        <v>516</v>
      </c>
      <c r="BL414" s="22">
        <v>197</v>
      </c>
      <c r="BM414" s="22">
        <v>565</v>
      </c>
      <c r="BN414" s="22">
        <v>209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686</v>
      </c>
      <c r="CB414" s="22">
        <v>200</v>
      </c>
      <c r="CC414" s="22">
        <v>490</v>
      </c>
      <c r="CD414" s="22">
        <v>181</v>
      </c>
      <c r="CE414" s="22">
        <v>570</v>
      </c>
      <c r="CF414" s="22">
        <v>206</v>
      </c>
      <c r="CG414" s="22">
        <v>615</v>
      </c>
      <c r="CH414" s="22">
        <v>217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519328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2</v>
      </c>
      <c r="J415" s="20">
        <v>1</v>
      </c>
      <c r="K415" s="20">
        <v>0</v>
      </c>
      <c r="L415" s="22">
        <v>0</v>
      </c>
      <c r="M415" s="20" t="s">
        <v>1165</v>
      </c>
      <c r="N415" s="20">
        <v>0</v>
      </c>
      <c r="O415" s="22">
        <v>728</v>
      </c>
      <c r="P415" s="23" t="b">
        <v>0</v>
      </c>
      <c r="Q415" s="20"/>
      <c r="R415" s="20"/>
      <c r="S415" s="22">
        <v>40</v>
      </c>
      <c r="T415" s="20" t="s">
        <v>3331</v>
      </c>
      <c r="U415" s="20">
        <v>0</v>
      </c>
      <c r="V415" s="20" t="s">
        <v>3332</v>
      </c>
      <c r="W415" s="20">
        <v>0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0</v>
      </c>
      <c r="AD415" s="22">
        <v>527</v>
      </c>
      <c r="AE415" s="22">
        <v>11</v>
      </c>
      <c r="AF415" s="22">
        <v>466</v>
      </c>
      <c r="AG415" s="22">
        <v>21</v>
      </c>
      <c r="AH415" s="20">
        <v>0</v>
      </c>
      <c r="AI415" s="20">
        <v>0</v>
      </c>
      <c r="AJ415" s="20" t="s">
        <v>3332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582</v>
      </c>
      <c r="BH415" s="22">
        <v>226</v>
      </c>
      <c r="BI415" s="22">
        <v>567</v>
      </c>
      <c r="BJ415" s="22">
        <v>225</v>
      </c>
      <c r="BK415" s="22">
        <v>542</v>
      </c>
      <c r="BL415" s="22">
        <v>216</v>
      </c>
      <c r="BM415" s="22">
        <v>589</v>
      </c>
      <c r="BN415" s="22">
        <v>226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714</v>
      </c>
      <c r="CB415" s="22">
        <v>221</v>
      </c>
      <c r="CC415" s="22">
        <v>515</v>
      </c>
      <c r="CD415" s="22">
        <v>199</v>
      </c>
      <c r="CE415" s="22">
        <v>594</v>
      </c>
      <c r="CF415" s="22">
        <v>223</v>
      </c>
      <c r="CG415" s="22">
        <v>678</v>
      </c>
      <c r="CH415" s="22">
        <v>235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591386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3</v>
      </c>
      <c r="J416" s="20">
        <v>1</v>
      </c>
      <c r="K416" s="20">
        <v>0</v>
      </c>
      <c r="L416" s="22">
        <v>0</v>
      </c>
      <c r="M416" s="20" t="s">
        <v>3471</v>
      </c>
      <c r="N416" s="20">
        <v>0</v>
      </c>
      <c r="O416" s="22">
        <v>743</v>
      </c>
      <c r="P416" s="23" t="b">
        <v>0</v>
      </c>
      <c r="Q416" s="20"/>
      <c r="R416" s="20"/>
      <c r="S416" s="22">
        <v>45</v>
      </c>
      <c r="T416" s="20" t="s">
        <v>3472</v>
      </c>
      <c r="U416" s="20">
        <v>0</v>
      </c>
      <c r="V416" s="20" t="s">
        <v>3473</v>
      </c>
      <c r="W416" s="20">
        <v>0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0</v>
      </c>
      <c r="AD416" s="22">
        <v>118</v>
      </c>
      <c r="AE416" s="22">
        <v>6</v>
      </c>
      <c r="AF416" s="22">
        <v>87</v>
      </c>
      <c r="AG416" s="22">
        <v>7</v>
      </c>
      <c r="AH416" s="20">
        <v>0</v>
      </c>
      <c r="AI416" s="20">
        <v>0</v>
      </c>
      <c r="AJ416" s="20" t="s">
        <v>3473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712</v>
      </c>
      <c r="BH416" s="22">
        <v>296</v>
      </c>
      <c r="BI416" s="22">
        <v>708</v>
      </c>
      <c r="BJ416" s="22">
        <v>295</v>
      </c>
      <c r="BK416" s="22">
        <v>703</v>
      </c>
      <c r="BL416" s="22">
        <v>297</v>
      </c>
      <c r="BM416" s="22">
        <v>718</v>
      </c>
      <c r="BN416" s="22">
        <v>299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476</v>
      </c>
      <c r="CB416" s="22">
        <v>283</v>
      </c>
      <c r="CC416" s="22">
        <v>671</v>
      </c>
      <c r="CD416" s="22">
        <v>269</v>
      </c>
      <c r="CE416" s="22">
        <v>717</v>
      </c>
      <c r="CF416" s="22">
        <v>299</v>
      </c>
      <c r="CG416" s="22">
        <v>757</v>
      </c>
      <c r="CH416" s="22">
        <v>325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443629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1</v>
      </c>
      <c r="J417" s="20">
        <v>1</v>
      </c>
      <c r="K417" s="20">
        <v>0</v>
      </c>
      <c r="L417" s="22">
        <v>0</v>
      </c>
      <c r="M417" s="20" t="s">
        <v>3640</v>
      </c>
      <c r="N417" s="20">
        <v>0</v>
      </c>
      <c r="O417" s="22">
        <v>756</v>
      </c>
      <c r="P417" s="23" t="b">
        <v>0</v>
      </c>
      <c r="Q417" s="20"/>
      <c r="R417" s="20"/>
      <c r="S417" s="22">
        <v>40</v>
      </c>
      <c r="T417" s="20" t="s">
        <v>3641</v>
      </c>
      <c r="U417" s="20">
        <v>0</v>
      </c>
      <c r="V417" s="20" t="s">
        <v>3642</v>
      </c>
      <c r="W417" s="20">
        <v>0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0</v>
      </c>
      <c r="AD417" s="22">
        <v>84</v>
      </c>
      <c r="AE417" s="22">
        <v>6</v>
      </c>
      <c r="AF417" s="22">
        <v>54</v>
      </c>
      <c r="AG417" s="22">
        <v>8</v>
      </c>
      <c r="AH417" s="20">
        <v>0</v>
      </c>
      <c r="AI417" s="20">
        <v>0</v>
      </c>
      <c r="AJ417" s="20" t="s">
        <v>3643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548</v>
      </c>
      <c r="BH417" s="22">
        <v>68</v>
      </c>
      <c r="BI417" s="22">
        <v>534</v>
      </c>
      <c r="BJ417" s="22">
        <v>51</v>
      </c>
      <c r="BK417" s="22">
        <v>507</v>
      </c>
      <c r="BL417" s="22">
        <v>42</v>
      </c>
      <c r="BM417" s="22">
        <v>556</v>
      </c>
      <c r="BN417" s="22">
        <v>68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677</v>
      </c>
      <c r="CB417" s="22">
        <v>50</v>
      </c>
      <c r="CC417" s="22">
        <v>481</v>
      </c>
      <c r="CD417" s="22">
        <v>66</v>
      </c>
      <c r="CE417" s="22">
        <v>561</v>
      </c>
      <c r="CF417" s="22">
        <v>68</v>
      </c>
      <c r="CG417" s="22">
        <v>749</v>
      </c>
      <c r="CH417" s="22">
        <v>86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492777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2</v>
      </c>
      <c r="J418" s="20">
        <v>1</v>
      </c>
      <c r="K418" s="20">
        <v>0</v>
      </c>
      <c r="L418" s="22">
        <v>0</v>
      </c>
      <c r="M418" s="20" t="s">
        <v>1171</v>
      </c>
      <c r="N418" s="20">
        <v>0</v>
      </c>
      <c r="O418" s="22">
        <v>757</v>
      </c>
      <c r="P418" s="23" t="b">
        <v>0</v>
      </c>
      <c r="Q418" s="20"/>
      <c r="R418" s="20"/>
      <c r="S418" s="22">
        <v>40</v>
      </c>
      <c r="T418" s="20" t="s">
        <v>3644</v>
      </c>
      <c r="U418" s="20">
        <v>0</v>
      </c>
      <c r="V418" s="20" t="s">
        <v>3438</v>
      </c>
      <c r="W418" s="20">
        <v>0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0</v>
      </c>
      <c r="AD418" s="22">
        <v>214</v>
      </c>
      <c r="AE418" s="22">
        <v>32</v>
      </c>
      <c r="AF418" s="22">
        <v>78</v>
      </c>
      <c r="AG418" s="22">
        <v>20</v>
      </c>
      <c r="AH418" s="20">
        <v>0</v>
      </c>
      <c r="AI418" s="20">
        <v>0</v>
      </c>
      <c r="AJ418" s="20" t="s">
        <v>3438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569</v>
      </c>
      <c r="BH418" s="22">
        <v>215</v>
      </c>
      <c r="BI418" s="22">
        <v>554</v>
      </c>
      <c r="BJ418" s="22">
        <v>214</v>
      </c>
      <c r="BK418" s="22">
        <v>528</v>
      </c>
      <c r="BL418" s="22">
        <v>204</v>
      </c>
      <c r="BM418" s="22">
        <v>576</v>
      </c>
      <c r="BN418" s="22">
        <v>215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700</v>
      </c>
      <c r="CB418" s="22">
        <v>209</v>
      </c>
      <c r="CC418" s="22">
        <v>502</v>
      </c>
      <c r="CD418" s="22">
        <v>188</v>
      </c>
      <c r="CE418" s="22">
        <v>581</v>
      </c>
      <c r="CF418" s="22">
        <v>212</v>
      </c>
      <c r="CG418" s="22">
        <v>720</v>
      </c>
      <c r="CH418" s="22">
        <v>242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100</v>
      </c>
      <c r="B419" s="22">
        <v>100</v>
      </c>
      <c r="C419" s="22">
        <v>437742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3</v>
      </c>
      <c r="J419" s="20">
        <v>0.8</v>
      </c>
      <c r="K419" s="20">
        <v>-0.2</v>
      </c>
      <c r="L419" s="22">
        <v>3</v>
      </c>
      <c r="M419" s="20" t="s">
        <v>890</v>
      </c>
      <c r="N419" s="20">
        <v>0.8</v>
      </c>
      <c r="O419" s="22">
        <v>21</v>
      </c>
      <c r="P419" s="23" t="b">
        <v>0</v>
      </c>
      <c r="Q419" s="20"/>
      <c r="R419" s="20" t="s">
        <v>3257</v>
      </c>
      <c r="S419" s="22">
        <v>49</v>
      </c>
      <c r="T419" s="20" t="s">
        <v>891</v>
      </c>
      <c r="U419" s="20">
        <v>1.8</v>
      </c>
      <c r="V419" s="20" t="s">
        <v>892</v>
      </c>
      <c r="W419" s="20">
        <v>0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7</v>
      </c>
      <c r="AD419" s="22">
        <v>1373</v>
      </c>
      <c r="AE419" s="22">
        <v>69</v>
      </c>
      <c r="AF419" s="22">
        <v>2414</v>
      </c>
      <c r="AG419" s="22">
        <v>12</v>
      </c>
      <c r="AH419" s="20">
        <v>0.2</v>
      </c>
      <c r="AI419" s="20">
        <v>1.4</v>
      </c>
      <c r="AJ419" s="20" t="s">
        <v>602</v>
      </c>
      <c r="AK419" s="22">
        <v>227</v>
      </c>
      <c r="AL419" s="22">
        <v>0</v>
      </c>
      <c r="AM419" s="22">
        <v>0</v>
      </c>
      <c r="AN419" s="22">
        <v>1</v>
      </c>
      <c r="AO419" s="22">
        <v>2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23</v>
      </c>
      <c r="AX419" s="20">
        <v>16.8</v>
      </c>
      <c r="AY419" s="20">
        <v>17.5</v>
      </c>
      <c r="AZ419" s="20">
        <v>11</v>
      </c>
      <c r="BA419" s="20">
        <v>4.5</v>
      </c>
      <c r="BB419" s="22">
        <v>3</v>
      </c>
      <c r="BC419" s="20">
        <v>0.06</v>
      </c>
      <c r="BD419" s="20">
        <v>0.04</v>
      </c>
      <c r="BE419" s="20">
        <v>0.1</v>
      </c>
      <c r="BF419" s="20">
        <v>2.42</v>
      </c>
      <c r="BG419" s="22">
        <v>421</v>
      </c>
      <c r="BH419" s="22">
        <v>189</v>
      </c>
      <c r="BI419" s="22">
        <v>367</v>
      </c>
      <c r="BJ419" s="22">
        <v>191</v>
      </c>
      <c r="BK419" s="22">
        <v>382</v>
      </c>
      <c r="BL419" s="22">
        <v>190</v>
      </c>
      <c r="BM419" s="22">
        <v>416</v>
      </c>
      <c r="BN419" s="22">
        <v>192</v>
      </c>
      <c r="BO419" s="20"/>
      <c r="BP419" s="20"/>
      <c r="BQ419" s="20"/>
      <c r="BR419" s="20"/>
      <c r="BS419" s="20"/>
      <c r="BT419" s="20"/>
      <c r="BU419" s="22">
        <v>0.02</v>
      </c>
      <c r="BV419" s="22">
        <v>0</v>
      </c>
      <c r="BW419" s="22">
        <v>0.02</v>
      </c>
      <c r="BX419" s="22">
        <v>0.04</v>
      </c>
      <c r="BY419" s="22">
        <v>0.96</v>
      </c>
      <c r="BZ419" s="22">
        <v>0.79</v>
      </c>
      <c r="CA419" s="22">
        <v>258</v>
      </c>
      <c r="CB419" s="22">
        <v>164</v>
      </c>
      <c r="CC419" s="22">
        <v>304</v>
      </c>
      <c r="CD419" s="22">
        <v>138</v>
      </c>
      <c r="CE419" s="22">
        <v>319</v>
      </c>
      <c r="CF419" s="22">
        <v>135</v>
      </c>
      <c r="CG419" s="22">
        <v>640</v>
      </c>
      <c r="CH419" s="22">
        <v>249</v>
      </c>
      <c r="CI419" s="22">
        <v>1.19</v>
      </c>
      <c r="CJ419" s="22">
        <v>0.4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100</v>
      </c>
      <c r="B420" s="22">
        <v>0</v>
      </c>
      <c r="C420" s="22">
        <v>184704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0.2</v>
      </c>
      <c r="K420" s="20">
        <v>0</v>
      </c>
      <c r="L420" s="22">
        <v>0</v>
      </c>
      <c r="M420" s="20" t="s">
        <v>944</v>
      </c>
      <c r="N420" s="20">
        <v>0.2</v>
      </c>
      <c r="O420" s="22">
        <v>52</v>
      </c>
      <c r="P420" s="23" t="b">
        <v>0</v>
      </c>
      <c r="Q420" s="20"/>
      <c r="R420" s="20" t="s">
        <v>3802</v>
      </c>
      <c r="S420" s="22">
        <v>44</v>
      </c>
      <c r="T420" s="20" t="s">
        <v>945</v>
      </c>
      <c r="U420" s="20">
        <v>1.6</v>
      </c>
      <c r="V420" s="20" t="s">
        <v>667</v>
      </c>
      <c r="W420" s="20">
        <v>0.9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21</v>
      </c>
      <c r="AD420" s="22">
        <v>177393</v>
      </c>
      <c r="AE420" s="22">
        <v>333</v>
      </c>
      <c r="AF420" s="22">
        <v>216931</v>
      </c>
      <c r="AG420" s="22">
        <v>2027</v>
      </c>
      <c r="AH420" s="20">
        <v>0</v>
      </c>
      <c r="AI420" s="20">
        <v>4.8</v>
      </c>
      <c r="AJ420" s="20" t="s">
        <v>667</v>
      </c>
      <c r="AK420" s="22">
        <v>1131</v>
      </c>
      <c r="AL420" s="22">
        <v>0</v>
      </c>
      <c r="AM420" s="22">
        <v>0</v>
      </c>
      <c r="AN420" s="22">
        <v>0</v>
      </c>
      <c r="AO420" s="22">
        <v>24</v>
      </c>
      <c r="AP420" s="22">
        <v>0</v>
      </c>
      <c r="AQ420" s="22">
        <v>0</v>
      </c>
      <c r="AR420" s="22">
        <v>0</v>
      </c>
      <c r="AS420" s="22">
        <v>5</v>
      </c>
      <c r="AT420" s="22">
        <v>0</v>
      </c>
      <c r="AU420" s="22">
        <v>0</v>
      </c>
      <c r="AV420" s="22">
        <v>0</v>
      </c>
      <c r="AW420" s="22">
        <v>131</v>
      </c>
      <c r="AX420" s="20">
        <v>146.4</v>
      </c>
      <c r="AY420" s="20">
        <v>102.8</v>
      </c>
      <c r="AZ420" s="20">
        <v>14</v>
      </c>
      <c r="BA420" s="20">
        <v>26.5</v>
      </c>
      <c r="BB420" s="22">
        <v>13</v>
      </c>
      <c r="BC420" s="20">
        <v>0.18</v>
      </c>
      <c r="BD420" s="20">
        <v>0.49</v>
      </c>
      <c r="BE420" s="20">
        <v>0.67</v>
      </c>
      <c r="BF420" s="20">
        <v>26.26</v>
      </c>
      <c r="BG420" s="22">
        <v>241</v>
      </c>
      <c r="BH420" s="22">
        <v>97</v>
      </c>
      <c r="BI420" s="22">
        <v>182</v>
      </c>
      <c r="BJ420" s="22">
        <v>113</v>
      </c>
      <c r="BK420" s="22">
        <v>371</v>
      </c>
      <c r="BL420" s="22">
        <v>185</v>
      </c>
      <c r="BM420" s="22">
        <v>263</v>
      </c>
      <c r="BN420" s="22">
        <v>123</v>
      </c>
      <c r="BO420" s="20"/>
      <c r="BP420" s="20"/>
      <c r="BQ420" s="20"/>
      <c r="BR420" s="20"/>
      <c r="BS420" s="20"/>
      <c r="BT420" s="20"/>
      <c r="BU420" s="22">
        <v>0.01</v>
      </c>
      <c r="BV420" s="22">
        <v>0</v>
      </c>
      <c r="BW420" s="22">
        <v>0.04</v>
      </c>
      <c r="BX420" s="22">
        <v>0.05</v>
      </c>
      <c r="BY420" s="22">
        <v>2.09</v>
      </c>
      <c r="BZ420" s="22">
        <v>1.91</v>
      </c>
      <c r="CA420" s="22">
        <v>509</v>
      </c>
      <c r="CB420" s="22">
        <v>294</v>
      </c>
      <c r="CC420" s="22">
        <v>388</v>
      </c>
      <c r="CD420" s="22">
        <v>173</v>
      </c>
      <c r="CE420" s="22">
        <v>334</v>
      </c>
      <c r="CF420" s="22">
        <v>144</v>
      </c>
      <c r="CG420" s="22">
        <v>195</v>
      </c>
      <c r="CH420" s="22">
        <v>67</v>
      </c>
      <c r="CI420" s="22">
        <v>1.03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174310</v>
      </c>
      <c r="D421" s="22">
        <v>0</v>
      </c>
      <c r="E421" s="22">
        <v>0</v>
      </c>
      <c r="F421" s="22">
        <v>-2</v>
      </c>
      <c r="G421" s="22">
        <v>2</v>
      </c>
      <c r="H421" s="22">
        <v>0</v>
      </c>
      <c r="I421" s="22">
        <v>4</v>
      </c>
      <c r="J421" s="20">
        <v>3.2</v>
      </c>
      <c r="K421" s="20">
        <v>2.2000000000000002</v>
      </c>
      <c r="L421" s="22">
        <v>2</v>
      </c>
      <c r="M421" s="20" t="s">
        <v>2113</v>
      </c>
      <c r="N421" s="20">
        <v>3.2</v>
      </c>
      <c r="O421" s="22">
        <v>314</v>
      </c>
      <c r="P421" s="23" t="b">
        <v>0</v>
      </c>
      <c r="Q421" s="20"/>
      <c r="R421" s="20"/>
      <c r="S421" s="22">
        <v>48</v>
      </c>
      <c r="T421" s="20" t="s">
        <v>2114</v>
      </c>
      <c r="U421" s="20">
        <v>2.5</v>
      </c>
      <c r="V421" s="20" t="s">
        <v>2115</v>
      </c>
      <c r="W421" s="20">
        <v>1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42</v>
      </c>
      <c r="AD421" s="22">
        <v>110612</v>
      </c>
      <c r="AE421" s="22">
        <v>10128</v>
      </c>
      <c r="AF421" s="22">
        <v>115497</v>
      </c>
      <c r="AG421" s="22">
        <v>3085</v>
      </c>
      <c r="AH421" s="20">
        <v>0.7</v>
      </c>
      <c r="AI421" s="20">
        <v>8.8000000000000007</v>
      </c>
      <c r="AJ421" s="20" t="s">
        <v>2115</v>
      </c>
      <c r="AK421" s="22">
        <v>652</v>
      </c>
      <c r="AL421" s="22">
        <v>4</v>
      </c>
      <c r="AM421" s="22">
        <v>0</v>
      </c>
      <c r="AN421" s="22">
        <v>1</v>
      </c>
      <c r="AO421" s="22">
        <v>15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3</v>
      </c>
      <c r="AW421" s="22">
        <v>128</v>
      </c>
      <c r="AX421" s="20">
        <v>165.6</v>
      </c>
      <c r="AY421" s="20">
        <v>105.7</v>
      </c>
      <c r="AZ421" s="20">
        <v>211</v>
      </c>
      <c r="BA421" s="20">
        <v>48.3</v>
      </c>
      <c r="BB421" s="22">
        <v>7</v>
      </c>
      <c r="BC421" s="20">
        <v>2.2999999999999998</v>
      </c>
      <c r="BD421" s="20">
        <v>0.26</v>
      </c>
      <c r="BE421" s="20">
        <v>2.56</v>
      </c>
      <c r="BF421" s="20">
        <v>14.62</v>
      </c>
      <c r="BG421" s="22">
        <v>215</v>
      </c>
      <c r="BH421" s="22">
        <v>25</v>
      </c>
      <c r="BI421" s="22">
        <v>174</v>
      </c>
      <c r="BJ421" s="22">
        <v>27</v>
      </c>
      <c r="BK421" s="22">
        <v>76</v>
      </c>
      <c r="BL421" s="22">
        <v>25</v>
      </c>
      <c r="BM421" s="22">
        <v>148</v>
      </c>
      <c r="BN421" s="22">
        <v>24</v>
      </c>
      <c r="BO421" s="20"/>
      <c r="BP421" s="20"/>
      <c r="BQ421" s="20"/>
      <c r="BR421" s="20"/>
      <c r="BS421" s="22">
        <v>2</v>
      </c>
      <c r="BT421" s="20"/>
      <c r="BU421" s="22">
        <v>0.32</v>
      </c>
      <c r="BV421" s="22">
        <v>0</v>
      </c>
      <c r="BW421" s="22">
        <v>0.04</v>
      </c>
      <c r="BX421" s="22">
        <v>0.36</v>
      </c>
      <c r="BY421" s="22">
        <v>2.02</v>
      </c>
      <c r="BZ421" s="22">
        <v>2.0699999999999998</v>
      </c>
      <c r="CA421" s="22">
        <v>287</v>
      </c>
      <c r="CB421" s="22">
        <v>57</v>
      </c>
      <c r="CC421" s="22">
        <v>90</v>
      </c>
      <c r="CD421" s="22">
        <v>11</v>
      </c>
      <c r="CE421" s="22">
        <v>219</v>
      </c>
      <c r="CF421" s="22">
        <v>28</v>
      </c>
      <c r="CG421" s="22">
        <v>182</v>
      </c>
      <c r="CH421" s="22">
        <v>31</v>
      </c>
      <c r="CI421" s="22">
        <v>0.97</v>
      </c>
      <c r="CJ421" s="22">
        <v>0.14000000000000001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208904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2</v>
      </c>
      <c r="J422" s="20">
        <v>0.2</v>
      </c>
      <c r="K422" s="20">
        <v>-0.8</v>
      </c>
      <c r="L422" s="22">
        <v>1</v>
      </c>
      <c r="M422" s="20" t="s">
        <v>2116</v>
      </c>
      <c r="N422" s="20">
        <v>0.2</v>
      </c>
      <c r="O422" s="22">
        <v>315</v>
      </c>
      <c r="P422" s="23" t="b">
        <v>0</v>
      </c>
      <c r="Q422" s="20"/>
      <c r="R422" s="20" t="s">
        <v>3301</v>
      </c>
      <c r="S422" s="22">
        <v>39</v>
      </c>
      <c r="T422" s="20" t="s">
        <v>2117</v>
      </c>
      <c r="U422" s="20">
        <v>2</v>
      </c>
      <c r="V422" s="20" t="s">
        <v>540</v>
      </c>
      <c r="W422" s="20">
        <v>0.8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14</v>
      </c>
      <c r="AD422" s="22">
        <v>201627</v>
      </c>
      <c r="AE422" s="22">
        <v>552</v>
      </c>
      <c r="AF422" s="22">
        <v>202428</v>
      </c>
      <c r="AG422" s="22">
        <v>587</v>
      </c>
      <c r="AH422" s="20">
        <v>0.1</v>
      </c>
      <c r="AI422" s="20">
        <v>3.6</v>
      </c>
      <c r="AJ422" s="20" t="s">
        <v>540</v>
      </c>
      <c r="AK422" s="22">
        <v>385</v>
      </c>
      <c r="AL422" s="22">
        <v>1</v>
      </c>
      <c r="AM422" s="22">
        <v>0</v>
      </c>
      <c r="AN422" s="22">
        <v>0</v>
      </c>
      <c r="AO422" s="22">
        <v>6</v>
      </c>
      <c r="AP422" s="22">
        <v>0</v>
      </c>
      <c r="AQ422" s="22">
        <v>0</v>
      </c>
      <c r="AR422" s="22">
        <v>0</v>
      </c>
      <c r="AS422" s="22">
        <v>1</v>
      </c>
      <c r="AT422" s="22">
        <v>0</v>
      </c>
      <c r="AU422" s="22">
        <v>0</v>
      </c>
      <c r="AV422" s="22">
        <v>1</v>
      </c>
      <c r="AW422" s="22">
        <v>72</v>
      </c>
      <c r="AX422" s="20">
        <v>122.4</v>
      </c>
      <c r="AY422" s="20">
        <v>1.8</v>
      </c>
      <c r="AZ422" s="20">
        <v>27</v>
      </c>
      <c r="BA422" s="20">
        <v>15.2</v>
      </c>
      <c r="BB422" s="22">
        <v>4</v>
      </c>
      <c r="BC422" s="20">
        <v>0.26</v>
      </c>
      <c r="BD422" s="20">
        <v>0</v>
      </c>
      <c r="BE422" s="20">
        <v>0.26</v>
      </c>
      <c r="BF422" s="20">
        <v>7.51</v>
      </c>
      <c r="BG422" s="22">
        <v>266</v>
      </c>
      <c r="BH422" s="22">
        <v>105</v>
      </c>
      <c r="BI422" s="22">
        <v>424</v>
      </c>
      <c r="BJ422" s="22">
        <v>157</v>
      </c>
      <c r="BK422" s="22">
        <v>310</v>
      </c>
      <c r="BL422" s="22">
        <v>103</v>
      </c>
      <c r="BM422" s="22">
        <v>338</v>
      </c>
      <c r="BN422" s="22">
        <v>125</v>
      </c>
      <c r="BO422" s="20"/>
      <c r="BP422" s="20"/>
      <c r="BQ422" s="20"/>
      <c r="BR422" s="20"/>
      <c r="BS422" s="20"/>
      <c r="BT422" s="20"/>
      <c r="BU422" s="22">
        <v>0.06</v>
      </c>
      <c r="BV422" s="22">
        <v>0</v>
      </c>
      <c r="BW422" s="22">
        <v>0</v>
      </c>
      <c r="BX422" s="22">
        <v>0.06</v>
      </c>
      <c r="BY422" s="22">
        <v>1.76</v>
      </c>
      <c r="BZ422" s="22">
        <v>1.4</v>
      </c>
      <c r="CA422" s="22">
        <v>749</v>
      </c>
      <c r="CB422" s="22">
        <v>239</v>
      </c>
      <c r="CC422" s="22">
        <v>379</v>
      </c>
      <c r="CD422" s="22">
        <v>127</v>
      </c>
      <c r="CE422" s="22">
        <v>277</v>
      </c>
      <c r="CF422" s="22">
        <v>96</v>
      </c>
      <c r="CG422" s="22">
        <v>203</v>
      </c>
      <c r="CH422" s="22">
        <v>76</v>
      </c>
      <c r="CI422" s="22">
        <v>0.94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100</v>
      </c>
      <c r="C423" s="22">
        <v>165183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2</v>
      </c>
      <c r="J423" s="20">
        <v>2.2000000000000002</v>
      </c>
      <c r="K423" s="20">
        <v>1.2</v>
      </c>
      <c r="L423" s="22">
        <v>7</v>
      </c>
      <c r="M423" s="20" t="s">
        <v>2118</v>
      </c>
      <c r="N423" s="20">
        <v>2.2000000000000002</v>
      </c>
      <c r="O423" s="22">
        <v>316</v>
      </c>
      <c r="P423" s="23" t="b">
        <v>0</v>
      </c>
      <c r="Q423" s="20"/>
      <c r="R423" s="20" t="s">
        <v>3284</v>
      </c>
      <c r="S423" s="22">
        <v>39</v>
      </c>
      <c r="T423" s="20" t="s">
        <v>2119</v>
      </c>
      <c r="U423" s="20">
        <v>1.7</v>
      </c>
      <c r="V423" s="20" t="s">
        <v>2120</v>
      </c>
      <c r="W423" s="20">
        <v>3.1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20</v>
      </c>
      <c r="AD423" s="22">
        <v>139944</v>
      </c>
      <c r="AE423" s="22">
        <v>4873</v>
      </c>
      <c r="AF423" s="22">
        <v>624022</v>
      </c>
      <c r="AG423" s="22">
        <v>1322</v>
      </c>
      <c r="AH423" s="20">
        <v>0.6</v>
      </c>
      <c r="AI423" s="20">
        <v>5.0999999999999996</v>
      </c>
      <c r="AJ423" s="20" t="s">
        <v>2120</v>
      </c>
      <c r="AK423" s="22">
        <v>995</v>
      </c>
      <c r="AL423" s="22">
        <v>0</v>
      </c>
      <c r="AM423" s="22">
        <v>0</v>
      </c>
      <c r="AN423" s="22">
        <v>1</v>
      </c>
      <c r="AO423" s="22">
        <v>22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1</v>
      </c>
      <c r="AW423" s="22">
        <v>143</v>
      </c>
      <c r="AX423" s="20">
        <v>199.6</v>
      </c>
      <c r="AY423" s="20">
        <v>82</v>
      </c>
      <c r="AZ423" s="20">
        <v>42</v>
      </c>
      <c r="BA423" s="20">
        <v>32.299999999999997</v>
      </c>
      <c r="BB423" s="22">
        <v>12</v>
      </c>
      <c r="BC423" s="20">
        <v>0.38</v>
      </c>
      <c r="BD423" s="20">
        <v>0.28999999999999998</v>
      </c>
      <c r="BE423" s="20">
        <v>0.67</v>
      </c>
      <c r="BF423" s="20">
        <v>22.18</v>
      </c>
      <c r="BG423" s="22">
        <v>169</v>
      </c>
      <c r="BH423" s="22">
        <v>64</v>
      </c>
      <c r="BI423" s="22">
        <v>219</v>
      </c>
      <c r="BJ423" s="22">
        <v>60</v>
      </c>
      <c r="BK423" s="22">
        <v>266</v>
      </c>
      <c r="BL423" s="22">
        <v>81</v>
      </c>
      <c r="BM423" s="22">
        <v>224</v>
      </c>
      <c r="BN423" s="22">
        <v>68</v>
      </c>
      <c r="BO423" s="20"/>
      <c r="BP423" s="20"/>
      <c r="BQ423" s="20"/>
      <c r="BR423" s="20"/>
      <c r="BS423" s="20"/>
      <c r="BT423" s="20"/>
      <c r="BU423" s="22">
        <v>0.03</v>
      </c>
      <c r="BV423" s="22">
        <v>0</v>
      </c>
      <c r="BW423" s="22">
        <v>0.03</v>
      </c>
      <c r="BX423" s="22">
        <v>0.06</v>
      </c>
      <c r="BY423" s="22">
        <v>2.0099999999999998</v>
      </c>
      <c r="BZ423" s="22">
        <v>1.99</v>
      </c>
      <c r="CA423" s="22">
        <v>745</v>
      </c>
      <c r="CB423" s="22">
        <v>237</v>
      </c>
      <c r="CC423" s="22">
        <v>154</v>
      </c>
      <c r="CD423" s="22">
        <v>53</v>
      </c>
      <c r="CE423" s="22">
        <v>324</v>
      </c>
      <c r="CF423" s="22">
        <v>113</v>
      </c>
      <c r="CG423" s="22">
        <v>109</v>
      </c>
      <c r="CH423" s="22">
        <v>45</v>
      </c>
      <c r="CI423" s="22">
        <v>1.0900000000000001</v>
      </c>
      <c r="CJ423" s="22">
        <v>0.09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100</v>
      </c>
      <c r="B424" s="22">
        <v>100</v>
      </c>
      <c r="C424" s="22">
        <v>82738</v>
      </c>
      <c r="D424" s="22">
        <v>0</v>
      </c>
      <c r="E424" s="22">
        <v>0</v>
      </c>
      <c r="F424" s="22">
        <v>-3</v>
      </c>
      <c r="G424" s="22">
        <v>3</v>
      </c>
      <c r="H424" s="22">
        <v>0</v>
      </c>
      <c r="I424" s="22">
        <v>3</v>
      </c>
      <c r="J424" s="20">
        <v>0</v>
      </c>
      <c r="K424" s="20">
        <v>-1</v>
      </c>
      <c r="L424" s="22">
        <v>0</v>
      </c>
      <c r="M424" s="20" t="s">
        <v>1235</v>
      </c>
      <c r="N424" s="20">
        <v>0</v>
      </c>
      <c r="O424" s="22">
        <v>317</v>
      </c>
      <c r="P424" s="23" t="b">
        <v>0</v>
      </c>
      <c r="Q424" s="20"/>
      <c r="R424" s="20" t="s">
        <v>3407</v>
      </c>
      <c r="S424" s="22">
        <v>47</v>
      </c>
      <c r="T424" s="20" t="s">
        <v>2121</v>
      </c>
      <c r="U424" s="20">
        <v>1</v>
      </c>
      <c r="V424" s="20" t="s">
        <v>2122</v>
      </c>
      <c r="W424" s="20">
        <v>0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2</v>
      </c>
      <c r="AD424" s="22">
        <v>1265</v>
      </c>
      <c r="AE424" s="22">
        <v>13</v>
      </c>
      <c r="AF424" s="22">
        <v>6182</v>
      </c>
      <c r="AG424" s="22">
        <v>28</v>
      </c>
      <c r="AH424" s="20">
        <v>0</v>
      </c>
      <c r="AI424" s="20">
        <v>0.4</v>
      </c>
      <c r="AJ424" s="20" t="s">
        <v>2122</v>
      </c>
      <c r="AK424" s="22">
        <v>26</v>
      </c>
      <c r="AL424" s="22">
        <v>0</v>
      </c>
      <c r="AM424" s="22">
        <v>0</v>
      </c>
      <c r="AN424" s="22">
        <v>0</v>
      </c>
      <c r="AO424" s="22">
        <v>1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6</v>
      </c>
      <c r="AX424" s="20">
        <v>0</v>
      </c>
      <c r="AY424" s="20">
        <v>0</v>
      </c>
      <c r="AZ424" s="20">
        <v>2</v>
      </c>
      <c r="BA424" s="20">
        <v>0.2</v>
      </c>
      <c r="BB424" s="22">
        <v>0</v>
      </c>
      <c r="BC424" s="20">
        <v>0</v>
      </c>
      <c r="BD424" s="20">
        <v>0</v>
      </c>
      <c r="BE424" s="20">
        <v>0</v>
      </c>
      <c r="BF424" s="20">
        <v>1.22</v>
      </c>
      <c r="BG424" s="22">
        <v>715</v>
      </c>
      <c r="BH424" s="22">
        <v>298</v>
      </c>
      <c r="BI424" s="22">
        <v>712</v>
      </c>
      <c r="BJ424" s="22">
        <v>297</v>
      </c>
      <c r="BK424" s="22">
        <v>424</v>
      </c>
      <c r="BL424" s="22">
        <v>210</v>
      </c>
      <c r="BM424" s="22">
        <v>482</v>
      </c>
      <c r="BN424" s="22">
        <v>219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4.22</v>
      </c>
      <c r="BZ424" s="22">
        <v>3.46</v>
      </c>
      <c r="CA424" s="22">
        <v>306</v>
      </c>
      <c r="CB424" s="22">
        <v>197</v>
      </c>
      <c r="CC424" s="22">
        <v>676</v>
      </c>
      <c r="CD424" s="22">
        <v>271</v>
      </c>
      <c r="CE424" s="22">
        <v>439</v>
      </c>
      <c r="CF424" s="22">
        <v>199</v>
      </c>
      <c r="CG424" s="22">
        <v>570</v>
      </c>
      <c r="CH424" s="22">
        <v>210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50</v>
      </c>
      <c r="B425" s="22">
        <v>50</v>
      </c>
      <c r="C425" s="22">
        <v>156658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2</v>
      </c>
      <c r="J425" s="20">
        <v>0</v>
      </c>
      <c r="K425" s="20">
        <v>-0.5</v>
      </c>
      <c r="L425" s="22">
        <v>0</v>
      </c>
      <c r="M425" s="20" t="s">
        <v>1169</v>
      </c>
      <c r="N425" s="20">
        <v>0</v>
      </c>
      <c r="O425" s="22">
        <v>318</v>
      </c>
      <c r="P425" s="23" t="b">
        <v>0</v>
      </c>
      <c r="Q425" s="20" t="s">
        <v>3445</v>
      </c>
      <c r="R425" s="20" t="s">
        <v>3333</v>
      </c>
      <c r="S425" s="22">
        <v>40</v>
      </c>
      <c r="T425" s="20" t="s">
        <v>2123</v>
      </c>
      <c r="U425" s="20">
        <v>1.6</v>
      </c>
      <c r="V425" s="20" t="s">
        <v>2124</v>
      </c>
      <c r="W425" s="20">
        <v>0.1</v>
      </c>
      <c r="X425" s="23" t="b">
        <v>0</v>
      </c>
      <c r="Y425" s="20"/>
      <c r="Z425" s="20" t="s">
        <v>937</v>
      </c>
      <c r="AA425" s="22">
        <v>12</v>
      </c>
      <c r="AB425" s="22">
        <v>102</v>
      </c>
      <c r="AC425" s="22">
        <v>13</v>
      </c>
      <c r="AD425" s="22">
        <v>24910</v>
      </c>
      <c r="AE425" s="22">
        <v>12</v>
      </c>
      <c r="AF425" s="22">
        <v>21081</v>
      </c>
      <c r="AG425" s="22">
        <v>116</v>
      </c>
      <c r="AH425" s="20">
        <v>0</v>
      </c>
      <c r="AI425" s="20">
        <v>3.2</v>
      </c>
      <c r="AJ425" s="20" t="s">
        <v>2124</v>
      </c>
      <c r="AK425" s="22">
        <v>595</v>
      </c>
      <c r="AL425" s="22">
        <v>0</v>
      </c>
      <c r="AM425" s="22">
        <v>1</v>
      </c>
      <c r="AN425" s="22">
        <v>0</v>
      </c>
      <c r="AO425" s="22">
        <v>12</v>
      </c>
      <c r="AP425" s="22">
        <v>0</v>
      </c>
      <c r="AQ425" s="22">
        <v>0</v>
      </c>
      <c r="AR425" s="22">
        <v>0</v>
      </c>
      <c r="AS425" s="22">
        <v>1</v>
      </c>
      <c r="AT425" s="22">
        <v>0</v>
      </c>
      <c r="AU425" s="22">
        <v>0</v>
      </c>
      <c r="AV425" s="22">
        <v>0</v>
      </c>
      <c r="AW425" s="22">
        <v>79</v>
      </c>
      <c r="AX425" s="20">
        <v>131.19999999999999</v>
      </c>
      <c r="AY425" s="20">
        <v>73.8</v>
      </c>
      <c r="AZ425" s="20">
        <v>51</v>
      </c>
      <c r="BA425" s="20">
        <v>25.6</v>
      </c>
      <c r="BB425" s="22">
        <v>7</v>
      </c>
      <c r="BC425" s="20">
        <v>0.37</v>
      </c>
      <c r="BD425" s="20">
        <v>0.19</v>
      </c>
      <c r="BE425" s="20">
        <v>0.56000000000000005</v>
      </c>
      <c r="BF425" s="20">
        <v>12.33</v>
      </c>
      <c r="BG425" s="22">
        <v>254</v>
      </c>
      <c r="BH425" s="22">
        <v>100</v>
      </c>
      <c r="BI425" s="22">
        <v>230</v>
      </c>
      <c r="BJ425" s="22">
        <v>64</v>
      </c>
      <c r="BK425" s="22">
        <v>246</v>
      </c>
      <c r="BL425" s="22">
        <v>72</v>
      </c>
      <c r="BM425" s="22">
        <v>272</v>
      </c>
      <c r="BN425" s="22">
        <v>90</v>
      </c>
      <c r="BO425" s="20"/>
      <c r="BP425" s="20"/>
      <c r="BQ425" s="20"/>
      <c r="BR425" s="20"/>
      <c r="BS425" s="20"/>
      <c r="BT425" s="20"/>
      <c r="BU425" s="22">
        <v>0.06</v>
      </c>
      <c r="BV425" s="22">
        <v>0</v>
      </c>
      <c r="BW425" s="22">
        <v>0.03</v>
      </c>
      <c r="BX425" s="22">
        <v>0.09</v>
      </c>
      <c r="BY425" s="22">
        <v>1.87</v>
      </c>
      <c r="BZ425" s="22">
        <v>1.82</v>
      </c>
      <c r="CA425" s="22">
        <v>644</v>
      </c>
      <c r="CB425" s="22">
        <v>170</v>
      </c>
      <c r="CC425" s="22">
        <v>453</v>
      </c>
      <c r="CD425" s="22">
        <v>156</v>
      </c>
      <c r="CE425" s="22">
        <v>332</v>
      </c>
      <c r="CF425" s="22">
        <v>117</v>
      </c>
      <c r="CG425" s="22">
        <v>409</v>
      </c>
      <c r="CH425" s="22">
        <v>158</v>
      </c>
      <c r="CI425" s="22">
        <v>1.06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193195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3</v>
      </c>
      <c r="J426" s="20">
        <v>0</v>
      </c>
      <c r="K426" s="20">
        <v>0</v>
      </c>
      <c r="L426" s="22">
        <v>0</v>
      </c>
      <c r="M426" s="20" t="s">
        <v>365</v>
      </c>
      <c r="N426" s="20">
        <v>0</v>
      </c>
      <c r="O426" s="22">
        <v>319</v>
      </c>
      <c r="P426" s="23" t="b">
        <v>0</v>
      </c>
      <c r="Q426" s="20" t="s">
        <v>3006</v>
      </c>
      <c r="R426" s="20" t="s">
        <v>3007</v>
      </c>
      <c r="S426" s="22">
        <v>49</v>
      </c>
      <c r="T426" s="20" t="s">
        <v>2125</v>
      </c>
      <c r="U426" s="20">
        <v>0</v>
      </c>
      <c r="V426" s="20" t="s">
        <v>760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182</v>
      </c>
      <c r="AE426" s="22">
        <v>0</v>
      </c>
      <c r="AF426" s="22">
        <v>3840</v>
      </c>
      <c r="AG426" s="22">
        <v>10</v>
      </c>
      <c r="AH426" s="20">
        <v>0</v>
      </c>
      <c r="AI426" s="20">
        <v>0</v>
      </c>
      <c r="AJ426" s="20" t="s">
        <v>760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731</v>
      </c>
      <c r="BH426" s="22">
        <v>310</v>
      </c>
      <c r="BI426" s="22">
        <v>727</v>
      </c>
      <c r="BJ426" s="22">
        <v>308</v>
      </c>
      <c r="BK426" s="22">
        <v>724</v>
      </c>
      <c r="BL426" s="22">
        <v>308</v>
      </c>
      <c r="BM426" s="22">
        <v>732</v>
      </c>
      <c r="BN426" s="22">
        <v>310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232</v>
      </c>
      <c r="CB426" s="22">
        <v>150</v>
      </c>
      <c r="CC426" s="22">
        <v>699</v>
      </c>
      <c r="CD426" s="22">
        <v>289</v>
      </c>
      <c r="CE426" s="22">
        <v>732</v>
      </c>
      <c r="CF426" s="22">
        <v>310</v>
      </c>
      <c r="CG426" s="22">
        <v>653</v>
      </c>
      <c r="CH426" s="22">
        <v>257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96784</v>
      </c>
      <c r="D427" s="22">
        <v>0</v>
      </c>
      <c r="E427" s="22">
        <v>0</v>
      </c>
      <c r="F427" s="22">
        <v>-2</v>
      </c>
      <c r="G427" s="22">
        <v>2</v>
      </c>
      <c r="H427" s="22">
        <v>0</v>
      </c>
      <c r="I427" s="22">
        <v>3</v>
      </c>
      <c r="J427" s="20">
        <v>0.6</v>
      </c>
      <c r="K427" s="20">
        <v>-0.4</v>
      </c>
      <c r="L427" s="22">
        <v>0</v>
      </c>
      <c r="M427" s="20" t="s">
        <v>1014</v>
      </c>
      <c r="N427" s="20">
        <v>0.6</v>
      </c>
      <c r="O427" s="22">
        <v>320</v>
      </c>
      <c r="P427" s="23" t="b">
        <v>0</v>
      </c>
      <c r="Q427" s="20"/>
      <c r="R427" s="20" t="s">
        <v>2416</v>
      </c>
      <c r="S427" s="22">
        <v>48</v>
      </c>
      <c r="T427" s="20" t="s">
        <v>2126</v>
      </c>
      <c r="U427" s="20">
        <v>0.8</v>
      </c>
      <c r="V427" s="20" t="s">
        <v>681</v>
      </c>
      <c r="W427" s="20">
        <v>0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4</v>
      </c>
      <c r="AD427" s="22">
        <v>657</v>
      </c>
      <c r="AE427" s="22">
        <v>16</v>
      </c>
      <c r="AF427" s="22">
        <v>1567</v>
      </c>
      <c r="AG427" s="22">
        <v>9</v>
      </c>
      <c r="AH427" s="20">
        <v>0.1</v>
      </c>
      <c r="AI427" s="20">
        <v>0.8</v>
      </c>
      <c r="AJ427" s="20" t="s">
        <v>681</v>
      </c>
      <c r="AK427" s="22">
        <v>79</v>
      </c>
      <c r="AL427" s="22">
        <v>0</v>
      </c>
      <c r="AM427" s="22">
        <v>0</v>
      </c>
      <c r="AN427" s="22">
        <v>0</v>
      </c>
      <c r="AO427" s="22">
        <v>3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0</v>
      </c>
      <c r="AW427" s="22">
        <v>12</v>
      </c>
      <c r="AX427" s="20">
        <v>16.8</v>
      </c>
      <c r="AY427" s="20">
        <v>11.8</v>
      </c>
      <c r="AZ427" s="20">
        <v>2</v>
      </c>
      <c r="BA427" s="20">
        <v>3.1</v>
      </c>
      <c r="BB427" s="22">
        <v>0</v>
      </c>
      <c r="BC427" s="20">
        <v>0</v>
      </c>
      <c r="BD427" s="20">
        <v>7.0000000000000007E-2</v>
      </c>
      <c r="BE427" s="20">
        <v>7.0000000000000007E-2</v>
      </c>
      <c r="BF427" s="20">
        <v>3.54</v>
      </c>
      <c r="BG427" s="22">
        <v>420</v>
      </c>
      <c r="BH427" s="22">
        <v>188</v>
      </c>
      <c r="BI427" s="22">
        <v>390</v>
      </c>
      <c r="BJ427" s="22">
        <v>198</v>
      </c>
      <c r="BK427" s="22">
        <v>428</v>
      </c>
      <c r="BL427" s="22">
        <v>213</v>
      </c>
      <c r="BM427" s="22">
        <v>437</v>
      </c>
      <c r="BN427" s="22">
        <v>201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0.08</v>
      </c>
      <c r="BX427" s="22">
        <v>0.08</v>
      </c>
      <c r="BY427" s="22">
        <v>4.03</v>
      </c>
      <c r="BZ427" s="22">
        <v>3.42</v>
      </c>
      <c r="CA427" s="22">
        <v>279</v>
      </c>
      <c r="CB427" s="22">
        <v>181</v>
      </c>
      <c r="CC427" s="22">
        <v>319</v>
      </c>
      <c r="CD427" s="22">
        <v>147</v>
      </c>
      <c r="CE427" s="22">
        <v>478</v>
      </c>
      <c r="CF427" s="22">
        <v>224</v>
      </c>
      <c r="CG427" s="22">
        <v>710</v>
      </c>
      <c r="CH427" s="22">
        <v>292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244262</v>
      </c>
      <c r="D428" s="22">
        <v>0</v>
      </c>
      <c r="E428" s="22">
        <v>0</v>
      </c>
      <c r="F428" s="22">
        <v>-1</v>
      </c>
      <c r="G428" s="22">
        <v>1</v>
      </c>
      <c r="H428" s="22">
        <v>1</v>
      </c>
      <c r="I428" s="22">
        <v>2</v>
      </c>
      <c r="J428" s="20">
        <v>3.8</v>
      </c>
      <c r="K428" s="20">
        <v>2.8</v>
      </c>
      <c r="L428" s="22">
        <v>9</v>
      </c>
      <c r="M428" s="20" t="s">
        <v>1621</v>
      </c>
      <c r="N428" s="20">
        <v>3.8</v>
      </c>
      <c r="O428" s="22">
        <v>321</v>
      </c>
      <c r="P428" s="23" t="b">
        <v>0</v>
      </c>
      <c r="Q428" s="20"/>
      <c r="R428" s="20" t="s">
        <v>3588</v>
      </c>
      <c r="S428" s="22">
        <v>44</v>
      </c>
      <c r="T428" s="20" t="s">
        <v>2127</v>
      </c>
      <c r="U428" s="20">
        <v>2.6</v>
      </c>
      <c r="V428" s="20" t="s">
        <v>2128</v>
      </c>
      <c r="W428" s="20">
        <v>0.4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42</v>
      </c>
      <c r="AD428" s="22">
        <v>53824</v>
      </c>
      <c r="AE428" s="22">
        <v>10971</v>
      </c>
      <c r="AF428" s="22">
        <v>36873</v>
      </c>
      <c r="AG428" s="22">
        <v>473</v>
      </c>
      <c r="AH428" s="20">
        <v>0.9</v>
      </c>
      <c r="AI428" s="20">
        <v>9.5</v>
      </c>
      <c r="AJ428" s="20" t="s">
        <v>2128</v>
      </c>
      <c r="AK428" s="22">
        <v>1147</v>
      </c>
      <c r="AL428" s="22">
        <v>0</v>
      </c>
      <c r="AM428" s="22">
        <v>3</v>
      </c>
      <c r="AN428" s="22">
        <v>1</v>
      </c>
      <c r="AO428" s="22">
        <v>23</v>
      </c>
      <c r="AP428" s="22">
        <v>0</v>
      </c>
      <c r="AQ428" s="22">
        <v>0</v>
      </c>
      <c r="AR428" s="22">
        <v>0</v>
      </c>
      <c r="AS428" s="22">
        <v>2</v>
      </c>
      <c r="AT428" s="22">
        <v>0</v>
      </c>
      <c r="AU428" s="22">
        <v>0</v>
      </c>
      <c r="AV428" s="22">
        <v>8</v>
      </c>
      <c r="AW428" s="22">
        <v>207</v>
      </c>
      <c r="AX428" s="20">
        <v>238.8</v>
      </c>
      <c r="AY428" s="20">
        <v>457.4</v>
      </c>
      <c r="AZ428" s="20">
        <v>79</v>
      </c>
      <c r="BA428" s="20">
        <v>77.5</v>
      </c>
      <c r="BB428" s="22">
        <v>13</v>
      </c>
      <c r="BC428" s="20">
        <v>0.32</v>
      </c>
      <c r="BD428" s="20">
        <v>2.13</v>
      </c>
      <c r="BE428" s="20">
        <v>2.4500000000000002</v>
      </c>
      <c r="BF428" s="20">
        <v>26.58</v>
      </c>
      <c r="BG428" s="22">
        <v>136</v>
      </c>
      <c r="BH428" s="22">
        <v>51</v>
      </c>
      <c r="BI428" s="22">
        <v>16</v>
      </c>
      <c r="BJ428" s="22">
        <v>4</v>
      </c>
      <c r="BK428" s="22">
        <v>192</v>
      </c>
      <c r="BL428" s="22">
        <v>43</v>
      </c>
      <c r="BM428" s="22">
        <v>62</v>
      </c>
      <c r="BN428" s="22">
        <v>6</v>
      </c>
      <c r="BO428" s="22">
        <v>1</v>
      </c>
      <c r="BP428" s="20"/>
      <c r="BQ428" s="22">
        <v>2</v>
      </c>
      <c r="BR428" s="20"/>
      <c r="BS428" s="20"/>
      <c r="BT428" s="20"/>
      <c r="BU428" s="22">
        <v>0.03</v>
      </c>
      <c r="BV428" s="22">
        <v>0</v>
      </c>
      <c r="BW428" s="22">
        <v>0.17</v>
      </c>
      <c r="BX428" s="22">
        <v>0.2</v>
      </c>
      <c r="BY428" s="22">
        <v>2.09</v>
      </c>
      <c r="BZ428" s="22">
        <v>1.8</v>
      </c>
      <c r="CA428" s="22">
        <v>539</v>
      </c>
      <c r="CB428" s="22">
        <v>116</v>
      </c>
      <c r="CC428" s="22">
        <v>51</v>
      </c>
      <c r="CD428" s="22">
        <v>10</v>
      </c>
      <c r="CE428" s="22">
        <v>196</v>
      </c>
      <c r="CF428" s="22">
        <v>62</v>
      </c>
      <c r="CG428" s="22">
        <v>274</v>
      </c>
      <c r="CH428" s="22">
        <v>107</v>
      </c>
      <c r="CI428" s="22">
        <v>1.02</v>
      </c>
      <c r="CJ428" s="22">
        <v>0.08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49083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</v>
      </c>
      <c r="K429" s="20">
        <v>0</v>
      </c>
      <c r="L429" s="22">
        <v>0</v>
      </c>
      <c r="M429" s="20" t="s">
        <v>1235</v>
      </c>
      <c r="N429" s="20">
        <v>0</v>
      </c>
      <c r="O429" s="22">
        <v>322</v>
      </c>
      <c r="P429" s="23" t="b">
        <v>0</v>
      </c>
      <c r="Q429" s="20" t="s">
        <v>2868</v>
      </c>
      <c r="R429" s="20" t="s">
        <v>2869</v>
      </c>
      <c r="S429" s="22">
        <v>49</v>
      </c>
      <c r="T429" s="20" t="s">
        <v>2129</v>
      </c>
      <c r="U429" s="20">
        <v>0</v>
      </c>
      <c r="V429" s="20" t="s">
        <v>2130</v>
      </c>
      <c r="W429" s="20">
        <v>0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59</v>
      </c>
      <c r="AE429" s="22">
        <v>0</v>
      </c>
      <c r="AF429" s="22">
        <v>1911</v>
      </c>
      <c r="AG429" s="22">
        <v>1</v>
      </c>
      <c r="AH429" s="20">
        <v>0</v>
      </c>
      <c r="AI429" s="20">
        <v>0</v>
      </c>
      <c r="AJ429" s="20" t="s">
        <v>2130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726</v>
      </c>
      <c r="BH429" s="22">
        <v>305</v>
      </c>
      <c r="BI429" s="22">
        <v>721</v>
      </c>
      <c r="BJ429" s="22">
        <v>303</v>
      </c>
      <c r="BK429" s="22">
        <v>718</v>
      </c>
      <c r="BL429" s="22">
        <v>303</v>
      </c>
      <c r="BM429" s="22">
        <v>727</v>
      </c>
      <c r="BN429" s="22">
        <v>305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211</v>
      </c>
      <c r="CB429" s="22">
        <v>136</v>
      </c>
      <c r="CC429" s="22">
        <v>692</v>
      </c>
      <c r="CD429" s="22">
        <v>283</v>
      </c>
      <c r="CE429" s="22">
        <v>727</v>
      </c>
      <c r="CF429" s="22">
        <v>305</v>
      </c>
      <c r="CG429" s="22">
        <v>689</v>
      </c>
      <c r="CH429" s="22">
        <v>277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113534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1</v>
      </c>
      <c r="J430" s="20">
        <v>0</v>
      </c>
      <c r="K430" s="20">
        <v>0</v>
      </c>
      <c r="L430" s="22">
        <v>0</v>
      </c>
      <c r="M430" s="20" t="s">
        <v>900</v>
      </c>
      <c r="N430" s="20">
        <v>0</v>
      </c>
      <c r="O430" s="22">
        <v>323</v>
      </c>
      <c r="P430" s="23" t="b">
        <v>0</v>
      </c>
      <c r="Q430" s="20" t="s">
        <v>3008</v>
      </c>
      <c r="R430" s="20" t="s">
        <v>3009</v>
      </c>
      <c r="S430" s="22">
        <v>40</v>
      </c>
      <c r="T430" s="20" t="s">
        <v>2131</v>
      </c>
      <c r="U430" s="20">
        <v>0</v>
      </c>
      <c r="V430" s="20" t="s">
        <v>2132</v>
      </c>
      <c r="W430" s="20">
        <v>0.2</v>
      </c>
      <c r="X430" s="23" t="b">
        <v>0</v>
      </c>
      <c r="Y430" s="20"/>
      <c r="Z430" s="20" t="s">
        <v>872</v>
      </c>
      <c r="AA430" s="22">
        <v>12</v>
      </c>
      <c r="AB430" s="22">
        <v>102</v>
      </c>
      <c r="AC430" s="22">
        <v>0</v>
      </c>
      <c r="AD430" s="22">
        <v>1324</v>
      </c>
      <c r="AE430" s="22">
        <v>0</v>
      </c>
      <c r="AF430" s="22">
        <v>41645</v>
      </c>
      <c r="AG430" s="22">
        <v>166</v>
      </c>
      <c r="AH430" s="20">
        <v>0</v>
      </c>
      <c r="AI430" s="20">
        <v>0</v>
      </c>
      <c r="AJ430" s="20" t="s">
        <v>2132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517</v>
      </c>
      <c r="BH430" s="22">
        <v>58</v>
      </c>
      <c r="BI430" s="22">
        <v>503</v>
      </c>
      <c r="BJ430" s="22">
        <v>41</v>
      </c>
      <c r="BK430" s="22">
        <v>475</v>
      </c>
      <c r="BL430" s="22">
        <v>32</v>
      </c>
      <c r="BM430" s="22">
        <v>525</v>
      </c>
      <c r="BN430" s="22">
        <v>58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639</v>
      </c>
      <c r="CB430" s="22">
        <v>40</v>
      </c>
      <c r="CC430" s="22">
        <v>449</v>
      </c>
      <c r="CD430" s="22">
        <v>57</v>
      </c>
      <c r="CE430" s="22">
        <v>529</v>
      </c>
      <c r="CF430" s="22">
        <v>58</v>
      </c>
      <c r="CG430" s="22">
        <v>314</v>
      </c>
      <c r="CH430" s="22">
        <v>46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422303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4</v>
      </c>
      <c r="J431" s="20">
        <v>0</v>
      </c>
      <c r="K431" s="20">
        <v>0</v>
      </c>
      <c r="L431" s="22">
        <v>0</v>
      </c>
      <c r="M431" s="20" t="s">
        <v>935</v>
      </c>
      <c r="N431" s="20">
        <v>0</v>
      </c>
      <c r="O431" s="22">
        <v>324</v>
      </c>
      <c r="P431" s="23" t="b">
        <v>0</v>
      </c>
      <c r="Q431" s="20" t="s">
        <v>2870</v>
      </c>
      <c r="R431" s="20" t="s">
        <v>2871</v>
      </c>
      <c r="S431" s="22">
        <v>45</v>
      </c>
      <c r="T431" s="20" t="s">
        <v>2133</v>
      </c>
      <c r="U431" s="20">
        <v>0</v>
      </c>
      <c r="V431" s="20" t="s">
        <v>752</v>
      </c>
      <c r="W431" s="20">
        <v>0.5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7174</v>
      </c>
      <c r="AE431" s="22">
        <v>0</v>
      </c>
      <c r="AF431" s="22">
        <v>230555</v>
      </c>
      <c r="AG431" s="22">
        <v>482</v>
      </c>
      <c r="AH431" s="20">
        <v>0</v>
      </c>
      <c r="AI431" s="20">
        <v>0</v>
      </c>
      <c r="AJ431" s="20" t="s">
        <v>752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657</v>
      </c>
      <c r="BH431" s="22">
        <v>68</v>
      </c>
      <c r="BI431" s="22">
        <v>652</v>
      </c>
      <c r="BJ431" s="22">
        <v>69</v>
      </c>
      <c r="BK431" s="22">
        <v>640</v>
      </c>
      <c r="BL431" s="22">
        <v>67</v>
      </c>
      <c r="BM431" s="22">
        <v>662</v>
      </c>
      <c r="BN431" s="22">
        <v>70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400</v>
      </c>
      <c r="CB431" s="22">
        <v>71</v>
      </c>
      <c r="CC431" s="22">
        <v>611</v>
      </c>
      <c r="CD431" s="22">
        <v>63</v>
      </c>
      <c r="CE431" s="22">
        <v>668</v>
      </c>
      <c r="CF431" s="22">
        <v>73</v>
      </c>
      <c r="CG431" s="22">
        <v>234</v>
      </c>
      <c r="CH431" s="22">
        <v>40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453537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3</v>
      </c>
      <c r="J432" s="20">
        <v>0</v>
      </c>
      <c r="K432" s="20">
        <v>0</v>
      </c>
      <c r="L432" s="22">
        <v>0</v>
      </c>
      <c r="M432" s="20" t="s">
        <v>578</v>
      </c>
      <c r="N432" s="20">
        <v>0</v>
      </c>
      <c r="O432" s="22">
        <v>325</v>
      </c>
      <c r="P432" s="23" t="b">
        <v>0</v>
      </c>
      <c r="Q432" s="20" t="s">
        <v>2134</v>
      </c>
      <c r="R432" s="20" t="s">
        <v>2135</v>
      </c>
      <c r="S432" s="22">
        <v>45</v>
      </c>
      <c r="T432" s="20" t="s">
        <v>2136</v>
      </c>
      <c r="U432" s="20">
        <v>0</v>
      </c>
      <c r="V432" s="20" t="s">
        <v>2137</v>
      </c>
      <c r="W432" s="20">
        <v>0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0</v>
      </c>
      <c r="AE432" s="22">
        <v>0</v>
      </c>
      <c r="AF432" s="22">
        <v>1429</v>
      </c>
      <c r="AG432" s="22">
        <v>3</v>
      </c>
      <c r="AH432" s="20">
        <v>0</v>
      </c>
      <c r="AI432" s="20">
        <v>0</v>
      </c>
      <c r="AJ432" s="20" t="s">
        <v>2138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665</v>
      </c>
      <c r="BH432" s="22">
        <v>262</v>
      </c>
      <c r="BI432" s="22">
        <v>660</v>
      </c>
      <c r="BJ432" s="22">
        <v>263</v>
      </c>
      <c r="BK432" s="22">
        <v>650</v>
      </c>
      <c r="BL432" s="22">
        <v>261</v>
      </c>
      <c r="BM432" s="22">
        <v>670</v>
      </c>
      <c r="BN432" s="22">
        <v>265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413</v>
      </c>
      <c r="CB432" s="22">
        <v>239</v>
      </c>
      <c r="CC432" s="22">
        <v>621</v>
      </c>
      <c r="CD432" s="22">
        <v>234</v>
      </c>
      <c r="CE432" s="22">
        <v>676</v>
      </c>
      <c r="CF432" s="22">
        <v>269</v>
      </c>
      <c r="CG432" s="22">
        <v>695</v>
      </c>
      <c r="CH432" s="22">
        <v>282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156700</v>
      </c>
      <c r="D433" s="22">
        <v>0</v>
      </c>
      <c r="E433" s="22">
        <v>0</v>
      </c>
      <c r="F433" s="22">
        <v>-4</v>
      </c>
      <c r="G433" s="22">
        <v>4</v>
      </c>
      <c r="H433" s="22">
        <v>2</v>
      </c>
      <c r="I433" s="22">
        <v>4</v>
      </c>
      <c r="J433" s="20">
        <v>2</v>
      </c>
      <c r="K433" s="20">
        <v>1</v>
      </c>
      <c r="L433" s="22">
        <v>1</v>
      </c>
      <c r="M433" s="20" t="s">
        <v>2139</v>
      </c>
      <c r="N433" s="20">
        <v>2</v>
      </c>
      <c r="O433" s="22">
        <v>326</v>
      </c>
      <c r="P433" s="23" t="b">
        <v>0</v>
      </c>
      <c r="Q433" s="20"/>
      <c r="R433" s="20"/>
      <c r="S433" s="22">
        <v>51</v>
      </c>
      <c r="T433" s="20" t="s">
        <v>2140</v>
      </c>
      <c r="U433" s="20">
        <v>3.2</v>
      </c>
      <c r="V433" s="20" t="s">
        <v>2141</v>
      </c>
      <c r="W433" s="20">
        <v>2.2999999999999998</v>
      </c>
      <c r="X433" s="23" t="b">
        <v>0</v>
      </c>
      <c r="Y433" s="20"/>
      <c r="Z433" s="20" t="s">
        <v>858</v>
      </c>
      <c r="AA433" s="22">
        <v>12</v>
      </c>
      <c r="AB433" s="22">
        <v>102</v>
      </c>
      <c r="AC433" s="22">
        <v>55</v>
      </c>
      <c r="AD433" s="22">
        <v>1090796</v>
      </c>
      <c r="AE433" s="22">
        <v>6292</v>
      </c>
      <c r="AF433" s="22">
        <v>1003853</v>
      </c>
      <c r="AG433" s="22">
        <v>11223</v>
      </c>
      <c r="AH433" s="20">
        <v>0.4</v>
      </c>
      <c r="AI433" s="20">
        <v>10.8</v>
      </c>
      <c r="AJ433" s="20" t="s">
        <v>2141</v>
      </c>
      <c r="AK433" s="22">
        <v>1200</v>
      </c>
      <c r="AL433" s="22">
        <v>3</v>
      </c>
      <c r="AM433" s="22">
        <v>2</v>
      </c>
      <c r="AN433" s="22">
        <v>2</v>
      </c>
      <c r="AO433" s="22">
        <v>24</v>
      </c>
      <c r="AP433" s="22">
        <v>0</v>
      </c>
      <c r="AQ433" s="22">
        <v>0</v>
      </c>
      <c r="AR433" s="22">
        <v>0</v>
      </c>
      <c r="AS433" s="22">
        <v>1</v>
      </c>
      <c r="AT433" s="22">
        <v>0</v>
      </c>
      <c r="AU433" s="22">
        <v>0</v>
      </c>
      <c r="AV433" s="22">
        <v>7</v>
      </c>
      <c r="AW433" s="22">
        <v>145</v>
      </c>
      <c r="AX433" s="20">
        <v>185</v>
      </c>
      <c r="AY433" s="20">
        <v>121</v>
      </c>
      <c r="AZ433" s="20">
        <v>310</v>
      </c>
      <c r="BA433" s="20">
        <v>61.4</v>
      </c>
      <c r="BB433" s="22">
        <v>14</v>
      </c>
      <c r="BC433" s="20">
        <v>3.97</v>
      </c>
      <c r="BD433" s="20">
        <v>0.63</v>
      </c>
      <c r="BE433" s="20">
        <v>4.5999999999999996</v>
      </c>
      <c r="BF433" s="20">
        <v>27.77</v>
      </c>
      <c r="BG433" s="22">
        <v>191</v>
      </c>
      <c r="BH433" s="22">
        <v>21</v>
      </c>
      <c r="BI433" s="22">
        <v>154</v>
      </c>
      <c r="BJ433" s="22">
        <v>21</v>
      </c>
      <c r="BK433" s="22">
        <v>44</v>
      </c>
      <c r="BL433" s="22">
        <v>16</v>
      </c>
      <c r="BM433" s="22">
        <v>101</v>
      </c>
      <c r="BN433" s="22">
        <v>19</v>
      </c>
      <c r="BO433" s="20"/>
      <c r="BP433" s="20"/>
      <c r="BQ433" s="20"/>
      <c r="BR433" s="20"/>
      <c r="BS433" s="22">
        <v>1</v>
      </c>
      <c r="BT433" s="20"/>
      <c r="BU433" s="22">
        <v>0.3</v>
      </c>
      <c r="BV433" s="22">
        <v>0</v>
      </c>
      <c r="BW433" s="22">
        <v>0.05</v>
      </c>
      <c r="BX433" s="22">
        <v>0.35</v>
      </c>
      <c r="BY433" s="22">
        <v>2.08</v>
      </c>
      <c r="BZ433" s="22">
        <v>1.8</v>
      </c>
      <c r="CA433" s="22">
        <v>163</v>
      </c>
      <c r="CB433" s="22">
        <v>42</v>
      </c>
      <c r="CC433" s="22">
        <v>174</v>
      </c>
      <c r="CD433" s="22">
        <v>22</v>
      </c>
      <c r="CE433" s="22">
        <v>120</v>
      </c>
      <c r="CF433" s="22">
        <v>17</v>
      </c>
      <c r="CG433" s="22">
        <v>121</v>
      </c>
      <c r="CH433" s="22">
        <v>19</v>
      </c>
      <c r="CI433" s="22">
        <v>1.05</v>
      </c>
      <c r="CJ433" s="22">
        <v>0.15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174595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4</v>
      </c>
      <c r="J434" s="20">
        <v>0</v>
      </c>
      <c r="K434" s="20">
        <v>0</v>
      </c>
      <c r="L434" s="22">
        <v>0</v>
      </c>
      <c r="M434" s="20" t="s">
        <v>2142</v>
      </c>
      <c r="N434" s="20">
        <v>0</v>
      </c>
      <c r="O434" s="22">
        <v>327</v>
      </c>
      <c r="P434" s="23" t="b">
        <v>0</v>
      </c>
      <c r="Q434" s="20" t="s">
        <v>3010</v>
      </c>
      <c r="R434" s="20" t="s">
        <v>3011</v>
      </c>
      <c r="S434" s="22">
        <v>45</v>
      </c>
      <c r="T434" s="20" t="s">
        <v>2143</v>
      </c>
      <c r="U434" s="20">
        <v>0</v>
      </c>
      <c r="V434" s="20" t="s">
        <v>2144</v>
      </c>
      <c r="W434" s="20">
        <v>0.1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1383</v>
      </c>
      <c r="AE434" s="22">
        <v>0</v>
      </c>
      <c r="AF434" s="22">
        <v>18174</v>
      </c>
      <c r="AG434" s="22">
        <v>49</v>
      </c>
      <c r="AH434" s="20">
        <v>0</v>
      </c>
      <c r="AI434" s="20">
        <v>0</v>
      </c>
      <c r="AJ434" s="20" t="s">
        <v>2144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644</v>
      </c>
      <c r="BH434" s="22">
        <v>63</v>
      </c>
      <c r="BI434" s="22">
        <v>639</v>
      </c>
      <c r="BJ434" s="22">
        <v>64</v>
      </c>
      <c r="BK434" s="22">
        <v>626</v>
      </c>
      <c r="BL434" s="22">
        <v>62</v>
      </c>
      <c r="BM434" s="22">
        <v>649</v>
      </c>
      <c r="BN434" s="22">
        <v>65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371</v>
      </c>
      <c r="CB434" s="22">
        <v>66</v>
      </c>
      <c r="CC434" s="22">
        <v>599</v>
      </c>
      <c r="CD434" s="22">
        <v>58</v>
      </c>
      <c r="CE434" s="22">
        <v>656</v>
      </c>
      <c r="CF434" s="22">
        <v>68</v>
      </c>
      <c r="CG434" s="22">
        <v>472</v>
      </c>
      <c r="CH434" s="22">
        <v>68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100</v>
      </c>
      <c r="B435" s="22">
        <v>100</v>
      </c>
      <c r="C435" s="22">
        <v>229164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4</v>
      </c>
      <c r="J435" s="20">
        <v>1.6</v>
      </c>
      <c r="K435" s="20">
        <v>0.6</v>
      </c>
      <c r="L435" s="22">
        <v>1</v>
      </c>
      <c r="M435" s="20" t="s">
        <v>2145</v>
      </c>
      <c r="N435" s="20">
        <v>1.6</v>
      </c>
      <c r="O435" s="22">
        <v>328</v>
      </c>
      <c r="P435" s="23" t="b">
        <v>0</v>
      </c>
      <c r="Q435" s="20"/>
      <c r="R435" s="20" t="s">
        <v>3474</v>
      </c>
      <c r="S435" s="22">
        <v>49</v>
      </c>
      <c r="T435" s="20" t="s">
        <v>2146</v>
      </c>
      <c r="U435" s="20">
        <v>2.1</v>
      </c>
      <c r="V435" s="20" t="s">
        <v>2147</v>
      </c>
      <c r="W435" s="20">
        <v>0.2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34</v>
      </c>
      <c r="AD435" s="22">
        <v>19824</v>
      </c>
      <c r="AE435" s="22">
        <v>202</v>
      </c>
      <c r="AF435" s="22">
        <v>22252</v>
      </c>
      <c r="AG435" s="22">
        <v>481</v>
      </c>
      <c r="AH435" s="20">
        <v>0.3</v>
      </c>
      <c r="AI435" s="20">
        <v>6.9</v>
      </c>
      <c r="AJ435" s="20" t="s">
        <v>2147</v>
      </c>
      <c r="AK435" s="22">
        <v>945</v>
      </c>
      <c r="AL435" s="22">
        <v>1</v>
      </c>
      <c r="AM435" s="22">
        <v>1</v>
      </c>
      <c r="AN435" s="22">
        <v>1</v>
      </c>
      <c r="AO435" s="22">
        <v>18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2</v>
      </c>
      <c r="AW435" s="22">
        <v>152</v>
      </c>
      <c r="AX435" s="20">
        <v>154.80000000000001</v>
      </c>
      <c r="AY435" s="20">
        <v>160.4</v>
      </c>
      <c r="AZ435" s="20">
        <v>143</v>
      </c>
      <c r="BA435" s="20">
        <v>45.9</v>
      </c>
      <c r="BB435" s="22">
        <v>10</v>
      </c>
      <c r="BC435" s="20">
        <v>0.9</v>
      </c>
      <c r="BD435" s="20">
        <v>1.79</v>
      </c>
      <c r="BE435" s="20">
        <v>2.69</v>
      </c>
      <c r="BF435" s="20">
        <v>23.24</v>
      </c>
      <c r="BG435" s="22">
        <v>227</v>
      </c>
      <c r="BH435" s="22">
        <v>26</v>
      </c>
      <c r="BI435" s="22">
        <v>117</v>
      </c>
      <c r="BJ435" s="22">
        <v>13</v>
      </c>
      <c r="BK435" s="22">
        <v>124</v>
      </c>
      <c r="BL435" s="22">
        <v>34</v>
      </c>
      <c r="BM435" s="22">
        <v>160</v>
      </c>
      <c r="BN435" s="22">
        <v>29</v>
      </c>
      <c r="BO435" s="20"/>
      <c r="BP435" s="20"/>
      <c r="BQ435" s="20"/>
      <c r="BR435" s="20"/>
      <c r="BS435" s="20"/>
      <c r="BT435" s="20"/>
      <c r="BU435" s="22">
        <v>0.09</v>
      </c>
      <c r="BV435" s="22">
        <v>0</v>
      </c>
      <c r="BW435" s="22">
        <v>0.17</v>
      </c>
      <c r="BX435" s="22">
        <v>0.26</v>
      </c>
      <c r="BY435" s="22">
        <v>2.21</v>
      </c>
      <c r="BZ435" s="22">
        <v>1.71</v>
      </c>
      <c r="CA435" s="22">
        <v>248</v>
      </c>
      <c r="CB435" s="22">
        <v>52</v>
      </c>
      <c r="CC435" s="22">
        <v>208</v>
      </c>
      <c r="CD435" s="22">
        <v>27</v>
      </c>
      <c r="CE435" s="22">
        <v>272</v>
      </c>
      <c r="CF435" s="22">
        <v>34</v>
      </c>
      <c r="CG435" s="22">
        <v>355</v>
      </c>
      <c r="CH435" s="22">
        <v>54</v>
      </c>
      <c r="CI435" s="22">
        <v>0.95</v>
      </c>
      <c r="CJ435" s="22">
        <v>0.1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168035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183</v>
      </c>
      <c r="N436" s="20">
        <v>0</v>
      </c>
      <c r="O436" s="22">
        <v>329</v>
      </c>
      <c r="P436" s="23" t="b">
        <v>0</v>
      </c>
      <c r="Q436" s="20" t="s">
        <v>2417</v>
      </c>
      <c r="R436" s="20" t="s">
        <v>2418</v>
      </c>
      <c r="S436" s="22">
        <v>50</v>
      </c>
      <c r="T436" s="20" t="s">
        <v>2148</v>
      </c>
      <c r="U436" s="20">
        <v>0</v>
      </c>
      <c r="V436" s="20" t="s">
        <v>2149</v>
      </c>
      <c r="W436" s="20">
        <v>0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0</v>
      </c>
      <c r="AE436" s="22">
        <v>0</v>
      </c>
      <c r="AF436" s="22">
        <v>200</v>
      </c>
      <c r="AG436" s="22">
        <v>0</v>
      </c>
      <c r="AH436" s="20">
        <v>0</v>
      </c>
      <c r="AI436" s="20">
        <v>0</v>
      </c>
      <c r="AJ436" s="20" t="s">
        <v>2149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744</v>
      </c>
      <c r="BH436" s="22">
        <v>320</v>
      </c>
      <c r="BI436" s="22">
        <v>741</v>
      </c>
      <c r="BJ436" s="22">
        <v>319</v>
      </c>
      <c r="BK436" s="22">
        <v>738</v>
      </c>
      <c r="BL436" s="22">
        <v>319</v>
      </c>
      <c r="BM436" s="22">
        <v>744</v>
      </c>
      <c r="BN436" s="22">
        <v>320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184</v>
      </c>
      <c r="CB436" s="22">
        <v>113</v>
      </c>
      <c r="CC436" s="22">
        <v>716</v>
      </c>
      <c r="CD436" s="22">
        <v>302</v>
      </c>
      <c r="CE436" s="22">
        <v>744</v>
      </c>
      <c r="CF436" s="22">
        <v>320</v>
      </c>
      <c r="CG436" s="22">
        <v>756</v>
      </c>
      <c r="CH436" s="22">
        <v>324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199056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2</v>
      </c>
      <c r="J437" s="20">
        <v>2.8</v>
      </c>
      <c r="K437" s="20">
        <v>1.8</v>
      </c>
      <c r="L437" s="22">
        <v>6</v>
      </c>
      <c r="M437" s="20" t="s">
        <v>412</v>
      </c>
      <c r="N437" s="20">
        <v>2.8</v>
      </c>
      <c r="O437" s="22">
        <v>330</v>
      </c>
      <c r="P437" s="23" t="b">
        <v>0</v>
      </c>
      <c r="Q437" s="20"/>
      <c r="R437" s="20" t="s">
        <v>2419</v>
      </c>
      <c r="S437" s="22">
        <v>44</v>
      </c>
      <c r="T437" s="20" t="s">
        <v>2150</v>
      </c>
      <c r="U437" s="20">
        <v>2.6</v>
      </c>
      <c r="V437" s="20" t="s">
        <v>2151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18</v>
      </c>
      <c r="AD437" s="22">
        <v>3266</v>
      </c>
      <c r="AE437" s="22">
        <v>477</v>
      </c>
      <c r="AF437" s="22">
        <v>3114</v>
      </c>
      <c r="AG437" s="22">
        <v>59</v>
      </c>
      <c r="AH437" s="20">
        <v>0.6</v>
      </c>
      <c r="AI437" s="20">
        <v>4.0999999999999996</v>
      </c>
      <c r="AJ437" s="20" t="s">
        <v>2151</v>
      </c>
      <c r="AK437" s="22">
        <v>596</v>
      </c>
      <c r="AL437" s="22">
        <v>1</v>
      </c>
      <c r="AM437" s="22">
        <v>0</v>
      </c>
      <c r="AN437" s="22">
        <v>1</v>
      </c>
      <c r="AO437" s="22">
        <v>12</v>
      </c>
      <c r="AP437" s="22">
        <v>0</v>
      </c>
      <c r="AQ437" s="22">
        <v>0</v>
      </c>
      <c r="AR437" s="22">
        <v>0</v>
      </c>
      <c r="AS437" s="22">
        <v>1</v>
      </c>
      <c r="AT437" s="22">
        <v>0</v>
      </c>
      <c r="AU437" s="22">
        <v>0</v>
      </c>
      <c r="AV437" s="22">
        <v>0</v>
      </c>
      <c r="AW437" s="22">
        <v>101</v>
      </c>
      <c r="AX437" s="20">
        <v>189.8</v>
      </c>
      <c r="AY437" s="20">
        <v>3.1</v>
      </c>
      <c r="AZ437" s="20">
        <v>23</v>
      </c>
      <c r="BA437" s="20">
        <v>21.6</v>
      </c>
      <c r="BB437" s="22">
        <v>7</v>
      </c>
      <c r="BC437" s="20">
        <v>0.16</v>
      </c>
      <c r="BD437" s="20">
        <v>0.01</v>
      </c>
      <c r="BE437" s="20">
        <v>0.17</v>
      </c>
      <c r="BF437" s="20">
        <v>16.399999999999999</v>
      </c>
      <c r="BG437" s="22">
        <v>184</v>
      </c>
      <c r="BH437" s="22">
        <v>71</v>
      </c>
      <c r="BI437" s="22">
        <v>414</v>
      </c>
      <c r="BJ437" s="22">
        <v>153</v>
      </c>
      <c r="BK437" s="22">
        <v>334</v>
      </c>
      <c r="BL437" s="22">
        <v>114</v>
      </c>
      <c r="BM437" s="22">
        <v>302</v>
      </c>
      <c r="BN437" s="22">
        <v>105</v>
      </c>
      <c r="BO437" s="20"/>
      <c r="BP437" s="20"/>
      <c r="BQ437" s="20"/>
      <c r="BR437" s="20"/>
      <c r="BS437" s="20"/>
      <c r="BT437" s="20"/>
      <c r="BU437" s="22">
        <v>0.02</v>
      </c>
      <c r="BV437" s="22">
        <v>0</v>
      </c>
      <c r="BW437" s="22">
        <v>0</v>
      </c>
      <c r="BX437" s="22">
        <v>0.02</v>
      </c>
      <c r="BY437" s="22">
        <v>2.48</v>
      </c>
      <c r="BZ437" s="22">
        <v>1.81</v>
      </c>
      <c r="CA437" s="22">
        <v>511</v>
      </c>
      <c r="CB437" s="22">
        <v>101</v>
      </c>
      <c r="CC437" s="22">
        <v>114</v>
      </c>
      <c r="CD437" s="22">
        <v>35</v>
      </c>
      <c r="CE437" s="22">
        <v>195</v>
      </c>
      <c r="CF437" s="22">
        <v>61</v>
      </c>
      <c r="CG437" s="22">
        <v>583</v>
      </c>
      <c r="CH437" s="22">
        <v>210</v>
      </c>
      <c r="CI437" s="22">
        <v>1.06</v>
      </c>
      <c r="CJ437" s="22">
        <v>0.15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490180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4</v>
      </c>
      <c r="J438" s="20">
        <v>0</v>
      </c>
      <c r="K438" s="20">
        <v>0</v>
      </c>
      <c r="L438" s="22">
        <v>0</v>
      </c>
      <c r="M438" s="20" t="s">
        <v>2152</v>
      </c>
      <c r="N438" s="20">
        <v>0</v>
      </c>
      <c r="O438" s="22">
        <v>331</v>
      </c>
      <c r="P438" s="23" t="b">
        <v>0</v>
      </c>
      <c r="Q438" s="20" t="s">
        <v>2780</v>
      </c>
      <c r="R438" s="20" t="s">
        <v>2781</v>
      </c>
      <c r="S438" s="22">
        <v>45</v>
      </c>
      <c r="T438" s="20" t="s">
        <v>2153</v>
      </c>
      <c r="U438" s="20">
        <v>0</v>
      </c>
      <c r="V438" s="20" t="s">
        <v>2154</v>
      </c>
      <c r="W438" s="20">
        <v>0.1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838</v>
      </c>
      <c r="AE438" s="22">
        <v>0</v>
      </c>
      <c r="AF438" s="22">
        <v>17047</v>
      </c>
      <c r="AG438" s="22">
        <v>33</v>
      </c>
      <c r="AH438" s="20">
        <v>0</v>
      </c>
      <c r="AI438" s="20">
        <v>0</v>
      </c>
      <c r="AJ438" s="20" t="s">
        <v>2154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681</v>
      </c>
      <c r="BH438" s="22">
        <v>76</v>
      </c>
      <c r="BI438" s="22">
        <v>677</v>
      </c>
      <c r="BJ438" s="22">
        <v>77</v>
      </c>
      <c r="BK438" s="22">
        <v>669</v>
      </c>
      <c r="BL438" s="22">
        <v>76</v>
      </c>
      <c r="BM438" s="22">
        <v>687</v>
      </c>
      <c r="BN438" s="22">
        <v>79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435</v>
      </c>
      <c r="CB438" s="22">
        <v>80</v>
      </c>
      <c r="CC438" s="22">
        <v>638</v>
      </c>
      <c r="CD438" s="22">
        <v>71</v>
      </c>
      <c r="CE438" s="22">
        <v>689</v>
      </c>
      <c r="CF438" s="22">
        <v>79</v>
      </c>
      <c r="CG438" s="22">
        <v>486</v>
      </c>
      <c r="CH438" s="22">
        <v>70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0</v>
      </c>
      <c r="C439" s="22">
        <v>243532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3</v>
      </c>
      <c r="J439" s="20">
        <v>0</v>
      </c>
      <c r="K439" s="20">
        <v>0</v>
      </c>
      <c r="L439" s="22">
        <v>0</v>
      </c>
      <c r="M439" s="20" t="s">
        <v>2155</v>
      </c>
      <c r="N439" s="20">
        <v>0</v>
      </c>
      <c r="O439" s="22">
        <v>332</v>
      </c>
      <c r="P439" s="23" t="b">
        <v>0</v>
      </c>
      <c r="Q439" s="20" t="s">
        <v>3012</v>
      </c>
      <c r="R439" s="20" t="s">
        <v>3013</v>
      </c>
      <c r="S439" s="22">
        <v>44</v>
      </c>
      <c r="T439" s="20" t="s">
        <v>2156</v>
      </c>
      <c r="U439" s="20">
        <v>0</v>
      </c>
      <c r="V439" s="20" t="s">
        <v>2157</v>
      </c>
      <c r="W439" s="20">
        <v>0.1</v>
      </c>
      <c r="X439" s="23" t="b">
        <v>0</v>
      </c>
      <c r="Y439" s="20"/>
      <c r="Z439" s="20" t="s">
        <v>872</v>
      </c>
      <c r="AA439" s="22">
        <v>12</v>
      </c>
      <c r="AB439" s="22">
        <v>102</v>
      </c>
      <c r="AC439" s="22">
        <v>0</v>
      </c>
      <c r="AD439" s="22">
        <v>1744</v>
      </c>
      <c r="AE439" s="22">
        <v>0</v>
      </c>
      <c r="AF439" s="22">
        <v>17217</v>
      </c>
      <c r="AG439" s="22">
        <v>33</v>
      </c>
      <c r="AH439" s="20">
        <v>0</v>
      </c>
      <c r="AI439" s="20">
        <v>0</v>
      </c>
      <c r="AJ439" s="20" t="s">
        <v>2157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626</v>
      </c>
      <c r="BH439" s="22">
        <v>237</v>
      </c>
      <c r="BI439" s="22">
        <v>615</v>
      </c>
      <c r="BJ439" s="22">
        <v>237</v>
      </c>
      <c r="BK439" s="22">
        <v>600</v>
      </c>
      <c r="BL439" s="22">
        <v>233</v>
      </c>
      <c r="BM439" s="22">
        <v>631</v>
      </c>
      <c r="BN439" s="22">
        <v>240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536</v>
      </c>
      <c r="CB439" s="22">
        <v>302</v>
      </c>
      <c r="CC439" s="22">
        <v>576</v>
      </c>
      <c r="CD439" s="22">
        <v>207</v>
      </c>
      <c r="CE439" s="22">
        <v>638</v>
      </c>
      <c r="CF439" s="22">
        <v>245</v>
      </c>
      <c r="CG439" s="22">
        <v>510</v>
      </c>
      <c r="CH439" s="22">
        <v>179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108411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2</v>
      </c>
      <c r="J440" s="20">
        <v>0</v>
      </c>
      <c r="K440" s="20">
        <v>0</v>
      </c>
      <c r="L440" s="22">
        <v>0</v>
      </c>
      <c r="M440" s="20" t="s">
        <v>1481</v>
      </c>
      <c r="N440" s="20">
        <v>0</v>
      </c>
      <c r="O440" s="22">
        <v>333</v>
      </c>
      <c r="P440" s="23" t="b">
        <v>0</v>
      </c>
      <c r="Q440" s="20" t="s">
        <v>2390</v>
      </c>
      <c r="R440" s="20" t="s">
        <v>2420</v>
      </c>
      <c r="S440" s="22">
        <v>39</v>
      </c>
      <c r="T440" s="20" t="s">
        <v>2158</v>
      </c>
      <c r="U440" s="20">
        <v>0</v>
      </c>
      <c r="V440" s="20" t="s">
        <v>2159</v>
      </c>
      <c r="W440" s="20">
        <v>0.1</v>
      </c>
      <c r="X440" s="23" t="b">
        <v>0</v>
      </c>
      <c r="Y440" s="20"/>
      <c r="Z440" s="20" t="s">
        <v>899</v>
      </c>
      <c r="AA440" s="22">
        <v>12</v>
      </c>
      <c r="AB440" s="22">
        <v>102</v>
      </c>
      <c r="AC440" s="22">
        <v>0</v>
      </c>
      <c r="AD440" s="22">
        <v>7961</v>
      </c>
      <c r="AE440" s="22">
        <v>198</v>
      </c>
      <c r="AF440" s="22">
        <v>9700</v>
      </c>
      <c r="AG440" s="22">
        <v>133</v>
      </c>
      <c r="AH440" s="20">
        <v>0</v>
      </c>
      <c r="AI440" s="20">
        <v>0</v>
      </c>
      <c r="AJ440" s="20" t="s">
        <v>2159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492</v>
      </c>
      <c r="BH440" s="22">
        <v>175</v>
      </c>
      <c r="BI440" s="22">
        <v>473</v>
      </c>
      <c r="BJ440" s="22">
        <v>174</v>
      </c>
      <c r="BK440" s="22">
        <v>444</v>
      </c>
      <c r="BL440" s="22">
        <v>161</v>
      </c>
      <c r="BM440" s="22">
        <v>498</v>
      </c>
      <c r="BN440" s="22">
        <v>174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737</v>
      </c>
      <c r="CB440" s="22">
        <v>235</v>
      </c>
      <c r="CC440" s="22">
        <v>420</v>
      </c>
      <c r="CD440" s="22">
        <v>144</v>
      </c>
      <c r="CE440" s="22">
        <v>504</v>
      </c>
      <c r="CF440" s="22">
        <v>172</v>
      </c>
      <c r="CG440" s="22">
        <v>452</v>
      </c>
      <c r="CH440" s="22">
        <v>173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165152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</v>
      </c>
      <c r="K441" s="20">
        <v>0</v>
      </c>
      <c r="L441" s="22">
        <v>0</v>
      </c>
      <c r="M441" s="20" t="s">
        <v>2160</v>
      </c>
      <c r="N441" s="20">
        <v>0</v>
      </c>
      <c r="O441" s="22">
        <v>334</v>
      </c>
      <c r="P441" s="23" t="b">
        <v>0</v>
      </c>
      <c r="Q441" s="20" t="s">
        <v>3008</v>
      </c>
      <c r="R441" s="20" t="s">
        <v>3014</v>
      </c>
      <c r="S441" s="22">
        <v>44</v>
      </c>
      <c r="T441" s="20" t="s">
        <v>2161</v>
      </c>
      <c r="U441" s="20">
        <v>0</v>
      </c>
      <c r="V441" s="20" t="s">
        <v>2162</v>
      </c>
      <c r="W441" s="20">
        <v>0</v>
      </c>
      <c r="X441" s="23" t="b">
        <v>0</v>
      </c>
      <c r="Y441" s="20"/>
      <c r="Z441" s="20" t="s">
        <v>872</v>
      </c>
      <c r="AA441" s="22">
        <v>12</v>
      </c>
      <c r="AB441" s="22">
        <v>102</v>
      </c>
      <c r="AC441" s="22">
        <v>0</v>
      </c>
      <c r="AD441" s="22">
        <v>883</v>
      </c>
      <c r="AE441" s="22">
        <v>0</v>
      </c>
      <c r="AF441" s="22">
        <v>5167</v>
      </c>
      <c r="AG441" s="22">
        <v>19</v>
      </c>
      <c r="AH441" s="20">
        <v>0</v>
      </c>
      <c r="AI441" s="20">
        <v>0</v>
      </c>
      <c r="AJ441" s="20" t="s">
        <v>2162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614</v>
      </c>
      <c r="BH441" s="22">
        <v>231</v>
      </c>
      <c r="BI441" s="22">
        <v>601</v>
      </c>
      <c r="BJ441" s="22">
        <v>231</v>
      </c>
      <c r="BK441" s="22">
        <v>584</v>
      </c>
      <c r="BL441" s="22">
        <v>226</v>
      </c>
      <c r="BM441" s="22">
        <v>619</v>
      </c>
      <c r="BN441" s="22">
        <v>234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500</v>
      </c>
      <c r="CB441" s="22">
        <v>292</v>
      </c>
      <c r="CC441" s="22">
        <v>558</v>
      </c>
      <c r="CD441" s="22">
        <v>201</v>
      </c>
      <c r="CE441" s="22">
        <v>625</v>
      </c>
      <c r="CF441" s="22">
        <v>239</v>
      </c>
      <c r="CG441" s="22">
        <v>603</v>
      </c>
      <c r="CH441" s="22">
        <v>228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77818</v>
      </c>
      <c r="D442" s="22">
        <v>0</v>
      </c>
      <c r="E442" s="22">
        <v>0</v>
      </c>
      <c r="F442" s="22">
        <v>-2</v>
      </c>
      <c r="G442" s="22">
        <v>2</v>
      </c>
      <c r="H442" s="22">
        <v>0</v>
      </c>
      <c r="I442" s="22">
        <v>1</v>
      </c>
      <c r="J442" s="20">
        <v>0</v>
      </c>
      <c r="K442" s="20">
        <v>-1</v>
      </c>
      <c r="L442" s="22">
        <v>0</v>
      </c>
      <c r="M442" s="20" t="s">
        <v>479</v>
      </c>
      <c r="N442" s="20">
        <v>0</v>
      </c>
      <c r="O442" s="22">
        <v>335</v>
      </c>
      <c r="P442" s="23" t="b">
        <v>0</v>
      </c>
      <c r="Q442" s="20"/>
      <c r="R442" s="20"/>
      <c r="S442" s="22">
        <v>43</v>
      </c>
      <c r="T442" s="20" t="s">
        <v>2163</v>
      </c>
      <c r="U442" s="20">
        <v>0</v>
      </c>
      <c r="V442" s="20" t="s">
        <v>1805</v>
      </c>
      <c r="W442" s="20">
        <v>0.1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0</v>
      </c>
      <c r="AD442" s="22">
        <v>2284</v>
      </c>
      <c r="AE442" s="22">
        <v>80</v>
      </c>
      <c r="AF442" s="22">
        <v>11894</v>
      </c>
      <c r="AG442" s="22">
        <v>54</v>
      </c>
      <c r="AH442" s="20">
        <v>0</v>
      </c>
      <c r="AI442" s="20">
        <v>0</v>
      </c>
      <c r="AJ442" s="20" t="s">
        <v>1805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594</v>
      </c>
      <c r="BH442" s="22">
        <v>82</v>
      </c>
      <c r="BI442" s="22">
        <v>582</v>
      </c>
      <c r="BJ442" s="22">
        <v>68</v>
      </c>
      <c r="BK442" s="22">
        <v>562</v>
      </c>
      <c r="BL442" s="22">
        <v>60</v>
      </c>
      <c r="BM442" s="22">
        <v>601</v>
      </c>
      <c r="BN442" s="22">
        <v>82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573</v>
      </c>
      <c r="CB442" s="22">
        <v>28</v>
      </c>
      <c r="CC442" s="22">
        <v>532</v>
      </c>
      <c r="CD442" s="22">
        <v>80</v>
      </c>
      <c r="CE442" s="22">
        <v>607</v>
      </c>
      <c r="CF442" s="22">
        <v>82</v>
      </c>
      <c r="CG442" s="22">
        <v>386</v>
      </c>
      <c r="CH442" s="22">
        <v>57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0</v>
      </c>
      <c r="B443" s="22">
        <v>0</v>
      </c>
      <c r="C443" s="22">
        <v>242500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4</v>
      </c>
      <c r="J443" s="20">
        <v>0</v>
      </c>
      <c r="K443" s="20">
        <v>0</v>
      </c>
      <c r="L443" s="22">
        <v>0</v>
      </c>
      <c r="M443" s="20" t="s">
        <v>1016</v>
      </c>
      <c r="N443" s="20">
        <v>0</v>
      </c>
      <c r="O443" s="22">
        <v>336</v>
      </c>
      <c r="P443" s="23" t="b">
        <v>0</v>
      </c>
      <c r="Q443" s="20" t="s">
        <v>3015</v>
      </c>
      <c r="R443" s="20" t="s">
        <v>2542</v>
      </c>
      <c r="S443" s="22">
        <v>45</v>
      </c>
      <c r="T443" s="20" t="s">
        <v>2164</v>
      </c>
      <c r="U443" s="20">
        <v>0</v>
      </c>
      <c r="V443" s="20" t="s">
        <v>718</v>
      </c>
      <c r="W443" s="20">
        <v>0.1</v>
      </c>
      <c r="X443" s="23" t="b">
        <v>0</v>
      </c>
      <c r="Y443" s="20"/>
      <c r="Z443" s="20" t="s">
        <v>872</v>
      </c>
      <c r="AA443" s="22">
        <v>12</v>
      </c>
      <c r="AB443" s="22">
        <v>102</v>
      </c>
      <c r="AC443" s="22">
        <v>0</v>
      </c>
      <c r="AD443" s="22">
        <v>0</v>
      </c>
      <c r="AE443" s="22">
        <v>0</v>
      </c>
      <c r="AF443" s="22">
        <v>24519</v>
      </c>
      <c r="AG443" s="22">
        <v>64</v>
      </c>
      <c r="AH443" s="20">
        <v>0</v>
      </c>
      <c r="AI443" s="20">
        <v>0</v>
      </c>
      <c r="AJ443" s="20" t="s">
        <v>718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652</v>
      </c>
      <c r="BH443" s="22">
        <v>67</v>
      </c>
      <c r="BI443" s="22">
        <v>647</v>
      </c>
      <c r="BJ443" s="22">
        <v>68</v>
      </c>
      <c r="BK443" s="22">
        <v>635</v>
      </c>
      <c r="BL443" s="22">
        <v>66</v>
      </c>
      <c r="BM443" s="22">
        <v>657</v>
      </c>
      <c r="BN443" s="22">
        <v>69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395</v>
      </c>
      <c r="CB443" s="22">
        <v>70</v>
      </c>
      <c r="CC443" s="22">
        <v>607</v>
      </c>
      <c r="CD443" s="22">
        <v>62</v>
      </c>
      <c r="CE443" s="22">
        <v>664</v>
      </c>
      <c r="CF443" s="22">
        <v>72</v>
      </c>
      <c r="CG443" s="22">
        <v>446</v>
      </c>
      <c r="CH443" s="22">
        <v>63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27.75" thickBot="1">
      <c r="A444" s="22">
        <v>0</v>
      </c>
      <c r="B444" s="22">
        <v>0</v>
      </c>
      <c r="C444" s="22">
        <v>232477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3</v>
      </c>
      <c r="J444" s="20">
        <v>0</v>
      </c>
      <c r="K444" s="20">
        <v>0</v>
      </c>
      <c r="L444" s="22">
        <v>0</v>
      </c>
      <c r="M444" s="20" t="s">
        <v>1517</v>
      </c>
      <c r="N444" s="20">
        <v>0</v>
      </c>
      <c r="O444" s="22">
        <v>337</v>
      </c>
      <c r="P444" s="23" t="b">
        <v>0</v>
      </c>
      <c r="Q444" s="20" t="s">
        <v>3016</v>
      </c>
      <c r="R444" s="20" t="s">
        <v>2165</v>
      </c>
      <c r="S444" s="22">
        <v>45</v>
      </c>
      <c r="T444" s="20" t="s">
        <v>2166</v>
      </c>
      <c r="U444" s="20">
        <v>0</v>
      </c>
      <c r="V444" s="20" t="s">
        <v>2167</v>
      </c>
      <c r="W444" s="20">
        <v>0</v>
      </c>
      <c r="X444" s="23" t="b">
        <v>0</v>
      </c>
      <c r="Y444" s="20"/>
      <c r="Z444" s="20" t="s">
        <v>872</v>
      </c>
      <c r="AA444" s="22">
        <v>12</v>
      </c>
      <c r="AB444" s="22">
        <v>102</v>
      </c>
      <c r="AC444" s="22">
        <v>0</v>
      </c>
      <c r="AD444" s="22">
        <v>14</v>
      </c>
      <c r="AE444" s="22">
        <v>0</v>
      </c>
      <c r="AF444" s="22">
        <v>595</v>
      </c>
      <c r="AG444" s="22">
        <v>2</v>
      </c>
      <c r="AH444" s="20">
        <v>0</v>
      </c>
      <c r="AI444" s="20">
        <v>0</v>
      </c>
      <c r="AJ444" s="20" t="s">
        <v>2167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650</v>
      </c>
      <c r="BH444" s="22">
        <v>252</v>
      </c>
      <c r="BI444" s="22">
        <v>645</v>
      </c>
      <c r="BJ444" s="22">
        <v>253</v>
      </c>
      <c r="BK444" s="22">
        <v>633</v>
      </c>
      <c r="BL444" s="22">
        <v>250</v>
      </c>
      <c r="BM444" s="22">
        <v>655</v>
      </c>
      <c r="BN444" s="22">
        <v>255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391</v>
      </c>
      <c r="CB444" s="22">
        <v>227</v>
      </c>
      <c r="CC444" s="22">
        <v>605</v>
      </c>
      <c r="CD444" s="22">
        <v>224</v>
      </c>
      <c r="CE444" s="22">
        <v>662</v>
      </c>
      <c r="CF444" s="22">
        <v>260</v>
      </c>
      <c r="CG444" s="22">
        <v>723</v>
      </c>
      <c r="CH444" s="22">
        <v>300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27.75" thickBot="1">
      <c r="A445" s="22">
        <v>0</v>
      </c>
      <c r="B445" s="22">
        <v>0</v>
      </c>
      <c r="C445" s="22">
        <v>207722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1</v>
      </c>
      <c r="J445" s="20">
        <v>0</v>
      </c>
      <c r="K445" s="20">
        <v>0</v>
      </c>
      <c r="L445" s="22">
        <v>0</v>
      </c>
      <c r="M445" s="20" t="s">
        <v>995</v>
      </c>
      <c r="N445" s="20">
        <v>0</v>
      </c>
      <c r="O445" s="22">
        <v>338</v>
      </c>
      <c r="P445" s="23" t="b">
        <v>0</v>
      </c>
      <c r="Q445" s="20" t="s">
        <v>2168</v>
      </c>
      <c r="R445" s="20" t="s">
        <v>2169</v>
      </c>
      <c r="S445" s="22">
        <v>40</v>
      </c>
      <c r="T445" s="20" t="s">
        <v>2170</v>
      </c>
      <c r="U445" s="20">
        <v>0</v>
      </c>
      <c r="V445" s="20" t="s">
        <v>2171</v>
      </c>
      <c r="W445" s="20">
        <v>0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0</v>
      </c>
      <c r="AE445" s="22">
        <v>0</v>
      </c>
      <c r="AF445" s="22">
        <v>767</v>
      </c>
      <c r="AG445" s="22">
        <v>5</v>
      </c>
      <c r="AH445" s="20">
        <v>0</v>
      </c>
      <c r="AI445" s="20">
        <v>0</v>
      </c>
      <c r="AJ445" s="20" t="s">
        <v>2171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529</v>
      </c>
      <c r="BH445" s="22">
        <v>61</v>
      </c>
      <c r="BI445" s="22">
        <v>515</v>
      </c>
      <c r="BJ445" s="22">
        <v>44</v>
      </c>
      <c r="BK445" s="22">
        <v>487</v>
      </c>
      <c r="BL445" s="22">
        <v>35</v>
      </c>
      <c r="BM445" s="22">
        <v>537</v>
      </c>
      <c r="BN445" s="22">
        <v>61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652</v>
      </c>
      <c r="CB445" s="22">
        <v>43</v>
      </c>
      <c r="CC445" s="22">
        <v>461</v>
      </c>
      <c r="CD445" s="22">
        <v>59</v>
      </c>
      <c r="CE445" s="22">
        <v>541</v>
      </c>
      <c r="CF445" s="22">
        <v>61</v>
      </c>
      <c r="CG445" s="22">
        <v>686</v>
      </c>
      <c r="CH445" s="22">
        <v>81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223333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2172</v>
      </c>
      <c r="N446" s="20">
        <v>0</v>
      </c>
      <c r="O446" s="22">
        <v>339</v>
      </c>
      <c r="P446" s="23" t="b">
        <v>0</v>
      </c>
      <c r="Q446" s="20" t="s">
        <v>3017</v>
      </c>
      <c r="R446" s="20" t="s">
        <v>3018</v>
      </c>
      <c r="S446" s="22">
        <v>44</v>
      </c>
      <c r="T446" s="20" t="s">
        <v>2173</v>
      </c>
      <c r="U446" s="20">
        <v>0</v>
      </c>
      <c r="V446" s="20" t="s">
        <v>2174</v>
      </c>
      <c r="W446" s="20">
        <v>0.1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3951</v>
      </c>
      <c r="AE446" s="22">
        <v>0</v>
      </c>
      <c r="AF446" s="22">
        <v>28060</v>
      </c>
      <c r="AG446" s="22">
        <v>79</v>
      </c>
      <c r="AH446" s="20">
        <v>0</v>
      </c>
      <c r="AI446" s="20">
        <v>0</v>
      </c>
      <c r="AJ446" s="20" t="s">
        <v>2174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621</v>
      </c>
      <c r="BH446" s="22">
        <v>233</v>
      </c>
      <c r="BI446" s="22">
        <v>610</v>
      </c>
      <c r="BJ446" s="22">
        <v>233</v>
      </c>
      <c r="BK446" s="22">
        <v>594</v>
      </c>
      <c r="BL446" s="22">
        <v>228</v>
      </c>
      <c r="BM446" s="22">
        <v>626</v>
      </c>
      <c r="BN446" s="22">
        <v>236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525</v>
      </c>
      <c r="CB446" s="22">
        <v>297</v>
      </c>
      <c r="CC446" s="22">
        <v>570</v>
      </c>
      <c r="CD446" s="22">
        <v>203</v>
      </c>
      <c r="CE446" s="22">
        <v>633</v>
      </c>
      <c r="CF446" s="22">
        <v>241</v>
      </c>
      <c r="CG446" s="22">
        <v>377</v>
      </c>
      <c r="CH446" s="22">
        <v>119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50</v>
      </c>
      <c r="C447" s="22">
        <v>91046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4</v>
      </c>
      <c r="J447" s="20">
        <v>0</v>
      </c>
      <c r="K447" s="20">
        <v>-0.5</v>
      </c>
      <c r="L447" s="22">
        <v>0</v>
      </c>
      <c r="M447" s="20" t="s">
        <v>2175</v>
      </c>
      <c r="N447" s="20">
        <v>0</v>
      </c>
      <c r="O447" s="22">
        <v>340</v>
      </c>
      <c r="P447" s="23" t="b">
        <v>0</v>
      </c>
      <c r="Q447" s="20"/>
      <c r="R447" s="20" t="s">
        <v>3475</v>
      </c>
      <c r="S447" s="22">
        <v>44</v>
      </c>
      <c r="T447" s="20" t="s">
        <v>2176</v>
      </c>
      <c r="U447" s="20">
        <v>1</v>
      </c>
      <c r="V447" s="20" t="s">
        <v>2177</v>
      </c>
      <c r="W447" s="20">
        <v>0.7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7</v>
      </c>
      <c r="AD447" s="22">
        <v>124529</v>
      </c>
      <c r="AE447" s="22">
        <v>456</v>
      </c>
      <c r="AF447" s="22">
        <v>132923</v>
      </c>
      <c r="AG447" s="22">
        <v>1311</v>
      </c>
      <c r="AH447" s="20">
        <v>0</v>
      </c>
      <c r="AI447" s="20">
        <v>1.6</v>
      </c>
      <c r="AJ447" s="20" t="s">
        <v>2177</v>
      </c>
      <c r="AK447" s="22">
        <v>74</v>
      </c>
      <c r="AL447" s="22">
        <v>0</v>
      </c>
      <c r="AM447" s="22">
        <v>0</v>
      </c>
      <c r="AN447" s="22">
        <v>0</v>
      </c>
      <c r="AO447" s="22">
        <v>2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29</v>
      </c>
      <c r="AX447" s="20">
        <v>26</v>
      </c>
      <c r="AY447" s="20">
        <v>49.3</v>
      </c>
      <c r="AZ447" s="20">
        <v>32</v>
      </c>
      <c r="BA447" s="20">
        <v>10.6</v>
      </c>
      <c r="BB447" s="22">
        <v>0</v>
      </c>
      <c r="BC447" s="20">
        <v>0.61</v>
      </c>
      <c r="BD447" s="20">
        <v>0.44</v>
      </c>
      <c r="BE447" s="20">
        <v>1.05</v>
      </c>
      <c r="BF447" s="20">
        <v>1.6</v>
      </c>
      <c r="BG447" s="22">
        <v>401</v>
      </c>
      <c r="BH447" s="22">
        <v>44</v>
      </c>
      <c r="BI447" s="22">
        <v>292</v>
      </c>
      <c r="BJ447" s="22">
        <v>42</v>
      </c>
      <c r="BK447" s="22">
        <v>294</v>
      </c>
      <c r="BL447" s="22">
        <v>47</v>
      </c>
      <c r="BM447" s="22">
        <v>372</v>
      </c>
      <c r="BN447" s="22">
        <v>47</v>
      </c>
      <c r="BO447" s="20"/>
      <c r="BP447" s="20"/>
      <c r="BQ447" s="20"/>
      <c r="BR447" s="20"/>
      <c r="BS447" s="22">
        <v>3</v>
      </c>
      <c r="BT447" s="20"/>
      <c r="BU447" s="22">
        <v>0.74</v>
      </c>
      <c r="BV447" s="22">
        <v>0</v>
      </c>
      <c r="BW447" s="22">
        <v>0.54</v>
      </c>
      <c r="BX447" s="22">
        <v>1.28</v>
      </c>
      <c r="BY447" s="22">
        <v>1.95</v>
      </c>
      <c r="BZ447" s="22">
        <v>2.4300000000000002</v>
      </c>
      <c r="CA447" s="22">
        <v>490</v>
      </c>
      <c r="CB447" s="22">
        <v>91</v>
      </c>
      <c r="CC447" s="22">
        <v>554</v>
      </c>
      <c r="CD447" s="22">
        <v>53</v>
      </c>
      <c r="CE447" s="22">
        <v>416</v>
      </c>
      <c r="CF447" s="22">
        <v>48</v>
      </c>
      <c r="CG447" s="22">
        <v>209</v>
      </c>
      <c r="CH447" s="22">
        <v>32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244856</v>
      </c>
      <c r="D448" s="22">
        <v>0</v>
      </c>
      <c r="E448" s="22">
        <v>0</v>
      </c>
      <c r="F448" s="22">
        <v>-1</v>
      </c>
      <c r="G448" s="22">
        <v>1</v>
      </c>
      <c r="H448" s="22">
        <v>1</v>
      </c>
      <c r="I448" s="22">
        <v>2</v>
      </c>
      <c r="J448" s="20">
        <v>3.2</v>
      </c>
      <c r="K448" s="20">
        <v>2.2000000000000002</v>
      </c>
      <c r="L448" s="22">
        <v>5</v>
      </c>
      <c r="M448" s="20" t="s">
        <v>2211</v>
      </c>
      <c r="N448" s="20">
        <v>3.2</v>
      </c>
      <c r="O448" s="22">
        <v>393</v>
      </c>
      <c r="P448" s="23" t="b">
        <v>0</v>
      </c>
      <c r="Q448" s="20"/>
      <c r="R448" s="20" t="s">
        <v>3589</v>
      </c>
      <c r="S448" s="22">
        <v>39</v>
      </c>
      <c r="T448" s="20" t="s">
        <v>2212</v>
      </c>
      <c r="U448" s="20">
        <v>2.1</v>
      </c>
      <c r="V448" s="20" t="s">
        <v>2213</v>
      </c>
      <c r="W448" s="20">
        <v>2.2000000000000002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25</v>
      </c>
      <c r="AD448" s="22">
        <v>282541</v>
      </c>
      <c r="AE448" s="22">
        <v>16436</v>
      </c>
      <c r="AF448" s="22">
        <v>82790</v>
      </c>
      <c r="AG448" s="22">
        <v>2067</v>
      </c>
      <c r="AH448" s="20">
        <v>0.8</v>
      </c>
      <c r="AI448" s="20">
        <v>6.4</v>
      </c>
      <c r="AJ448" s="20" t="s">
        <v>2213</v>
      </c>
      <c r="AK448" s="22">
        <v>950</v>
      </c>
      <c r="AL448" s="22">
        <v>1</v>
      </c>
      <c r="AM448" s="22">
        <v>0</v>
      </c>
      <c r="AN448" s="22">
        <v>1</v>
      </c>
      <c r="AO448" s="22">
        <v>18</v>
      </c>
      <c r="AP448" s="22">
        <v>0</v>
      </c>
      <c r="AQ448" s="22">
        <v>0</v>
      </c>
      <c r="AR448" s="22">
        <v>0</v>
      </c>
      <c r="AS448" s="22">
        <v>1</v>
      </c>
      <c r="AT448" s="22">
        <v>0</v>
      </c>
      <c r="AU448" s="22">
        <v>0</v>
      </c>
      <c r="AV448" s="22">
        <v>1</v>
      </c>
      <c r="AW448" s="22">
        <v>136</v>
      </c>
      <c r="AX448" s="20">
        <v>222.4</v>
      </c>
      <c r="AY448" s="20">
        <v>6.3</v>
      </c>
      <c r="AZ448" s="20">
        <v>54</v>
      </c>
      <c r="BA448" s="20">
        <v>28.4</v>
      </c>
      <c r="BB448" s="22">
        <v>10</v>
      </c>
      <c r="BC448" s="20">
        <v>0.23</v>
      </c>
      <c r="BD448" s="20">
        <v>0.05</v>
      </c>
      <c r="BE448" s="20">
        <v>0.28000000000000003</v>
      </c>
      <c r="BF448" s="20">
        <v>21.35</v>
      </c>
      <c r="BG448" s="22">
        <v>149</v>
      </c>
      <c r="BH448" s="22">
        <v>55</v>
      </c>
      <c r="BI448" s="22">
        <v>404</v>
      </c>
      <c r="BJ448" s="22">
        <v>148</v>
      </c>
      <c r="BK448" s="22">
        <v>238</v>
      </c>
      <c r="BL448" s="22">
        <v>68</v>
      </c>
      <c r="BM448" s="22">
        <v>249</v>
      </c>
      <c r="BN448" s="22">
        <v>83</v>
      </c>
      <c r="BO448" s="20"/>
      <c r="BP448" s="20"/>
      <c r="BQ448" s="20"/>
      <c r="BR448" s="20"/>
      <c r="BS448" s="20"/>
      <c r="BT448" s="20"/>
      <c r="BU448" s="22">
        <v>0.02</v>
      </c>
      <c r="BV448" s="22">
        <v>0</v>
      </c>
      <c r="BW448" s="22">
        <v>0</v>
      </c>
      <c r="BX448" s="22">
        <v>0.02</v>
      </c>
      <c r="BY448" s="22">
        <v>2.02</v>
      </c>
      <c r="BZ448" s="22">
        <v>1.71</v>
      </c>
      <c r="CA448" s="22">
        <v>756</v>
      </c>
      <c r="CB448" s="22">
        <v>241</v>
      </c>
      <c r="CC448" s="22">
        <v>84</v>
      </c>
      <c r="CD448" s="22">
        <v>23</v>
      </c>
      <c r="CE448" s="22">
        <v>259</v>
      </c>
      <c r="CF448" s="22">
        <v>83</v>
      </c>
      <c r="CG448" s="22">
        <v>125</v>
      </c>
      <c r="CH448" s="22">
        <v>53</v>
      </c>
      <c r="CI448" s="22">
        <v>0.95</v>
      </c>
      <c r="CJ448" s="22">
        <v>0.09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232351</v>
      </c>
      <c r="D449" s="22">
        <v>0</v>
      </c>
      <c r="E449" s="22">
        <v>0</v>
      </c>
      <c r="F449" s="22">
        <v>-2</v>
      </c>
      <c r="G449" s="22">
        <v>2</v>
      </c>
      <c r="H449" s="22">
        <v>0</v>
      </c>
      <c r="I449" s="22">
        <v>2</v>
      </c>
      <c r="J449" s="20">
        <v>0.8</v>
      </c>
      <c r="K449" s="20">
        <v>-0.2</v>
      </c>
      <c r="L449" s="22">
        <v>1</v>
      </c>
      <c r="M449" s="20" t="s">
        <v>983</v>
      </c>
      <c r="N449" s="20">
        <v>0.8</v>
      </c>
      <c r="O449" s="22">
        <v>553</v>
      </c>
      <c r="P449" s="23" t="b">
        <v>0</v>
      </c>
      <c r="Q449" s="20"/>
      <c r="R449" s="20"/>
      <c r="S449" s="22">
        <v>43</v>
      </c>
      <c r="T449" s="20" t="s">
        <v>2330</v>
      </c>
      <c r="U449" s="20">
        <v>1</v>
      </c>
      <c r="V449" s="20" t="s">
        <v>2331</v>
      </c>
      <c r="W449" s="20">
        <v>0.1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10</v>
      </c>
      <c r="AD449" s="22">
        <v>9288</v>
      </c>
      <c r="AE449" s="22">
        <v>64</v>
      </c>
      <c r="AF449" s="22">
        <v>17543</v>
      </c>
      <c r="AG449" s="22">
        <v>85</v>
      </c>
      <c r="AH449" s="20">
        <v>0.2</v>
      </c>
      <c r="AI449" s="20">
        <v>2.2999999999999998</v>
      </c>
      <c r="AJ449" s="20" t="s">
        <v>2331</v>
      </c>
      <c r="AK449" s="22">
        <v>427</v>
      </c>
      <c r="AL449" s="22">
        <v>0</v>
      </c>
      <c r="AM449" s="22">
        <v>0</v>
      </c>
      <c r="AN449" s="22">
        <v>0</v>
      </c>
      <c r="AO449" s="22">
        <v>12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66</v>
      </c>
      <c r="AX449" s="20">
        <v>69</v>
      </c>
      <c r="AY449" s="20">
        <v>96.8</v>
      </c>
      <c r="AZ449" s="20">
        <v>36</v>
      </c>
      <c r="BA449" s="20">
        <v>20.3</v>
      </c>
      <c r="BB449" s="22">
        <v>4</v>
      </c>
      <c r="BC449" s="20">
        <v>0.12</v>
      </c>
      <c r="BD449" s="20">
        <v>0.53</v>
      </c>
      <c r="BE449" s="20">
        <v>0.65</v>
      </c>
      <c r="BF449" s="20">
        <v>11.58</v>
      </c>
      <c r="BG449" s="22">
        <v>329</v>
      </c>
      <c r="BH449" s="22">
        <v>127</v>
      </c>
      <c r="BI449" s="22">
        <v>186</v>
      </c>
      <c r="BJ449" s="22">
        <v>44</v>
      </c>
      <c r="BK449" s="22">
        <v>284</v>
      </c>
      <c r="BL449" s="22">
        <v>90</v>
      </c>
      <c r="BM449" s="22">
        <v>309</v>
      </c>
      <c r="BN449" s="22">
        <v>110</v>
      </c>
      <c r="BO449" s="22">
        <v>2</v>
      </c>
      <c r="BP449" s="20"/>
      <c r="BQ449" s="20"/>
      <c r="BR449" s="20"/>
      <c r="BS449" s="20"/>
      <c r="BT449" s="20"/>
      <c r="BU449" s="22">
        <v>0.03</v>
      </c>
      <c r="BV449" s="22">
        <v>0</v>
      </c>
      <c r="BW449" s="22">
        <v>0.11</v>
      </c>
      <c r="BX449" s="22">
        <v>0.14000000000000001</v>
      </c>
      <c r="BY449" s="22">
        <v>2.44</v>
      </c>
      <c r="BZ449" s="22">
        <v>2.5299999999999998</v>
      </c>
      <c r="CA449" s="22">
        <v>597</v>
      </c>
      <c r="CB449" s="22">
        <v>148</v>
      </c>
      <c r="CC449" s="22">
        <v>292</v>
      </c>
      <c r="CD449" s="22">
        <v>98</v>
      </c>
      <c r="CE449" s="22">
        <v>411</v>
      </c>
      <c r="CF449" s="22">
        <v>148</v>
      </c>
      <c r="CG449" s="22">
        <v>413</v>
      </c>
      <c r="CH449" s="22">
        <v>161</v>
      </c>
      <c r="CI449" s="22">
        <v>0.84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100</v>
      </c>
      <c r="B450" s="22">
        <v>100</v>
      </c>
      <c r="C450" s="22">
        <v>108796</v>
      </c>
      <c r="D450" s="22">
        <v>0</v>
      </c>
      <c r="E450" s="22">
        <v>0</v>
      </c>
      <c r="F450" s="22">
        <v>-2</v>
      </c>
      <c r="G450" s="22">
        <v>2</v>
      </c>
      <c r="H450" s="22">
        <v>0</v>
      </c>
      <c r="I450" s="22">
        <v>2</v>
      </c>
      <c r="J450" s="20">
        <v>0.6</v>
      </c>
      <c r="K450" s="20">
        <v>-0.4</v>
      </c>
      <c r="L450" s="22">
        <v>0</v>
      </c>
      <c r="M450" s="20" t="s">
        <v>1260</v>
      </c>
      <c r="N450" s="20">
        <v>0.6</v>
      </c>
      <c r="O450" s="22">
        <v>575</v>
      </c>
      <c r="P450" s="23" t="b">
        <v>0</v>
      </c>
      <c r="Q450" s="20"/>
      <c r="R450" s="20" t="s">
        <v>3590</v>
      </c>
      <c r="S450" s="22">
        <v>43</v>
      </c>
      <c r="T450" s="20" t="s">
        <v>2178</v>
      </c>
      <c r="U450" s="20">
        <v>1.6</v>
      </c>
      <c r="V450" s="20" t="s">
        <v>2179</v>
      </c>
      <c r="W450" s="20">
        <v>0.2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23</v>
      </c>
      <c r="AD450" s="22">
        <v>31384</v>
      </c>
      <c r="AE450" s="22">
        <v>166</v>
      </c>
      <c r="AF450" s="22">
        <v>32778</v>
      </c>
      <c r="AG450" s="22">
        <v>664</v>
      </c>
      <c r="AH450" s="20">
        <v>0.1</v>
      </c>
      <c r="AI450" s="20">
        <v>5.3</v>
      </c>
      <c r="AJ450" s="20" t="s">
        <v>2179</v>
      </c>
      <c r="AK450" s="22">
        <v>1169</v>
      </c>
      <c r="AL450" s="22">
        <v>1</v>
      </c>
      <c r="AM450" s="22">
        <v>1</v>
      </c>
      <c r="AN450" s="22">
        <v>0</v>
      </c>
      <c r="AO450" s="22">
        <v>23</v>
      </c>
      <c r="AP450" s="22">
        <v>1</v>
      </c>
      <c r="AQ450" s="22">
        <v>0</v>
      </c>
      <c r="AR450" s="22">
        <v>0</v>
      </c>
      <c r="AS450" s="22">
        <v>4</v>
      </c>
      <c r="AT450" s="22">
        <v>0</v>
      </c>
      <c r="AU450" s="22">
        <v>0</v>
      </c>
      <c r="AV450" s="22">
        <v>1</v>
      </c>
      <c r="AW450" s="22">
        <v>162</v>
      </c>
      <c r="AX450" s="20">
        <v>286.2</v>
      </c>
      <c r="AY450" s="20">
        <v>39.200000000000003</v>
      </c>
      <c r="AZ450" s="20">
        <v>80</v>
      </c>
      <c r="BA450" s="20">
        <v>40.6</v>
      </c>
      <c r="BB450" s="22">
        <v>14</v>
      </c>
      <c r="BC450" s="20">
        <v>0.99</v>
      </c>
      <c r="BD450" s="20">
        <v>0.28999999999999998</v>
      </c>
      <c r="BE450" s="20">
        <v>1.28</v>
      </c>
      <c r="BF450" s="20">
        <v>27.64</v>
      </c>
      <c r="BG450" s="22">
        <v>91</v>
      </c>
      <c r="BH450" s="22">
        <v>33</v>
      </c>
      <c r="BI450" s="22">
        <v>315</v>
      </c>
      <c r="BJ450" s="22">
        <v>106</v>
      </c>
      <c r="BK450" s="22">
        <v>188</v>
      </c>
      <c r="BL450" s="22">
        <v>41</v>
      </c>
      <c r="BM450" s="22">
        <v>185</v>
      </c>
      <c r="BN450" s="22">
        <v>53</v>
      </c>
      <c r="BO450" s="20"/>
      <c r="BP450" s="20"/>
      <c r="BQ450" s="20"/>
      <c r="BR450" s="20"/>
      <c r="BS450" s="20"/>
      <c r="BT450" s="20"/>
      <c r="BU450" s="22">
        <v>0.08</v>
      </c>
      <c r="BV450" s="22">
        <v>0</v>
      </c>
      <c r="BW450" s="22">
        <v>0.02</v>
      </c>
      <c r="BX450" s="22">
        <v>0.1</v>
      </c>
      <c r="BY450" s="22">
        <v>2.13</v>
      </c>
      <c r="BZ450" s="22">
        <v>1.77</v>
      </c>
      <c r="CA450" s="22">
        <v>578</v>
      </c>
      <c r="CB450" s="22">
        <v>132</v>
      </c>
      <c r="CC450" s="22">
        <v>317</v>
      </c>
      <c r="CD450" s="22">
        <v>103</v>
      </c>
      <c r="CE450" s="22">
        <v>333</v>
      </c>
      <c r="CF450" s="22">
        <v>118</v>
      </c>
      <c r="CG450" s="22">
        <v>338</v>
      </c>
      <c r="CH450" s="22">
        <v>131</v>
      </c>
      <c r="CI450" s="22">
        <v>1.08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104047</v>
      </c>
      <c r="D451" s="22">
        <v>0</v>
      </c>
      <c r="E451" s="22">
        <v>0</v>
      </c>
      <c r="F451" s="22">
        <v>-3</v>
      </c>
      <c r="G451" s="22">
        <v>3</v>
      </c>
      <c r="H451" s="22">
        <v>0</v>
      </c>
      <c r="I451" s="22">
        <v>3</v>
      </c>
      <c r="J451" s="20">
        <v>1.4</v>
      </c>
      <c r="K451" s="20">
        <v>0.4</v>
      </c>
      <c r="L451" s="22">
        <v>1</v>
      </c>
      <c r="M451" s="20" t="s">
        <v>2180</v>
      </c>
      <c r="N451" s="20">
        <v>1.4</v>
      </c>
      <c r="O451" s="22">
        <v>582</v>
      </c>
      <c r="P451" s="23" t="b">
        <v>0</v>
      </c>
      <c r="Q451" s="20"/>
      <c r="R451" s="20"/>
      <c r="S451" s="22">
        <v>47</v>
      </c>
      <c r="T451" s="20" t="s">
        <v>2181</v>
      </c>
      <c r="U451" s="20">
        <v>1.5</v>
      </c>
      <c r="V451" s="20" t="s">
        <v>2182</v>
      </c>
      <c r="W451" s="20">
        <v>0</v>
      </c>
      <c r="X451" s="23" t="b">
        <v>0</v>
      </c>
      <c r="Y451" s="20"/>
      <c r="Z451" s="20" t="s">
        <v>858</v>
      </c>
      <c r="AA451" s="22">
        <v>12</v>
      </c>
      <c r="AB451" s="22">
        <v>102</v>
      </c>
      <c r="AC451" s="22">
        <v>23</v>
      </c>
      <c r="AD451" s="22">
        <v>3545</v>
      </c>
      <c r="AE451" s="22">
        <v>52</v>
      </c>
      <c r="AF451" s="22">
        <v>6668</v>
      </c>
      <c r="AG451" s="22">
        <v>35</v>
      </c>
      <c r="AH451" s="20">
        <v>0.3</v>
      </c>
      <c r="AI451" s="20">
        <v>4.9000000000000004</v>
      </c>
      <c r="AJ451" s="20" t="s">
        <v>2182</v>
      </c>
      <c r="AK451" s="22">
        <v>718</v>
      </c>
      <c r="AL451" s="22">
        <v>0</v>
      </c>
      <c r="AM451" s="22">
        <v>0</v>
      </c>
      <c r="AN451" s="22">
        <v>1</v>
      </c>
      <c r="AO451" s="22">
        <v>14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68</v>
      </c>
      <c r="AX451" s="20">
        <v>70.8</v>
      </c>
      <c r="AY451" s="20">
        <v>68.599999999999994</v>
      </c>
      <c r="AZ451" s="20">
        <v>41</v>
      </c>
      <c r="BA451" s="20">
        <v>18</v>
      </c>
      <c r="BB451" s="22">
        <v>8</v>
      </c>
      <c r="BC451" s="20">
        <v>0.46</v>
      </c>
      <c r="BD451" s="20">
        <v>1.36</v>
      </c>
      <c r="BE451" s="20">
        <v>1.82</v>
      </c>
      <c r="BF451" s="20">
        <v>17.739999999999998</v>
      </c>
      <c r="BG451" s="22">
        <v>326</v>
      </c>
      <c r="BH451" s="22">
        <v>139</v>
      </c>
      <c r="BI451" s="22">
        <v>241</v>
      </c>
      <c r="BJ451" s="22">
        <v>137</v>
      </c>
      <c r="BK451" s="22">
        <v>272</v>
      </c>
      <c r="BL451" s="22">
        <v>142</v>
      </c>
      <c r="BM451" s="22">
        <v>322</v>
      </c>
      <c r="BN451" s="22">
        <v>146</v>
      </c>
      <c r="BO451" s="20"/>
      <c r="BP451" s="20"/>
      <c r="BQ451" s="20"/>
      <c r="BR451" s="20"/>
      <c r="BS451" s="20"/>
      <c r="BT451" s="20"/>
      <c r="BU451" s="22">
        <v>0.06</v>
      </c>
      <c r="BV451" s="22">
        <v>0</v>
      </c>
      <c r="BW451" s="22">
        <v>0.17</v>
      </c>
      <c r="BX451" s="22">
        <v>0.23</v>
      </c>
      <c r="BY451" s="22">
        <v>2.2200000000000002</v>
      </c>
      <c r="BZ451" s="22">
        <v>1.75</v>
      </c>
      <c r="CA451" s="22">
        <v>310</v>
      </c>
      <c r="CB451" s="22">
        <v>200</v>
      </c>
      <c r="CC451" s="22">
        <v>231</v>
      </c>
      <c r="CD451" s="22">
        <v>104</v>
      </c>
      <c r="CE451" s="22">
        <v>351</v>
      </c>
      <c r="CF451" s="22">
        <v>154</v>
      </c>
      <c r="CG451" s="22">
        <v>554</v>
      </c>
      <c r="CH451" s="22">
        <v>203</v>
      </c>
      <c r="CI451" s="22">
        <v>1</v>
      </c>
      <c r="CJ451" s="22">
        <v>0.13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222677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3</v>
      </c>
      <c r="J452" s="20">
        <v>0.8</v>
      </c>
      <c r="K452" s="20">
        <v>-0.2</v>
      </c>
      <c r="L452" s="22">
        <v>0</v>
      </c>
      <c r="M452" s="20" t="s">
        <v>2183</v>
      </c>
      <c r="N452" s="20">
        <v>0.8</v>
      </c>
      <c r="O452" s="22">
        <v>586</v>
      </c>
      <c r="P452" s="23" t="b">
        <v>0</v>
      </c>
      <c r="Q452" s="20"/>
      <c r="R452" s="20"/>
      <c r="S452" s="22">
        <v>48</v>
      </c>
      <c r="T452" s="20" t="s">
        <v>2184</v>
      </c>
      <c r="U452" s="20">
        <v>1.6</v>
      </c>
      <c r="V452" s="20" t="s">
        <v>2185</v>
      </c>
      <c r="W452" s="20">
        <v>0.1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22</v>
      </c>
      <c r="AD452" s="22">
        <v>11308</v>
      </c>
      <c r="AE452" s="22">
        <v>76</v>
      </c>
      <c r="AF452" s="22">
        <v>17527</v>
      </c>
      <c r="AG452" s="22">
        <v>127</v>
      </c>
      <c r="AH452" s="20">
        <v>0.2</v>
      </c>
      <c r="AI452" s="20">
        <v>4.5999999999999996</v>
      </c>
      <c r="AJ452" s="20" t="s">
        <v>2185</v>
      </c>
      <c r="AK452" s="22">
        <v>679</v>
      </c>
      <c r="AL452" s="22">
        <v>1</v>
      </c>
      <c r="AM452" s="22">
        <v>0</v>
      </c>
      <c r="AN452" s="22">
        <v>0</v>
      </c>
      <c r="AO452" s="22">
        <v>17</v>
      </c>
      <c r="AP452" s="22">
        <v>0</v>
      </c>
      <c r="AQ452" s="22">
        <v>0</v>
      </c>
      <c r="AR452" s="22">
        <v>0</v>
      </c>
      <c r="AS452" s="22">
        <v>3</v>
      </c>
      <c r="AT452" s="22">
        <v>0</v>
      </c>
      <c r="AU452" s="22">
        <v>0</v>
      </c>
      <c r="AV452" s="22">
        <v>0</v>
      </c>
      <c r="AW452" s="22">
        <v>60</v>
      </c>
      <c r="AX452" s="20">
        <v>93.4</v>
      </c>
      <c r="AY452" s="20">
        <v>54.3</v>
      </c>
      <c r="AZ452" s="20">
        <v>101</v>
      </c>
      <c r="BA452" s="20">
        <v>24.5</v>
      </c>
      <c r="BB452" s="22">
        <v>6</v>
      </c>
      <c r="BC452" s="20">
        <v>0.9</v>
      </c>
      <c r="BD452" s="20">
        <v>0.25</v>
      </c>
      <c r="BE452" s="20">
        <v>1.1499999999999999</v>
      </c>
      <c r="BF452" s="20">
        <v>18.09</v>
      </c>
      <c r="BG452" s="22">
        <v>301</v>
      </c>
      <c r="BH452" s="22">
        <v>125</v>
      </c>
      <c r="BI452" s="22">
        <v>276</v>
      </c>
      <c r="BJ452" s="22">
        <v>149</v>
      </c>
      <c r="BK452" s="22">
        <v>162</v>
      </c>
      <c r="BL452" s="22">
        <v>98</v>
      </c>
      <c r="BM452" s="22">
        <v>280</v>
      </c>
      <c r="BN452" s="22">
        <v>131</v>
      </c>
      <c r="BO452" s="20"/>
      <c r="BP452" s="20"/>
      <c r="BQ452" s="20"/>
      <c r="BR452" s="20"/>
      <c r="BS452" s="20"/>
      <c r="BT452" s="20"/>
      <c r="BU452" s="22">
        <v>0.12</v>
      </c>
      <c r="BV452" s="22">
        <v>0</v>
      </c>
      <c r="BW452" s="22">
        <v>0.03</v>
      </c>
      <c r="BX452" s="22">
        <v>0.15</v>
      </c>
      <c r="BY452" s="22">
        <v>2.4</v>
      </c>
      <c r="BZ452" s="22">
        <v>2.25</v>
      </c>
      <c r="CA452" s="22">
        <v>294</v>
      </c>
      <c r="CB452" s="22">
        <v>192</v>
      </c>
      <c r="CC452" s="22">
        <v>302</v>
      </c>
      <c r="CD452" s="22">
        <v>136</v>
      </c>
      <c r="CE452" s="22">
        <v>338</v>
      </c>
      <c r="CF452" s="22">
        <v>147</v>
      </c>
      <c r="CG452" s="22">
        <v>451</v>
      </c>
      <c r="CH452" s="22">
        <v>151</v>
      </c>
      <c r="CI452" s="22">
        <v>0.8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100</v>
      </c>
      <c r="B453" s="22">
        <v>100</v>
      </c>
      <c r="C453" s="22">
        <v>476369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2</v>
      </c>
      <c r="J453" s="20">
        <v>0.4</v>
      </c>
      <c r="K453" s="20">
        <v>-0.6</v>
      </c>
      <c r="L453" s="22">
        <v>1</v>
      </c>
      <c r="M453" s="20" t="s">
        <v>1315</v>
      </c>
      <c r="N453" s="20">
        <v>0.4</v>
      </c>
      <c r="O453" s="22">
        <v>602</v>
      </c>
      <c r="P453" s="23" t="b">
        <v>0</v>
      </c>
      <c r="Q453" s="20"/>
      <c r="R453" s="20" t="s">
        <v>3645</v>
      </c>
      <c r="S453" s="22">
        <v>40</v>
      </c>
      <c r="T453" s="20" t="s">
        <v>2186</v>
      </c>
      <c r="U453" s="20">
        <v>1.8</v>
      </c>
      <c r="V453" s="20" t="s">
        <v>2187</v>
      </c>
      <c r="W453" s="20">
        <v>4.7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25</v>
      </c>
      <c r="AD453" s="22">
        <v>561536</v>
      </c>
      <c r="AE453" s="22">
        <v>2200</v>
      </c>
      <c r="AF453" s="22">
        <v>658201</v>
      </c>
      <c r="AG453" s="22">
        <v>3816</v>
      </c>
      <c r="AH453" s="20">
        <v>0.1</v>
      </c>
      <c r="AI453" s="20">
        <v>6.2</v>
      </c>
      <c r="AJ453" s="20" t="s">
        <v>2187</v>
      </c>
      <c r="AK453" s="22">
        <v>1002</v>
      </c>
      <c r="AL453" s="22">
        <v>0</v>
      </c>
      <c r="AM453" s="22">
        <v>2</v>
      </c>
      <c r="AN453" s="22">
        <v>0</v>
      </c>
      <c r="AO453" s="22">
        <v>21</v>
      </c>
      <c r="AP453" s="22">
        <v>0</v>
      </c>
      <c r="AQ453" s="22">
        <v>0</v>
      </c>
      <c r="AR453" s="22">
        <v>0</v>
      </c>
      <c r="AS453" s="22">
        <v>4</v>
      </c>
      <c r="AT453" s="22">
        <v>0</v>
      </c>
      <c r="AU453" s="22">
        <v>0</v>
      </c>
      <c r="AV453" s="22">
        <v>3</v>
      </c>
      <c r="AW453" s="22">
        <v>135</v>
      </c>
      <c r="AX453" s="20">
        <v>178.8</v>
      </c>
      <c r="AY453" s="20">
        <v>157.5</v>
      </c>
      <c r="AZ453" s="20">
        <v>50</v>
      </c>
      <c r="BA453" s="20">
        <v>38.5</v>
      </c>
      <c r="BB453" s="22">
        <v>12</v>
      </c>
      <c r="BC453" s="20">
        <v>0.22</v>
      </c>
      <c r="BD453" s="20">
        <v>1.2</v>
      </c>
      <c r="BE453" s="20">
        <v>1.42</v>
      </c>
      <c r="BF453" s="20">
        <v>23.5</v>
      </c>
      <c r="BG453" s="22">
        <v>198</v>
      </c>
      <c r="BH453" s="22">
        <v>77</v>
      </c>
      <c r="BI453" s="22">
        <v>120</v>
      </c>
      <c r="BJ453" s="22">
        <v>23</v>
      </c>
      <c r="BK453" s="22">
        <v>248</v>
      </c>
      <c r="BL453" s="22">
        <v>73</v>
      </c>
      <c r="BM453" s="22">
        <v>194</v>
      </c>
      <c r="BN453" s="22">
        <v>56</v>
      </c>
      <c r="BO453" s="20"/>
      <c r="BP453" s="20"/>
      <c r="BQ453" s="20"/>
      <c r="BR453" s="20"/>
      <c r="BS453" s="20"/>
      <c r="BT453" s="20"/>
      <c r="BU453" s="22">
        <v>0.02</v>
      </c>
      <c r="BV453" s="22">
        <v>0</v>
      </c>
      <c r="BW453" s="22">
        <v>0.11</v>
      </c>
      <c r="BX453" s="22">
        <v>0.13</v>
      </c>
      <c r="BY453" s="22">
        <v>2.11</v>
      </c>
      <c r="BZ453" s="22">
        <v>1.89</v>
      </c>
      <c r="CA453" s="22">
        <v>694</v>
      </c>
      <c r="CB453" s="22">
        <v>205</v>
      </c>
      <c r="CC453" s="22">
        <v>341</v>
      </c>
      <c r="CD453" s="22">
        <v>111</v>
      </c>
      <c r="CE453" s="22">
        <v>309</v>
      </c>
      <c r="CF453" s="22">
        <v>110</v>
      </c>
      <c r="CG453" s="22">
        <v>85</v>
      </c>
      <c r="CH453" s="22">
        <v>30</v>
      </c>
      <c r="CI453" s="22">
        <v>1.08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54738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1</v>
      </c>
      <c r="J454" s="20">
        <v>2.6</v>
      </c>
      <c r="K454" s="20">
        <v>1.6</v>
      </c>
      <c r="L454" s="22">
        <v>6</v>
      </c>
      <c r="M454" s="20" t="s">
        <v>558</v>
      </c>
      <c r="N454" s="20">
        <v>2.6</v>
      </c>
      <c r="O454" s="22">
        <v>614</v>
      </c>
      <c r="P454" s="23" t="b">
        <v>0</v>
      </c>
      <c r="Q454" s="20"/>
      <c r="R454" s="20"/>
      <c r="S454" s="22">
        <v>45</v>
      </c>
      <c r="T454" s="20" t="s">
        <v>2421</v>
      </c>
      <c r="U454" s="20">
        <v>2.4</v>
      </c>
      <c r="V454" s="20" t="s">
        <v>2422</v>
      </c>
      <c r="W454" s="20">
        <v>0.3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40</v>
      </c>
      <c r="AD454" s="22">
        <v>48532</v>
      </c>
      <c r="AE454" s="22">
        <v>3079</v>
      </c>
      <c r="AF454" s="22">
        <v>40322</v>
      </c>
      <c r="AG454" s="22">
        <v>406</v>
      </c>
      <c r="AH454" s="20">
        <v>0.6</v>
      </c>
      <c r="AI454" s="20">
        <v>8.9</v>
      </c>
      <c r="AJ454" s="20" t="s">
        <v>2422</v>
      </c>
      <c r="AK454" s="22">
        <v>1530</v>
      </c>
      <c r="AL454" s="22">
        <v>0</v>
      </c>
      <c r="AM454" s="22">
        <v>0</v>
      </c>
      <c r="AN454" s="22">
        <v>1</v>
      </c>
      <c r="AO454" s="22">
        <v>32</v>
      </c>
      <c r="AP454" s="22">
        <v>0</v>
      </c>
      <c r="AQ454" s="22">
        <v>0</v>
      </c>
      <c r="AR454" s="22">
        <v>0</v>
      </c>
      <c r="AS454" s="22">
        <v>3</v>
      </c>
      <c r="AT454" s="22">
        <v>0</v>
      </c>
      <c r="AU454" s="22">
        <v>64</v>
      </c>
      <c r="AV454" s="22">
        <v>1</v>
      </c>
      <c r="AW454" s="22">
        <v>277</v>
      </c>
      <c r="AX454" s="20">
        <v>502.2</v>
      </c>
      <c r="AY454" s="20">
        <v>0</v>
      </c>
      <c r="AZ454" s="20">
        <v>0</v>
      </c>
      <c r="BA454" s="20">
        <v>50.2</v>
      </c>
      <c r="BB454" s="22">
        <v>17</v>
      </c>
      <c r="BC454" s="20">
        <v>0</v>
      </c>
      <c r="BD454" s="20">
        <v>0.02</v>
      </c>
      <c r="BE454" s="20">
        <v>0.02</v>
      </c>
      <c r="BF454" s="20">
        <v>36.14</v>
      </c>
      <c r="BG454" s="22">
        <v>9</v>
      </c>
      <c r="BH454" s="22">
        <v>5</v>
      </c>
      <c r="BI454" s="22">
        <v>631</v>
      </c>
      <c r="BJ454" s="22">
        <v>76</v>
      </c>
      <c r="BK454" s="22">
        <v>617</v>
      </c>
      <c r="BL454" s="22">
        <v>69</v>
      </c>
      <c r="BM454" s="22">
        <v>140</v>
      </c>
      <c r="BN454" s="22">
        <v>5</v>
      </c>
      <c r="BO454" s="20"/>
      <c r="BP454" s="20"/>
      <c r="BQ454" s="20"/>
      <c r="BR454" s="20"/>
      <c r="BS454" s="20"/>
      <c r="BT454" s="20"/>
      <c r="BU454" s="22">
        <v>0</v>
      </c>
      <c r="BV454" s="22">
        <v>3.76</v>
      </c>
      <c r="BW454" s="22">
        <v>0</v>
      </c>
      <c r="BX454" s="22">
        <v>0</v>
      </c>
      <c r="BY454" s="22">
        <v>2.13</v>
      </c>
      <c r="BZ454" s="22">
        <v>1.88</v>
      </c>
      <c r="CA454" s="22">
        <v>351</v>
      </c>
      <c r="CB454" s="22">
        <v>15</v>
      </c>
      <c r="CC454" s="22">
        <v>133</v>
      </c>
      <c r="CD454" s="22">
        <v>11</v>
      </c>
      <c r="CE454" s="22">
        <v>232</v>
      </c>
      <c r="CF454" s="22">
        <v>26</v>
      </c>
      <c r="CG454" s="22">
        <v>290</v>
      </c>
      <c r="CH454" s="22">
        <v>38</v>
      </c>
      <c r="CI454" s="22">
        <v>1</v>
      </c>
      <c r="CJ454" s="22">
        <v>0.06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88894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3.8</v>
      </c>
      <c r="K455" s="20">
        <v>2.8</v>
      </c>
      <c r="L455" s="22">
        <v>5</v>
      </c>
      <c r="M455" s="20" t="s">
        <v>2543</v>
      </c>
      <c r="N455" s="20">
        <v>3.8</v>
      </c>
      <c r="O455" s="22">
        <v>630</v>
      </c>
      <c r="P455" s="23" t="b">
        <v>0</v>
      </c>
      <c r="Q455" s="20"/>
      <c r="R455" s="20" t="s">
        <v>3136</v>
      </c>
      <c r="S455" s="22">
        <v>49</v>
      </c>
      <c r="T455" s="20" t="s">
        <v>2544</v>
      </c>
      <c r="U455" s="20">
        <v>2.6</v>
      </c>
      <c r="V455" s="20" t="s">
        <v>2545</v>
      </c>
      <c r="W455" s="20">
        <v>0.1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31</v>
      </c>
      <c r="AD455" s="22">
        <v>17228</v>
      </c>
      <c r="AE455" s="22">
        <v>3981</v>
      </c>
      <c r="AF455" s="22">
        <v>22537</v>
      </c>
      <c r="AG455" s="22">
        <v>289</v>
      </c>
      <c r="AH455" s="20">
        <v>0.8</v>
      </c>
      <c r="AI455" s="20">
        <v>6.3</v>
      </c>
      <c r="AJ455" s="20" t="s">
        <v>2545</v>
      </c>
      <c r="AK455" s="22">
        <v>893</v>
      </c>
      <c r="AL455" s="22">
        <v>1</v>
      </c>
      <c r="AM455" s="22">
        <v>2</v>
      </c>
      <c r="AN455" s="22">
        <v>1</v>
      </c>
      <c r="AO455" s="22">
        <v>20</v>
      </c>
      <c r="AP455" s="22">
        <v>0</v>
      </c>
      <c r="AQ455" s="22">
        <v>0</v>
      </c>
      <c r="AR455" s="22">
        <v>0</v>
      </c>
      <c r="AS455" s="22">
        <v>3</v>
      </c>
      <c r="AT455" s="22">
        <v>0</v>
      </c>
      <c r="AU455" s="22">
        <v>0</v>
      </c>
      <c r="AV455" s="22">
        <v>0</v>
      </c>
      <c r="AW455" s="22">
        <v>142</v>
      </c>
      <c r="AX455" s="20">
        <v>176</v>
      </c>
      <c r="AY455" s="20">
        <v>170.9</v>
      </c>
      <c r="AZ455" s="20">
        <v>103</v>
      </c>
      <c r="BA455" s="20">
        <v>44.8</v>
      </c>
      <c r="BB455" s="22">
        <v>10</v>
      </c>
      <c r="BC455" s="20">
        <v>1.06</v>
      </c>
      <c r="BD455" s="20">
        <v>0.85</v>
      </c>
      <c r="BE455" s="20">
        <v>1.91</v>
      </c>
      <c r="BF455" s="20">
        <v>21.4</v>
      </c>
      <c r="BG455" s="22">
        <v>201</v>
      </c>
      <c r="BH455" s="22">
        <v>81</v>
      </c>
      <c r="BI455" s="22">
        <v>105</v>
      </c>
      <c r="BJ455" s="22">
        <v>76</v>
      </c>
      <c r="BK455" s="22">
        <v>160</v>
      </c>
      <c r="BL455" s="22">
        <v>96</v>
      </c>
      <c r="BM455" s="22">
        <v>167</v>
      </c>
      <c r="BN455" s="22">
        <v>87</v>
      </c>
      <c r="BO455" s="22">
        <v>3</v>
      </c>
      <c r="BP455" s="20"/>
      <c r="BQ455" s="22">
        <v>1</v>
      </c>
      <c r="BR455" s="20"/>
      <c r="BS455" s="20"/>
      <c r="BT455" s="20"/>
      <c r="BU455" s="22">
        <v>0.11</v>
      </c>
      <c r="BV455" s="22">
        <v>0</v>
      </c>
      <c r="BW455" s="22">
        <v>0.09</v>
      </c>
      <c r="BX455" s="22">
        <v>0.2</v>
      </c>
      <c r="BY455" s="22">
        <v>2.16</v>
      </c>
      <c r="BZ455" s="22">
        <v>2.02</v>
      </c>
      <c r="CA455" s="22">
        <v>216</v>
      </c>
      <c r="CB455" s="22">
        <v>139</v>
      </c>
      <c r="CC455" s="22">
        <v>53</v>
      </c>
      <c r="CD455" s="22">
        <v>31</v>
      </c>
      <c r="CE455" s="22">
        <v>202</v>
      </c>
      <c r="CF455" s="22">
        <v>88</v>
      </c>
      <c r="CG455" s="22">
        <v>366</v>
      </c>
      <c r="CH455" s="22">
        <v>114</v>
      </c>
      <c r="CI455" s="22">
        <v>1.01</v>
      </c>
      <c r="CJ455" s="22">
        <v>0.1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242453</v>
      </c>
      <c r="D456" s="22">
        <v>0</v>
      </c>
      <c r="E456" s="22">
        <v>0</v>
      </c>
      <c r="F456" s="22">
        <v>-1</v>
      </c>
      <c r="G456" s="22">
        <v>1</v>
      </c>
      <c r="H456" s="22">
        <v>0</v>
      </c>
      <c r="I456" s="22">
        <v>4</v>
      </c>
      <c r="J456" s="20">
        <v>3.6</v>
      </c>
      <c r="K456" s="20">
        <v>2.6</v>
      </c>
      <c r="L456" s="22">
        <v>2</v>
      </c>
      <c r="M456" s="20" t="s">
        <v>957</v>
      </c>
      <c r="N456" s="20">
        <v>3.6</v>
      </c>
      <c r="O456" s="22">
        <v>631</v>
      </c>
      <c r="P456" s="23" t="b">
        <v>0</v>
      </c>
      <c r="Q456" s="20"/>
      <c r="R456" s="20"/>
      <c r="S456" s="22">
        <v>49</v>
      </c>
      <c r="T456" s="20" t="s">
        <v>2546</v>
      </c>
      <c r="U456" s="20">
        <v>2.2000000000000002</v>
      </c>
      <c r="V456" s="20" t="s">
        <v>2547</v>
      </c>
      <c r="W456" s="20">
        <v>0.2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36</v>
      </c>
      <c r="AD456" s="22">
        <v>30527</v>
      </c>
      <c r="AE456" s="22">
        <v>1057</v>
      </c>
      <c r="AF456" s="22">
        <v>26024</v>
      </c>
      <c r="AG456" s="22">
        <v>528</v>
      </c>
      <c r="AH456" s="20">
        <v>0.7</v>
      </c>
      <c r="AI456" s="20">
        <v>7.3</v>
      </c>
      <c r="AJ456" s="20" t="s">
        <v>2547</v>
      </c>
      <c r="AK456" s="22">
        <v>867</v>
      </c>
      <c r="AL456" s="22">
        <v>2</v>
      </c>
      <c r="AM456" s="22">
        <v>1</v>
      </c>
      <c r="AN456" s="22">
        <v>1</v>
      </c>
      <c r="AO456" s="22">
        <v>22</v>
      </c>
      <c r="AP456" s="22">
        <v>0</v>
      </c>
      <c r="AQ456" s="22">
        <v>0</v>
      </c>
      <c r="AR456" s="22">
        <v>0</v>
      </c>
      <c r="AS456" s="22">
        <v>3</v>
      </c>
      <c r="AT456" s="22">
        <v>0</v>
      </c>
      <c r="AU456" s="22">
        <v>0</v>
      </c>
      <c r="AV456" s="22">
        <v>3</v>
      </c>
      <c r="AW456" s="22">
        <v>105</v>
      </c>
      <c r="AX456" s="20">
        <v>142</v>
      </c>
      <c r="AY456" s="20">
        <v>111.1</v>
      </c>
      <c r="AZ456" s="20">
        <v>222</v>
      </c>
      <c r="BA456" s="20">
        <v>46.7</v>
      </c>
      <c r="BB456" s="22">
        <v>10</v>
      </c>
      <c r="BC456" s="20">
        <v>2.58</v>
      </c>
      <c r="BD456" s="20">
        <v>0.41</v>
      </c>
      <c r="BE456" s="20">
        <v>2.99</v>
      </c>
      <c r="BF456" s="20">
        <v>24.62</v>
      </c>
      <c r="BG456" s="22">
        <v>246</v>
      </c>
      <c r="BH456" s="22">
        <v>31</v>
      </c>
      <c r="BI456" s="22">
        <v>163</v>
      </c>
      <c r="BJ456" s="22">
        <v>23</v>
      </c>
      <c r="BK456" s="22">
        <v>70</v>
      </c>
      <c r="BL456" s="22">
        <v>24</v>
      </c>
      <c r="BM456" s="22">
        <v>155</v>
      </c>
      <c r="BN456" s="22">
        <v>27</v>
      </c>
      <c r="BO456" s="20"/>
      <c r="BP456" s="20"/>
      <c r="BQ456" s="20"/>
      <c r="BR456" s="20"/>
      <c r="BS456" s="20"/>
      <c r="BT456" s="20"/>
      <c r="BU456" s="22">
        <v>0.27</v>
      </c>
      <c r="BV456" s="22">
        <v>0</v>
      </c>
      <c r="BW456" s="22">
        <v>0.04</v>
      </c>
      <c r="BX456" s="22">
        <v>0.31</v>
      </c>
      <c r="BY456" s="22">
        <v>2.56</v>
      </c>
      <c r="BZ456" s="22">
        <v>2.2799999999999998</v>
      </c>
      <c r="CA456" s="22">
        <v>252</v>
      </c>
      <c r="CB456" s="22">
        <v>54</v>
      </c>
      <c r="CC456" s="22">
        <v>64</v>
      </c>
      <c r="CD456" s="22">
        <v>9</v>
      </c>
      <c r="CE456" s="22">
        <v>254</v>
      </c>
      <c r="CF456" s="22">
        <v>32</v>
      </c>
      <c r="CG456" s="22">
        <v>339</v>
      </c>
      <c r="CH456" s="22">
        <v>53</v>
      </c>
      <c r="CI456" s="22">
        <v>1.04</v>
      </c>
      <c r="CJ456" s="22">
        <v>0.1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27.75" thickBot="1">
      <c r="A457" s="22">
        <v>0</v>
      </c>
      <c r="B457" s="22">
        <v>0</v>
      </c>
      <c r="C457" s="22">
        <v>552030</v>
      </c>
      <c r="D457" s="22">
        <v>0</v>
      </c>
      <c r="E457" s="22">
        <v>0</v>
      </c>
      <c r="F457" s="22">
        <v>0</v>
      </c>
      <c r="G457" s="22">
        <v>0</v>
      </c>
      <c r="H457" s="22">
        <v>0</v>
      </c>
      <c r="I457" s="22">
        <v>2</v>
      </c>
      <c r="J457" s="20">
        <v>0</v>
      </c>
      <c r="K457" s="20">
        <v>0</v>
      </c>
      <c r="L457" s="22">
        <v>0</v>
      </c>
      <c r="M457" s="20" t="s">
        <v>2548</v>
      </c>
      <c r="N457" s="20">
        <v>0</v>
      </c>
      <c r="O457" s="22">
        <v>648</v>
      </c>
      <c r="P457" s="23" t="b">
        <v>0</v>
      </c>
      <c r="Q457" s="20" t="s">
        <v>3137</v>
      </c>
      <c r="R457" s="20" t="s">
        <v>3138</v>
      </c>
      <c r="S457" s="22">
        <v>40</v>
      </c>
      <c r="T457" s="20" t="s">
        <v>2549</v>
      </c>
      <c r="U457" s="20">
        <v>0</v>
      </c>
      <c r="V457" s="20" t="s">
        <v>2550</v>
      </c>
      <c r="W457" s="20">
        <v>0</v>
      </c>
      <c r="X457" s="23" t="b">
        <v>0</v>
      </c>
      <c r="Y457" s="20"/>
      <c r="Z457" s="20" t="s">
        <v>872</v>
      </c>
      <c r="AA457" s="22">
        <v>12</v>
      </c>
      <c r="AB457" s="22">
        <v>102</v>
      </c>
      <c r="AC457" s="22">
        <v>0</v>
      </c>
      <c r="AD457" s="22">
        <v>713</v>
      </c>
      <c r="AE457" s="22">
        <v>0</v>
      </c>
      <c r="AF457" s="22">
        <v>1358</v>
      </c>
      <c r="AG457" s="22">
        <v>6</v>
      </c>
      <c r="AH457" s="20">
        <v>0</v>
      </c>
      <c r="AI457" s="20">
        <v>0</v>
      </c>
      <c r="AJ457" s="20" t="s">
        <v>2550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587</v>
      </c>
      <c r="BH457" s="22">
        <v>231</v>
      </c>
      <c r="BI457" s="22">
        <v>572</v>
      </c>
      <c r="BJ457" s="22">
        <v>230</v>
      </c>
      <c r="BK457" s="22">
        <v>547</v>
      </c>
      <c r="BL457" s="22">
        <v>221</v>
      </c>
      <c r="BM457" s="22">
        <v>594</v>
      </c>
      <c r="BN457" s="22">
        <v>231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719</v>
      </c>
      <c r="CB457" s="22">
        <v>226</v>
      </c>
      <c r="CC457" s="22">
        <v>520</v>
      </c>
      <c r="CD457" s="22">
        <v>204</v>
      </c>
      <c r="CE457" s="22">
        <v>599</v>
      </c>
      <c r="CF457" s="22">
        <v>228</v>
      </c>
      <c r="CG457" s="22">
        <v>631</v>
      </c>
      <c r="CH457" s="22">
        <v>223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20480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1</v>
      </c>
      <c r="J458" s="20">
        <v>0</v>
      </c>
      <c r="K458" s="20">
        <v>-1</v>
      </c>
      <c r="L458" s="22">
        <v>0</v>
      </c>
      <c r="M458" s="20" t="s">
        <v>959</v>
      </c>
      <c r="N458" s="20">
        <v>0</v>
      </c>
      <c r="O458" s="22">
        <v>665</v>
      </c>
      <c r="P458" s="23" t="b">
        <v>0</v>
      </c>
      <c r="Q458" s="20"/>
      <c r="R458" s="20"/>
      <c r="S458" s="22">
        <v>44</v>
      </c>
      <c r="T458" s="20" t="s">
        <v>2782</v>
      </c>
      <c r="U458" s="20">
        <v>0</v>
      </c>
      <c r="V458" s="20" t="s">
        <v>2783</v>
      </c>
      <c r="W458" s="20">
        <v>0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0</v>
      </c>
      <c r="AD458" s="22">
        <v>2974</v>
      </c>
      <c r="AE458" s="22">
        <v>71</v>
      </c>
      <c r="AF458" s="22">
        <v>3085</v>
      </c>
      <c r="AG458" s="22">
        <v>36</v>
      </c>
      <c r="AH458" s="20">
        <v>0</v>
      </c>
      <c r="AI458" s="20">
        <v>0</v>
      </c>
      <c r="AJ458" s="20" t="s">
        <v>2783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608</v>
      </c>
      <c r="BH458" s="22">
        <v>85</v>
      </c>
      <c r="BI458" s="22">
        <v>595</v>
      </c>
      <c r="BJ458" s="22">
        <v>71</v>
      </c>
      <c r="BK458" s="22">
        <v>577</v>
      </c>
      <c r="BL458" s="22">
        <v>63</v>
      </c>
      <c r="BM458" s="22">
        <v>613</v>
      </c>
      <c r="BN458" s="22">
        <v>85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480</v>
      </c>
      <c r="CB458" s="22">
        <v>22</v>
      </c>
      <c r="CC458" s="22">
        <v>550</v>
      </c>
      <c r="CD458" s="22">
        <v>83</v>
      </c>
      <c r="CE458" s="22">
        <v>619</v>
      </c>
      <c r="CF458" s="22">
        <v>85</v>
      </c>
      <c r="CG458" s="22">
        <v>540</v>
      </c>
      <c r="CH458" s="22">
        <v>72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611011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2</v>
      </c>
      <c r="J459" s="20">
        <v>0</v>
      </c>
      <c r="K459" s="20">
        <v>-1</v>
      </c>
      <c r="L459" s="22">
        <v>0</v>
      </c>
      <c r="M459" s="20" t="s">
        <v>2618</v>
      </c>
      <c r="N459" s="20">
        <v>0</v>
      </c>
      <c r="O459" s="22">
        <v>682</v>
      </c>
      <c r="P459" s="23" t="b">
        <v>0</v>
      </c>
      <c r="Q459" s="20"/>
      <c r="R459" s="20"/>
      <c r="S459" s="22">
        <v>40</v>
      </c>
      <c r="T459" s="20" t="s">
        <v>2872</v>
      </c>
      <c r="U459" s="20">
        <v>0</v>
      </c>
      <c r="V459" s="20" t="s">
        <v>459</v>
      </c>
      <c r="W459" s="20">
        <v>0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0</v>
      </c>
      <c r="AD459" s="22">
        <v>4150</v>
      </c>
      <c r="AE459" s="22">
        <v>62</v>
      </c>
      <c r="AF459" s="22">
        <v>2820</v>
      </c>
      <c r="AG459" s="22">
        <v>59</v>
      </c>
      <c r="AH459" s="20">
        <v>0</v>
      </c>
      <c r="AI459" s="20">
        <v>0</v>
      </c>
      <c r="AJ459" s="20" t="s">
        <v>459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592</v>
      </c>
      <c r="BH459" s="22">
        <v>234</v>
      </c>
      <c r="BI459" s="22">
        <v>577</v>
      </c>
      <c r="BJ459" s="22">
        <v>233</v>
      </c>
      <c r="BK459" s="22">
        <v>552</v>
      </c>
      <c r="BL459" s="22">
        <v>224</v>
      </c>
      <c r="BM459" s="22">
        <v>599</v>
      </c>
      <c r="BN459" s="22">
        <v>234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724</v>
      </c>
      <c r="CB459" s="22">
        <v>229</v>
      </c>
      <c r="CC459" s="22">
        <v>525</v>
      </c>
      <c r="CD459" s="22">
        <v>207</v>
      </c>
      <c r="CE459" s="22">
        <v>604</v>
      </c>
      <c r="CF459" s="22">
        <v>231</v>
      </c>
      <c r="CG459" s="22">
        <v>529</v>
      </c>
      <c r="CH459" s="22">
        <v>199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60252</v>
      </c>
      <c r="D460" s="22">
        <v>0</v>
      </c>
      <c r="E460" s="22">
        <v>0</v>
      </c>
      <c r="F460" s="22">
        <v>0</v>
      </c>
      <c r="G460" s="22">
        <v>0</v>
      </c>
      <c r="H460" s="22">
        <v>1</v>
      </c>
      <c r="I460" s="22">
        <v>3</v>
      </c>
      <c r="J460" s="20">
        <v>5</v>
      </c>
      <c r="K460" s="20">
        <v>4</v>
      </c>
      <c r="L460" s="22">
        <v>11</v>
      </c>
      <c r="M460" s="20" t="s">
        <v>3334</v>
      </c>
      <c r="N460" s="20">
        <v>5</v>
      </c>
      <c r="O460" s="22">
        <v>727</v>
      </c>
      <c r="P460" s="23" t="b">
        <v>0</v>
      </c>
      <c r="Q460" s="20"/>
      <c r="R460" s="20"/>
      <c r="S460" s="22">
        <v>50</v>
      </c>
      <c r="T460" s="20" t="s">
        <v>3335</v>
      </c>
      <c r="U460" s="20">
        <v>3.9</v>
      </c>
      <c r="V460" s="20" t="s">
        <v>3336</v>
      </c>
      <c r="W460" s="20">
        <v>0.1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35</v>
      </c>
      <c r="AD460" s="22">
        <v>13410</v>
      </c>
      <c r="AE460" s="22">
        <v>8668</v>
      </c>
      <c r="AF460" s="22">
        <v>3141</v>
      </c>
      <c r="AG460" s="22">
        <v>246</v>
      </c>
      <c r="AH460" s="20">
        <v>1</v>
      </c>
      <c r="AI460" s="20">
        <v>7</v>
      </c>
      <c r="AJ460" s="20" t="s">
        <v>3336</v>
      </c>
      <c r="AK460" s="22">
        <v>473</v>
      </c>
      <c r="AL460" s="22">
        <v>1</v>
      </c>
      <c r="AM460" s="22">
        <v>3</v>
      </c>
      <c r="AN460" s="22">
        <v>3</v>
      </c>
      <c r="AO460" s="22">
        <v>9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3</v>
      </c>
      <c r="AW460" s="22">
        <v>117</v>
      </c>
      <c r="AX460" s="20">
        <v>115.6</v>
      </c>
      <c r="AY460" s="20">
        <v>103.8</v>
      </c>
      <c r="AZ460" s="20">
        <v>71</v>
      </c>
      <c r="BA460" s="20">
        <v>29</v>
      </c>
      <c r="BB460" s="22">
        <v>6</v>
      </c>
      <c r="BC460" s="20">
        <v>0.99</v>
      </c>
      <c r="BD460" s="20">
        <v>0.69</v>
      </c>
      <c r="BE460" s="20">
        <v>1.68</v>
      </c>
      <c r="BF460" s="20">
        <v>9.7899999999999991</v>
      </c>
      <c r="BG460" s="22">
        <v>276</v>
      </c>
      <c r="BH460" s="22">
        <v>111</v>
      </c>
      <c r="BI460" s="22">
        <v>178</v>
      </c>
      <c r="BJ460" s="22">
        <v>109</v>
      </c>
      <c r="BK460" s="22">
        <v>207</v>
      </c>
      <c r="BL460" s="22">
        <v>113</v>
      </c>
      <c r="BM460" s="22">
        <v>245</v>
      </c>
      <c r="BN460" s="22">
        <v>113</v>
      </c>
      <c r="BO460" s="22">
        <v>4</v>
      </c>
      <c r="BP460" s="20"/>
      <c r="BQ460" s="20"/>
      <c r="BR460" s="20"/>
      <c r="BS460" s="20"/>
      <c r="BT460" s="20"/>
      <c r="BU460" s="22">
        <v>0.19</v>
      </c>
      <c r="BV460" s="22">
        <v>0</v>
      </c>
      <c r="BW460" s="22">
        <v>0.13</v>
      </c>
      <c r="BX460" s="22">
        <v>0.32</v>
      </c>
      <c r="BY460" s="22">
        <v>1.86</v>
      </c>
      <c r="BZ460" s="22">
        <v>1.71</v>
      </c>
      <c r="CA460" s="22">
        <v>170</v>
      </c>
      <c r="CB460" s="22">
        <v>105</v>
      </c>
      <c r="CC460" s="22">
        <v>16</v>
      </c>
      <c r="CD460" s="22">
        <v>12</v>
      </c>
      <c r="CE460" s="22">
        <v>64</v>
      </c>
      <c r="CF460" s="22">
        <v>34</v>
      </c>
      <c r="CG460" s="22">
        <v>400</v>
      </c>
      <c r="CH460" s="22">
        <v>130</v>
      </c>
      <c r="CI460" s="22">
        <v>1.1399999999999999</v>
      </c>
      <c r="CJ460" s="22">
        <v>0.56999999999999995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608060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3</v>
      </c>
      <c r="J461" s="20">
        <v>0</v>
      </c>
      <c r="K461" s="20">
        <v>-1</v>
      </c>
      <c r="L461" s="22">
        <v>0</v>
      </c>
      <c r="M461" s="20" t="s">
        <v>2258</v>
      </c>
      <c r="N461" s="20">
        <v>0</v>
      </c>
      <c r="O461" s="22">
        <v>729</v>
      </c>
      <c r="P461" s="23" t="b">
        <v>0</v>
      </c>
      <c r="Q461" s="20"/>
      <c r="R461" s="20"/>
      <c r="S461" s="22">
        <v>45</v>
      </c>
      <c r="T461" s="20" t="s">
        <v>3337</v>
      </c>
      <c r="U461" s="20">
        <v>0</v>
      </c>
      <c r="V461" s="20" t="s">
        <v>3338</v>
      </c>
      <c r="W461" s="20">
        <v>0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0</v>
      </c>
      <c r="AD461" s="22">
        <v>668</v>
      </c>
      <c r="AE461" s="22">
        <v>15</v>
      </c>
      <c r="AF461" s="22">
        <v>445</v>
      </c>
      <c r="AG461" s="22">
        <v>13</v>
      </c>
      <c r="AH461" s="20">
        <v>0</v>
      </c>
      <c r="AI461" s="20">
        <v>0</v>
      </c>
      <c r="AJ461" s="20" t="s">
        <v>3338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713</v>
      </c>
      <c r="BH461" s="22">
        <v>297</v>
      </c>
      <c r="BI461" s="22">
        <v>709</v>
      </c>
      <c r="BJ461" s="22">
        <v>296</v>
      </c>
      <c r="BK461" s="22">
        <v>704</v>
      </c>
      <c r="BL461" s="22">
        <v>298</v>
      </c>
      <c r="BM461" s="22">
        <v>719</v>
      </c>
      <c r="BN461" s="22">
        <v>300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477</v>
      </c>
      <c r="CB461" s="22">
        <v>284</v>
      </c>
      <c r="CC461" s="22">
        <v>672</v>
      </c>
      <c r="CD461" s="22">
        <v>270</v>
      </c>
      <c r="CE461" s="22">
        <v>718</v>
      </c>
      <c r="CF461" s="22">
        <v>300</v>
      </c>
      <c r="CG461" s="22">
        <v>726</v>
      </c>
      <c r="CH461" s="22">
        <v>303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589114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3</v>
      </c>
      <c r="J462" s="20">
        <v>0</v>
      </c>
      <c r="K462" s="20">
        <v>-1</v>
      </c>
      <c r="L462" s="22">
        <v>0</v>
      </c>
      <c r="M462" s="20" t="s">
        <v>1392</v>
      </c>
      <c r="N462" s="20">
        <v>0</v>
      </c>
      <c r="O462" s="22">
        <v>734</v>
      </c>
      <c r="P462" s="23" t="b">
        <v>0</v>
      </c>
      <c r="Q462" s="20"/>
      <c r="R462" s="20"/>
      <c r="S462" s="22">
        <v>45</v>
      </c>
      <c r="T462" s="20" t="s">
        <v>3408</v>
      </c>
      <c r="U462" s="20">
        <v>0</v>
      </c>
      <c r="V462" s="20" t="s">
        <v>731</v>
      </c>
      <c r="W462" s="20">
        <v>0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0</v>
      </c>
      <c r="AD462" s="22">
        <v>689</v>
      </c>
      <c r="AE462" s="22">
        <v>30</v>
      </c>
      <c r="AF462" s="22">
        <v>424</v>
      </c>
      <c r="AG462" s="22">
        <v>17</v>
      </c>
      <c r="AH462" s="20">
        <v>0</v>
      </c>
      <c r="AI462" s="20">
        <v>0</v>
      </c>
      <c r="AJ462" s="20" t="s">
        <v>731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710</v>
      </c>
      <c r="BH462" s="22">
        <v>294</v>
      </c>
      <c r="BI462" s="22">
        <v>706</v>
      </c>
      <c r="BJ462" s="22">
        <v>293</v>
      </c>
      <c r="BK462" s="22">
        <v>701</v>
      </c>
      <c r="BL462" s="22">
        <v>295</v>
      </c>
      <c r="BM462" s="22">
        <v>716</v>
      </c>
      <c r="BN462" s="22">
        <v>297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474</v>
      </c>
      <c r="CB462" s="22">
        <v>281</v>
      </c>
      <c r="CC462" s="22">
        <v>669</v>
      </c>
      <c r="CD462" s="22">
        <v>267</v>
      </c>
      <c r="CE462" s="22">
        <v>715</v>
      </c>
      <c r="CF462" s="22">
        <v>297</v>
      </c>
      <c r="CG462" s="22">
        <v>722</v>
      </c>
      <c r="CH462" s="22">
        <v>299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211975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2</v>
      </c>
      <c r="J463" s="20">
        <v>2.2000000000000002</v>
      </c>
      <c r="K463" s="20">
        <v>0</v>
      </c>
      <c r="L463" s="22">
        <v>0</v>
      </c>
      <c r="M463" s="20" t="s">
        <v>1418</v>
      </c>
      <c r="N463" s="20">
        <v>1.2</v>
      </c>
      <c r="O463" s="22">
        <v>341</v>
      </c>
      <c r="P463" s="23" t="b">
        <v>0</v>
      </c>
      <c r="Q463" s="20"/>
      <c r="R463" s="20" t="s">
        <v>3476</v>
      </c>
      <c r="S463" s="22">
        <v>49</v>
      </c>
      <c r="T463" s="20" t="s">
        <v>1419</v>
      </c>
      <c r="U463" s="20">
        <v>3.2</v>
      </c>
      <c r="V463" s="20" t="s">
        <v>1420</v>
      </c>
      <c r="W463" s="20">
        <v>5.2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42</v>
      </c>
      <c r="AD463" s="22">
        <v>1043746</v>
      </c>
      <c r="AE463" s="22">
        <v>5101</v>
      </c>
      <c r="AF463" s="22">
        <v>1080852</v>
      </c>
      <c r="AG463" s="22">
        <v>7070</v>
      </c>
      <c r="AH463" s="20">
        <v>0.2</v>
      </c>
      <c r="AI463" s="20">
        <v>8.6</v>
      </c>
      <c r="AJ463" s="20" t="s">
        <v>1420</v>
      </c>
      <c r="AK463" s="22">
        <v>1081</v>
      </c>
      <c r="AL463" s="22">
        <v>2</v>
      </c>
      <c r="AM463" s="22">
        <v>0</v>
      </c>
      <c r="AN463" s="22">
        <v>3</v>
      </c>
      <c r="AO463" s="22">
        <v>15</v>
      </c>
      <c r="AP463" s="22">
        <v>0</v>
      </c>
      <c r="AQ463" s="22">
        <v>0</v>
      </c>
      <c r="AR463" s="22">
        <v>0</v>
      </c>
      <c r="AS463" s="22">
        <v>1</v>
      </c>
      <c r="AT463" s="22">
        <v>1</v>
      </c>
      <c r="AU463" s="22">
        <v>0</v>
      </c>
      <c r="AV463" s="22">
        <v>1</v>
      </c>
      <c r="AW463" s="22">
        <v>222</v>
      </c>
      <c r="AX463" s="20">
        <v>258.60000000000002</v>
      </c>
      <c r="AY463" s="20">
        <v>112.9</v>
      </c>
      <c r="AZ463" s="20">
        <v>71</v>
      </c>
      <c r="BA463" s="20">
        <v>44.3</v>
      </c>
      <c r="BB463" s="22">
        <v>12</v>
      </c>
      <c r="BC463" s="20">
        <v>0.62</v>
      </c>
      <c r="BD463" s="20">
        <v>0.7</v>
      </c>
      <c r="BE463" s="20">
        <v>1.32</v>
      </c>
      <c r="BF463" s="20">
        <v>12.1</v>
      </c>
      <c r="BG463" s="22">
        <v>124</v>
      </c>
      <c r="BH463" s="22">
        <v>48</v>
      </c>
      <c r="BI463" s="22">
        <v>160</v>
      </c>
      <c r="BJ463" s="22">
        <v>36</v>
      </c>
      <c r="BK463" s="22">
        <v>206</v>
      </c>
      <c r="BL463" s="22">
        <v>51</v>
      </c>
      <c r="BM463" s="22">
        <v>170</v>
      </c>
      <c r="BN463" s="22">
        <v>46</v>
      </c>
      <c r="BO463" s="20"/>
      <c r="BP463" s="20"/>
      <c r="BQ463" s="20"/>
      <c r="BR463" s="20"/>
      <c r="BS463" s="20"/>
      <c r="BT463" s="20"/>
      <c r="BU463" s="22">
        <v>0.05</v>
      </c>
      <c r="BV463" s="22">
        <v>0</v>
      </c>
      <c r="BW463" s="22">
        <v>0.06</v>
      </c>
      <c r="BX463" s="22">
        <v>0.11</v>
      </c>
      <c r="BY463" s="22">
        <v>1.01</v>
      </c>
      <c r="BZ463" s="22">
        <v>1.25</v>
      </c>
      <c r="CA463" s="22">
        <v>241</v>
      </c>
      <c r="CB463" s="22">
        <v>29</v>
      </c>
      <c r="CC463" s="22">
        <v>257</v>
      </c>
      <c r="CD463" s="22">
        <v>87</v>
      </c>
      <c r="CE463" s="22">
        <v>119</v>
      </c>
      <c r="CF463" s="22">
        <v>34</v>
      </c>
      <c r="CG463" s="22">
        <v>78</v>
      </c>
      <c r="CH463" s="22">
        <v>26</v>
      </c>
      <c r="CI463" s="22">
        <v>1</v>
      </c>
      <c r="CJ463" s="22">
        <v>0.25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126184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2</v>
      </c>
      <c r="J464" s="20">
        <v>3.2</v>
      </c>
      <c r="K464" s="20">
        <v>0</v>
      </c>
      <c r="L464" s="22">
        <v>0</v>
      </c>
      <c r="M464" s="20" t="s">
        <v>920</v>
      </c>
      <c r="N464" s="20">
        <v>2.2000000000000002</v>
      </c>
      <c r="O464" s="22">
        <v>342</v>
      </c>
      <c r="P464" s="23" t="b">
        <v>0</v>
      </c>
      <c r="Q464" s="20"/>
      <c r="R464" s="20" t="s">
        <v>3477</v>
      </c>
      <c r="S464" s="22">
        <v>50</v>
      </c>
      <c r="T464" s="20" t="s">
        <v>1389</v>
      </c>
      <c r="U464" s="20">
        <v>3.3</v>
      </c>
      <c r="V464" s="20" t="s">
        <v>452</v>
      </c>
      <c r="W464" s="20">
        <v>5.0999999999999996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43</v>
      </c>
      <c r="AD464" s="22">
        <v>712113</v>
      </c>
      <c r="AE464" s="22">
        <v>9335</v>
      </c>
      <c r="AF464" s="22">
        <v>753870</v>
      </c>
      <c r="AG464" s="22">
        <v>4387</v>
      </c>
      <c r="AH464" s="20">
        <v>0.4</v>
      </c>
      <c r="AI464" s="20">
        <v>8.6</v>
      </c>
      <c r="AJ464" s="20" t="s">
        <v>452</v>
      </c>
      <c r="AK464" s="22">
        <v>825</v>
      </c>
      <c r="AL464" s="22">
        <v>2</v>
      </c>
      <c r="AM464" s="22">
        <v>1</v>
      </c>
      <c r="AN464" s="22">
        <v>1</v>
      </c>
      <c r="AO464" s="22">
        <v>11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4</v>
      </c>
      <c r="AW464" s="22">
        <v>205</v>
      </c>
      <c r="AX464" s="20">
        <v>219.8</v>
      </c>
      <c r="AY464" s="20">
        <v>96.3</v>
      </c>
      <c r="AZ464" s="20">
        <v>149</v>
      </c>
      <c r="BA464" s="20">
        <v>46.5</v>
      </c>
      <c r="BB464" s="22">
        <v>9</v>
      </c>
      <c r="BC464" s="20">
        <v>1.21</v>
      </c>
      <c r="BD464" s="20">
        <v>0.63</v>
      </c>
      <c r="BE464" s="20">
        <v>1.84</v>
      </c>
      <c r="BF464" s="20">
        <v>7.62</v>
      </c>
      <c r="BG464" s="22">
        <v>150</v>
      </c>
      <c r="BH464" s="22">
        <v>56</v>
      </c>
      <c r="BI464" s="22">
        <v>189</v>
      </c>
      <c r="BJ464" s="22">
        <v>46</v>
      </c>
      <c r="BK464" s="22">
        <v>123</v>
      </c>
      <c r="BL464" s="22">
        <v>14</v>
      </c>
      <c r="BM464" s="22">
        <v>156</v>
      </c>
      <c r="BN464" s="22">
        <v>39</v>
      </c>
      <c r="BO464" s="20"/>
      <c r="BP464" s="20"/>
      <c r="BQ464" s="20"/>
      <c r="BR464" s="20"/>
      <c r="BS464" s="20"/>
      <c r="BT464" s="20"/>
      <c r="BU464" s="22">
        <v>0.13</v>
      </c>
      <c r="BV464" s="22">
        <v>0</v>
      </c>
      <c r="BW464" s="22">
        <v>7.0000000000000007E-2</v>
      </c>
      <c r="BX464" s="22">
        <v>0.2</v>
      </c>
      <c r="BY464" s="22">
        <v>0.83</v>
      </c>
      <c r="BZ464" s="22">
        <v>1.2</v>
      </c>
      <c r="CA464" s="22">
        <v>177</v>
      </c>
      <c r="CB464" s="22">
        <v>21</v>
      </c>
      <c r="CC464" s="22">
        <v>164</v>
      </c>
      <c r="CD464" s="22">
        <v>58</v>
      </c>
      <c r="CE464" s="22">
        <v>112</v>
      </c>
      <c r="CF464" s="22">
        <v>29</v>
      </c>
      <c r="CG464" s="22">
        <v>81</v>
      </c>
      <c r="CH464" s="22">
        <v>27</v>
      </c>
      <c r="CI464" s="22">
        <v>0.98</v>
      </c>
      <c r="CJ464" s="22">
        <v>0.11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461358</v>
      </c>
      <c r="D465" s="22">
        <v>-1</v>
      </c>
      <c r="E465" s="22">
        <v>1</v>
      </c>
      <c r="F465" s="22">
        <v>3</v>
      </c>
      <c r="G465" s="22">
        <v>-3</v>
      </c>
      <c r="H465" s="22">
        <v>2</v>
      </c>
      <c r="I465" s="22">
        <v>4</v>
      </c>
      <c r="J465" s="20">
        <v>4.2</v>
      </c>
      <c r="K465" s="20">
        <v>0</v>
      </c>
      <c r="L465" s="22">
        <v>0</v>
      </c>
      <c r="M465" s="20" t="s">
        <v>1407</v>
      </c>
      <c r="N465" s="20">
        <v>3.2</v>
      </c>
      <c r="O465" s="22">
        <v>343</v>
      </c>
      <c r="P465" s="23" t="b">
        <v>0</v>
      </c>
      <c r="Q465" s="20"/>
      <c r="R465" s="20"/>
      <c r="S465" s="22">
        <v>68</v>
      </c>
      <c r="T465" s="20" t="s">
        <v>1408</v>
      </c>
      <c r="U465" s="20">
        <v>4.8</v>
      </c>
      <c r="V465" s="20" t="s">
        <v>411</v>
      </c>
      <c r="W465" s="20">
        <v>27.2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82</v>
      </c>
      <c r="AD465" s="22">
        <v>4992265</v>
      </c>
      <c r="AE465" s="22">
        <v>99912</v>
      </c>
      <c r="AF465" s="22">
        <v>2949938</v>
      </c>
      <c r="AG465" s="22">
        <v>57729</v>
      </c>
      <c r="AH465" s="20">
        <v>0.5</v>
      </c>
      <c r="AI465" s="20">
        <v>12.1</v>
      </c>
      <c r="AJ465" s="20" t="s">
        <v>2188</v>
      </c>
      <c r="AK465" s="22">
        <v>1409</v>
      </c>
      <c r="AL465" s="22">
        <v>4</v>
      </c>
      <c r="AM465" s="22">
        <v>8</v>
      </c>
      <c r="AN465" s="22">
        <v>6</v>
      </c>
      <c r="AO465" s="22">
        <v>15</v>
      </c>
      <c r="AP465" s="22">
        <v>0</v>
      </c>
      <c r="AQ465" s="22">
        <v>0</v>
      </c>
      <c r="AR465" s="22">
        <v>0</v>
      </c>
      <c r="AS465" s="22">
        <v>2</v>
      </c>
      <c r="AT465" s="22">
        <v>0</v>
      </c>
      <c r="AU465" s="22">
        <v>0</v>
      </c>
      <c r="AV465" s="22">
        <v>11</v>
      </c>
      <c r="AW465" s="22">
        <v>333</v>
      </c>
      <c r="AX465" s="20">
        <v>345</v>
      </c>
      <c r="AY465" s="20">
        <v>595.9</v>
      </c>
      <c r="AZ465" s="20">
        <v>339</v>
      </c>
      <c r="BA465" s="20">
        <v>128</v>
      </c>
      <c r="BB465" s="22">
        <v>17</v>
      </c>
      <c r="BC465" s="20">
        <v>4.29</v>
      </c>
      <c r="BD465" s="20">
        <v>4.0999999999999996</v>
      </c>
      <c r="BE465" s="20">
        <v>8.39</v>
      </c>
      <c r="BF465" s="20">
        <v>13.56</v>
      </c>
      <c r="BG465" s="22">
        <v>53</v>
      </c>
      <c r="BH465" s="22">
        <v>5</v>
      </c>
      <c r="BI465" s="22">
        <v>6</v>
      </c>
      <c r="BJ465" s="22">
        <v>1</v>
      </c>
      <c r="BK465" s="22">
        <v>35</v>
      </c>
      <c r="BL465" s="22">
        <v>14</v>
      </c>
      <c r="BM465" s="22">
        <v>12</v>
      </c>
      <c r="BN465" s="22">
        <v>4</v>
      </c>
      <c r="BO465" s="22">
        <v>2</v>
      </c>
      <c r="BP465" s="20"/>
      <c r="BQ465" s="22">
        <v>2</v>
      </c>
      <c r="BR465" s="20"/>
      <c r="BS465" s="22">
        <v>3</v>
      </c>
      <c r="BT465" s="20"/>
      <c r="BU465" s="22">
        <v>0.27</v>
      </c>
      <c r="BV465" s="22">
        <v>0</v>
      </c>
      <c r="BW465" s="22">
        <v>0.26</v>
      </c>
      <c r="BX465" s="22">
        <v>0.53</v>
      </c>
      <c r="BY465" s="22">
        <v>0.87</v>
      </c>
      <c r="BZ465" s="22">
        <v>0.96</v>
      </c>
      <c r="CA465" s="22">
        <v>39</v>
      </c>
      <c r="CB465" s="22">
        <v>15</v>
      </c>
      <c r="CC465" s="22">
        <v>101</v>
      </c>
      <c r="CD465" s="22">
        <v>12</v>
      </c>
      <c r="CE465" s="22">
        <v>26</v>
      </c>
      <c r="CF465" s="22">
        <v>5</v>
      </c>
      <c r="CG465" s="22">
        <v>9</v>
      </c>
      <c r="CH465" s="22">
        <v>3</v>
      </c>
      <c r="CI465" s="22">
        <v>1.0900000000000001</v>
      </c>
      <c r="CJ465" s="22">
        <v>0.38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165809</v>
      </c>
      <c r="D466" s="22">
        <v>0</v>
      </c>
      <c r="E466" s="22">
        <v>0</v>
      </c>
      <c r="F466" s="22">
        <v>-1</v>
      </c>
      <c r="G466" s="22">
        <v>1</v>
      </c>
      <c r="H466" s="22">
        <v>2</v>
      </c>
      <c r="I466" s="22">
        <v>3</v>
      </c>
      <c r="J466" s="20">
        <v>4.2</v>
      </c>
      <c r="K466" s="20">
        <v>0</v>
      </c>
      <c r="L466" s="22">
        <v>0</v>
      </c>
      <c r="M466" s="20" t="s">
        <v>506</v>
      </c>
      <c r="N466" s="20">
        <v>3.2</v>
      </c>
      <c r="O466" s="22">
        <v>344</v>
      </c>
      <c r="P466" s="23" t="b">
        <v>0</v>
      </c>
      <c r="Q466" s="20"/>
      <c r="R466" s="20" t="s">
        <v>3220</v>
      </c>
      <c r="S466" s="22">
        <v>64</v>
      </c>
      <c r="T466" s="20" t="s">
        <v>1394</v>
      </c>
      <c r="U466" s="20">
        <v>4.5999999999999996</v>
      </c>
      <c r="V466" s="20" t="s">
        <v>1395</v>
      </c>
      <c r="W466" s="20">
        <v>3.1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65</v>
      </c>
      <c r="AD466" s="22">
        <v>465898</v>
      </c>
      <c r="AE466" s="22">
        <v>15833</v>
      </c>
      <c r="AF466" s="22">
        <v>636209</v>
      </c>
      <c r="AG466" s="22">
        <v>7056</v>
      </c>
      <c r="AH466" s="20">
        <v>0.5</v>
      </c>
      <c r="AI466" s="20">
        <v>10.199999999999999</v>
      </c>
      <c r="AJ466" s="20" t="s">
        <v>506</v>
      </c>
      <c r="AK466" s="22">
        <v>1178</v>
      </c>
      <c r="AL466" s="22">
        <v>4</v>
      </c>
      <c r="AM466" s="22">
        <v>3</v>
      </c>
      <c r="AN466" s="22">
        <v>2</v>
      </c>
      <c r="AO466" s="22">
        <v>17</v>
      </c>
      <c r="AP466" s="22">
        <v>0</v>
      </c>
      <c r="AQ466" s="22">
        <v>0</v>
      </c>
      <c r="AR466" s="22">
        <v>0</v>
      </c>
      <c r="AS466" s="22">
        <v>3</v>
      </c>
      <c r="AT466" s="22">
        <v>0</v>
      </c>
      <c r="AU466" s="22">
        <v>0</v>
      </c>
      <c r="AV466" s="22">
        <v>10</v>
      </c>
      <c r="AW466" s="22">
        <v>302</v>
      </c>
      <c r="AX466" s="20">
        <v>377.2</v>
      </c>
      <c r="AY466" s="20">
        <v>420.4</v>
      </c>
      <c r="AZ466" s="20">
        <v>254</v>
      </c>
      <c r="BA466" s="20">
        <v>105.2</v>
      </c>
      <c r="BB466" s="22">
        <v>13</v>
      </c>
      <c r="BC466" s="20">
        <v>1.1200000000000001</v>
      </c>
      <c r="BD466" s="20">
        <v>4.12</v>
      </c>
      <c r="BE466" s="20">
        <v>5.24</v>
      </c>
      <c r="BF466" s="20">
        <v>13.21</v>
      </c>
      <c r="BG466" s="22">
        <v>37</v>
      </c>
      <c r="BH466" s="22">
        <v>13</v>
      </c>
      <c r="BI466" s="22">
        <v>21</v>
      </c>
      <c r="BJ466" s="22">
        <v>15</v>
      </c>
      <c r="BK466" s="22">
        <v>60</v>
      </c>
      <c r="BL466" s="22">
        <v>37</v>
      </c>
      <c r="BM466" s="22">
        <v>28</v>
      </c>
      <c r="BN466" s="22">
        <v>19</v>
      </c>
      <c r="BO466" s="22">
        <v>3</v>
      </c>
      <c r="BP466" s="20"/>
      <c r="BQ466" s="20"/>
      <c r="BR466" s="20"/>
      <c r="BS466" s="20"/>
      <c r="BT466" s="20"/>
      <c r="BU466" s="22">
        <v>0.09</v>
      </c>
      <c r="BV466" s="22">
        <v>0</v>
      </c>
      <c r="BW466" s="22">
        <v>0.31</v>
      </c>
      <c r="BX466" s="22">
        <v>0.4</v>
      </c>
      <c r="BY466" s="22">
        <v>1.01</v>
      </c>
      <c r="BZ466" s="22">
        <v>1.3</v>
      </c>
      <c r="CA466" s="22">
        <v>52</v>
      </c>
      <c r="CB466" s="22">
        <v>31</v>
      </c>
      <c r="CC466" s="22">
        <v>100</v>
      </c>
      <c r="CD466" s="22">
        <v>53</v>
      </c>
      <c r="CE466" s="22">
        <v>29</v>
      </c>
      <c r="CF466" s="22">
        <v>18</v>
      </c>
      <c r="CG466" s="22">
        <v>108</v>
      </c>
      <c r="CH466" s="22">
        <v>31</v>
      </c>
      <c r="CI466" s="22">
        <v>0.99</v>
      </c>
      <c r="CJ466" s="22">
        <v>0.15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477555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3</v>
      </c>
      <c r="J467" s="20">
        <v>1.2</v>
      </c>
      <c r="K467" s="20">
        <v>0</v>
      </c>
      <c r="L467" s="22">
        <v>0</v>
      </c>
      <c r="M467" s="20" t="s">
        <v>2189</v>
      </c>
      <c r="N467" s="20">
        <v>0.2</v>
      </c>
      <c r="O467" s="22">
        <v>345</v>
      </c>
      <c r="P467" s="23" t="b">
        <v>0</v>
      </c>
      <c r="Q467" s="20"/>
      <c r="R467" s="20"/>
      <c r="S467" s="22">
        <v>44</v>
      </c>
      <c r="T467" s="20" t="s">
        <v>2190</v>
      </c>
      <c r="U467" s="20">
        <v>2.2000000000000002</v>
      </c>
      <c r="V467" s="20" t="s">
        <v>2191</v>
      </c>
      <c r="W467" s="20">
        <v>0.1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11</v>
      </c>
      <c r="AD467" s="22">
        <v>9156</v>
      </c>
      <c r="AE467" s="22">
        <v>122</v>
      </c>
      <c r="AF467" s="22">
        <v>8110</v>
      </c>
      <c r="AG467" s="22">
        <v>112</v>
      </c>
      <c r="AH467" s="20">
        <v>0</v>
      </c>
      <c r="AI467" s="20">
        <v>2.5</v>
      </c>
      <c r="AJ467" s="20" t="s">
        <v>2191</v>
      </c>
      <c r="AK467" s="22">
        <v>69</v>
      </c>
      <c r="AL467" s="22">
        <v>0</v>
      </c>
      <c r="AM467" s="22">
        <v>2</v>
      </c>
      <c r="AN467" s="22">
        <v>0</v>
      </c>
      <c r="AO467" s="22">
        <v>2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41</v>
      </c>
      <c r="AX467" s="20">
        <v>30.4</v>
      </c>
      <c r="AY467" s="20">
        <v>45.1</v>
      </c>
      <c r="AZ467" s="20">
        <v>8</v>
      </c>
      <c r="BA467" s="20">
        <v>8.3000000000000007</v>
      </c>
      <c r="BB467" s="22">
        <v>0</v>
      </c>
      <c r="BC467" s="20">
        <v>0</v>
      </c>
      <c r="BD467" s="20">
        <v>0.64</v>
      </c>
      <c r="BE467" s="20">
        <v>0.64</v>
      </c>
      <c r="BF467" s="20">
        <v>1.01</v>
      </c>
      <c r="BG467" s="22">
        <v>397</v>
      </c>
      <c r="BH467" s="22">
        <v>177</v>
      </c>
      <c r="BI467" s="22">
        <v>303</v>
      </c>
      <c r="BJ467" s="22">
        <v>161</v>
      </c>
      <c r="BK467" s="22">
        <v>394</v>
      </c>
      <c r="BL467" s="22">
        <v>199</v>
      </c>
      <c r="BM467" s="22">
        <v>392</v>
      </c>
      <c r="BN467" s="22">
        <v>181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0.83</v>
      </c>
      <c r="BX467" s="22">
        <v>0.83</v>
      </c>
      <c r="BY467" s="22">
        <v>1.32</v>
      </c>
      <c r="BZ467" s="22">
        <v>2.61</v>
      </c>
      <c r="CA467" s="22">
        <v>551</v>
      </c>
      <c r="CB467" s="22">
        <v>309</v>
      </c>
      <c r="CC467" s="22">
        <v>391</v>
      </c>
      <c r="CD467" s="22">
        <v>174</v>
      </c>
      <c r="CE467" s="22">
        <v>246</v>
      </c>
      <c r="CF467" s="22">
        <v>109</v>
      </c>
      <c r="CG467" s="22">
        <v>501</v>
      </c>
      <c r="CH467" s="22">
        <v>173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121145</v>
      </c>
      <c r="D468" s="22">
        <v>0</v>
      </c>
      <c r="E468" s="22">
        <v>0</v>
      </c>
      <c r="F468" s="22">
        <v>-2</v>
      </c>
      <c r="G468" s="22">
        <v>2</v>
      </c>
      <c r="H468" s="22">
        <v>0</v>
      </c>
      <c r="I468" s="22">
        <v>2</v>
      </c>
      <c r="J468" s="20">
        <v>0</v>
      </c>
      <c r="K468" s="20">
        <v>0</v>
      </c>
      <c r="L468" s="22">
        <v>0</v>
      </c>
      <c r="M468" s="20" t="s">
        <v>1194</v>
      </c>
      <c r="N468" s="20">
        <v>0</v>
      </c>
      <c r="O468" s="22">
        <v>346</v>
      </c>
      <c r="P468" s="23" t="b">
        <v>0</v>
      </c>
      <c r="Q468" s="20" t="s">
        <v>3019</v>
      </c>
      <c r="R468" s="20" t="s">
        <v>3020</v>
      </c>
      <c r="S468" s="22">
        <v>58</v>
      </c>
      <c r="T468" s="20" t="s">
        <v>1386</v>
      </c>
      <c r="U468" s="20">
        <v>0</v>
      </c>
      <c r="V468" s="20" t="s">
        <v>442</v>
      </c>
      <c r="W468" s="20">
        <v>1</v>
      </c>
      <c r="X468" s="23" t="b">
        <v>0</v>
      </c>
      <c r="Y468" s="20"/>
      <c r="Z468" s="20" t="s">
        <v>872</v>
      </c>
      <c r="AA468" s="22">
        <v>13</v>
      </c>
      <c r="AB468" s="22">
        <v>43</v>
      </c>
      <c r="AC468" s="22">
        <v>0</v>
      </c>
      <c r="AD468" s="22">
        <v>23685</v>
      </c>
      <c r="AE468" s="22">
        <v>0</v>
      </c>
      <c r="AF468" s="22">
        <v>272211</v>
      </c>
      <c r="AG468" s="22">
        <v>180</v>
      </c>
      <c r="AH468" s="20">
        <v>0</v>
      </c>
      <c r="AI468" s="20">
        <v>0</v>
      </c>
      <c r="AJ468" s="20" t="s">
        <v>442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761</v>
      </c>
      <c r="BH468" s="22">
        <v>249</v>
      </c>
      <c r="BI468" s="22">
        <v>761</v>
      </c>
      <c r="BJ468" s="22">
        <v>249</v>
      </c>
      <c r="BK468" s="22">
        <v>761</v>
      </c>
      <c r="BL468" s="22">
        <v>249</v>
      </c>
      <c r="BM468" s="22">
        <v>761</v>
      </c>
      <c r="BN468" s="22">
        <v>249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71</v>
      </c>
      <c r="CB468" s="22">
        <v>5</v>
      </c>
      <c r="CC468" s="22">
        <v>748</v>
      </c>
      <c r="CD468" s="22">
        <v>245</v>
      </c>
      <c r="CE468" s="22">
        <v>761</v>
      </c>
      <c r="CF468" s="22">
        <v>249</v>
      </c>
      <c r="CG468" s="22">
        <v>181</v>
      </c>
      <c r="CH468" s="22">
        <v>66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17601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1</v>
      </c>
      <c r="J469" s="20">
        <v>1</v>
      </c>
      <c r="K469" s="20">
        <v>0</v>
      </c>
      <c r="L469" s="22">
        <v>0</v>
      </c>
      <c r="M469" s="20" t="s">
        <v>1413</v>
      </c>
      <c r="N469" s="20">
        <v>0</v>
      </c>
      <c r="O469" s="22">
        <v>347</v>
      </c>
      <c r="P469" s="23" t="b">
        <v>0</v>
      </c>
      <c r="Q469" s="20"/>
      <c r="R469" s="20"/>
      <c r="S469" s="22">
        <v>39</v>
      </c>
      <c r="T469" s="20" t="s">
        <v>1414</v>
      </c>
      <c r="U469" s="20">
        <v>0</v>
      </c>
      <c r="V469" s="20" t="s">
        <v>750</v>
      </c>
      <c r="W469" s="20">
        <v>0.1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0</v>
      </c>
      <c r="AD469" s="22">
        <v>6049</v>
      </c>
      <c r="AE469" s="22">
        <v>24</v>
      </c>
      <c r="AF469" s="22">
        <v>6668</v>
      </c>
      <c r="AG469" s="22">
        <v>53</v>
      </c>
      <c r="AH469" s="20">
        <v>0</v>
      </c>
      <c r="AI469" s="20">
        <v>0</v>
      </c>
      <c r="AJ469" s="20" t="s">
        <v>750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485</v>
      </c>
      <c r="BH469" s="22">
        <v>36</v>
      </c>
      <c r="BI469" s="22">
        <v>465</v>
      </c>
      <c r="BJ469" s="22">
        <v>14</v>
      </c>
      <c r="BK469" s="22">
        <v>435</v>
      </c>
      <c r="BL469" s="22">
        <v>5</v>
      </c>
      <c r="BM469" s="22">
        <v>491</v>
      </c>
      <c r="BN469" s="22">
        <v>36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726</v>
      </c>
      <c r="CB469" s="22">
        <v>65</v>
      </c>
      <c r="CC469" s="22">
        <v>412</v>
      </c>
      <c r="CD469" s="22">
        <v>33</v>
      </c>
      <c r="CE469" s="22">
        <v>497</v>
      </c>
      <c r="CF469" s="22">
        <v>36</v>
      </c>
      <c r="CG469" s="22">
        <v>433</v>
      </c>
      <c r="CH469" s="22">
        <v>64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463210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1805</v>
      </c>
      <c r="N470" s="20">
        <v>0</v>
      </c>
      <c r="O470" s="22">
        <v>348</v>
      </c>
      <c r="P470" s="23" t="b">
        <v>0</v>
      </c>
      <c r="Q470" s="20" t="s">
        <v>2192</v>
      </c>
      <c r="R470" s="20" t="s">
        <v>2193</v>
      </c>
      <c r="S470" s="22">
        <v>45</v>
      </c>
      <c r="T470" s="20" t="s">
        <v>1806</v>
      </c>
      <c r="U470" s="20">
        <v>0</v>
      </c>
      <c r="V470" s="20" t="s">
        <v>1807</v>
      </c>
      <c r="W470" s="20">
        <v>0</v>
      </c>
      <c r="X470" s="23" t="b">
        <v>0</v>
      </c>
      <c r="Y470" s="20"/>
      <c r="Z470" s="20" t="s">
        <v>872</v>
      </c>
      <c r="AA470" s="22">
        <v>13</v>
      </c>
      <c r="AB470" s="22">
        <v>43</v>
      </c>
      <c r="AC470" s="22">
        <v>0</v>
      </c>
      <c r="AD470" s="22">
        <v>0</v>
      </c>
      <c r="AE470" s="22">
        <v>0</v>
      </c>
      <c r="AF470" s="22">
        <v>36</v>
      </c>
      <c r="AG470" s="22">
        <v>0</v>
      </c>
      <c r="AH470" s="20">
        <v>0</v>
      </c>
      <c r="AI470" s="20">
        <v>0</v>
      </c>
      <c r="AJ470" s="20" t="s">
        <v>1807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670</v>
      </c>
      <c r="BH470" s="22">
        <v>265</v>
      </c>
      <c r="BI470" s="22">
        <v>666</v>
      </c>
      <c r="BJ470" s="22">
        <v>266</v>
      </c>
      <c r="BK470" s="22">
        <v>656</v>
      </c>
      <c r="BL470" s="22">
        <v>264</v>
      </c>
      <c r="BM470" s="22">
        <v>675</v>
      </c>
      <c r="BN470" s="22">
        <v>268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420</v>
      </c>
      <c r="CB470" s="22">
        <v>243</v>
      </c>
      <c r="CC470" s="22">
        <v>626</v>
      </c>
      <c r="CD470" s="22">
        <v>237</v>
      </c>
      <c r="CE470" s="22">
        <v>679</v>
      </c>
      <c r="CF470" s="22">
        <v>271</v>
      </c>
      <c r="CG470" s="22">
        <v>764</v>
      </c>
      <c r="CH470" s="22">
        <v>329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27.75" thickBot="1">
      <c r="A471" s="22">
        <v>50</v>
      </c>
      <c r="B471" s="22">
        <v>50</v>
      </c>
      <c r="C471" s="22">
        <v>61366</v>
      </c>
      <c r="D471" s="22">
        <v>0</v>
      </c>
      <c r="E471" s="22">
        <v>0</v>
      </c>
      <c r="F471" s="22">
        <v>-3</v>
      </c>
      <c r="G471" s="22">
        <v>3</v>
      </c>
      <c r="H471" s="22">
        <v>0</v>
      </c>
      <c r="I471" s="22">
        <v>3</v>
      </c>
      <c r="J471" s="20">
        <v>0.5</v>
      </c>
      <c r="K471" s="20">
        <v>0</v>
      </c>
      <c r="L471" s="22">
        <v>0</v>
      </c>
      <c r="M471" s="20" t="s">
        <v>1082</v>
      </c>
      <c r="N471" s="20">
        <v>0</v>
      </c>
      <c r="O471" s="22">
        <v>349</v>
      </c>
      <c r="P471" s="23" t="b">
        <v>0</v>
      </c>
      <c r="Q471" s="20" t="s">
        <v>3571</v>
      </c>
      <c r="R471" s="20" t="s">
        <v>2551</v>
      </c>
      <c r="S471" s="22">
        <v>102</v>
      </c>
      <c r="T471" s="20" t="s">
        <v>1381</v>
      </c>
      <c r="U471" s="20">
        <v>1</v>
      </c>
      <c r="V471" s="20" t="s">
        <v>405</v>
      </c>
      <c r="W471" s="20">
        <v>1.7</v>
      </c>
      <c r="X471" s="23" t="b">
        <v>0</v>
      </c>
      <c r="Y471" s="20"/>
      <c r="Z471" s="20" t="s">
        <v>937</v>
      </c>
      <c r="AA471" s="22">
        <v>13</v>
      </c>
      <c r="AB471" s="22">
        <v>43</v>
      </c>
      <c r="AC471" s="22">
        <v>1</v>
      </c>
      <c r="AD471" s="22">
        <v>27542</v>
      </c>
      <c r="AE471" s="22">
        <v>7694</v>
      </c>
      <c r="AF471" s="22">
        <v>1292881</v>
      </c>
      <c r="AG471" s="22">
        <v>1036</v>
      </c>
      <c r="AH471" s="20">
        <v>0</v>
      </c>
      <c r="AI471" s="20">
        <v>0.1</v>
      </c>
      <c r="AJ471" s="20" t="s">
        <v>405</v>
      </c>
      <c r="AK471" s="22">
        <v>22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4</v>
      </c>
      <c r="AX471" s="20">
        <v>2.4</v>
      </c>
      <c r="AY471" s="20">
        <v>18.8</v>
      </c>
      <c r="AZ471" s="20">
        <v>1</v>
      </c>
      <c r="BA471" s="20">
        <v>2.2000000000000002</v>
      </c>
      <c r="BB471" s="22">
        <v>1</v>
      </c>
      <c r="BC471" s="20">
        <v>0.02</v>
      </c>
      <c r="BD471" s="20">
        <v>0.16</v>
      </c>
      <c r="BE471" s="20">
        <v>0.18</v>
      </c>
      <c r="BF471" s="20">
        <v>0.1</v>
      </c>
      <c r="BG471" s="22">
        <v>468</v>
      </c>
      <c r="BH471" s="22">
        <v>213</v>
      </c>
      <c r="BI471" s="22">
        <v>363</v>
      </c>
      <c r="BJ471" s="22">
        <v>189</v>
      </c>
      <c r="BK471" s="22">
        <v>431</v>
      </c>
      <c r="BL471" s="22">
        <v>216</v>
      </c>
      <c r="BM471" s="22">
        <v>450</v>
      </c>
      <c r="BN471" s="22">
        <v>206</v>
      </c>
      <c r="BO471" s="22">
        <v>1</v>
      </c>
      <c r="BP471" s="20"/>
      <c r="BQ471" s="22">
        <v>1</v>
      </c>
      <c r="BR471" s="20"/>
      <c r="BS471" s="22">
        <v>4</v>
      </c>
      <c r="BT471" s="20"/>
      <c r="BU471" s="22">
        <v>0.08</v>
      </c>
      <c r="BV471" s="22">
        <v>0</v>
      </c>
      <c r="BW471" s="22">
        <v>0.65</v>
      </c>
      <c r="BX471" s="22">
        <v>0.73</v>
      </c>
      <c r="BY471" s="22">
        <v>0.41</v>
      </c>
      <c r="BZ471" s="22">
        <v>0</v>
      </c>
      <c r="CA471" s="22">
        <v>4</v>
      </c>
      <c r="CB471" s="22">
        <v>2</v>
      </c>
      <c r="CC471" s="22">
        <v>764</v>
      </c>
      <c r="CD471" s="22">
        <v>334</v>
      </c>
      <c r="CE471" s="22">
        <v>465</v>
      </c>
      <c r="CF471" s="22">
        <v>218</v>
      </c>
      <c r="CG471" s="22">
        <v>152</v>
      </c>
      <c r="CH471" s="22">
        <v>47</v>
      </c>
      <c r="CI471" s="22">
        <v>4.09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171314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2</v>
      </c>
      <c r="J472" s="20">
        <v>2.6</v>
      </c>
      <c r="K472" s="20">
        <v>0</v>
      </c>
      <c r="L472" s="22">
        <v>0</v>
      </c>
      <c r="M472" s="20" t="s">
        <v>1271</v>
      </c>
      <c r="N472" s="20">
        <v>1.6</v>
      </c>
      <c r="O472" s="22">
        <v>350</v>
      </c>
      <c r="P472" s="23" t="b">
        <v>0</v>
      </c>
      <c r="Q472" s="20"/>
      <c r="R472" s="20"/>
      <c r="S472" s="22">
        <v>55</v>
      </c>
      <c r="T472" s="20" t="s">
        <v>1396</v>
      </c>
      <c r="U472" s="20">
        <v>2.2999999999999998</v>
      </c>
      <c r="V472" s="20" t="s">
        <v>1397</v>
      </c>
      <c r="W472" s="20">
        <v>7</v>
      </c>
      <c r="X472" s="23" t="b">
        <v>0</v>
      </c>
      <c r="Y472" s="20"/>
      <c r="Z472" s="20" t="s">
        <v>858</v>
      </c>
      <c r="AA472" s="22">
        <v>13</v>
      </c>
      <c r="AB472" s="22">
        <v>43</v>
      </c>
      <c r="AC472" s="22">
        <v>35</v>
      </c>
      <c r="AD472" s="22">
        <v>584227</v>
      </c>
      <c r="AE472" s="22">
        <v>6133</v>
      </c>
      <c r="AF472" s="22">
        <v>690708</v>
      </c>
      <c r="AG472" s="22">
        <v>5267</v>
      </c>
      <c r="AH472" s="20">
        <v>0.3</v>
      </c>
      <c r="AI472" s="20">
        <v>6.4</v>
      </c>
      <c r="AJ472" s="20" t="s">
        <v>1271</v>
      </c>
      <c r="AK472" s="22">
        <v>1275</v>
      </c>
      <c r="AL472" s="22">
        <v>0</v>
      </c>
      <c r="AM472" s="22">
        <v>0</v>
      </c>
      <c r="AN472" s="22">
        <v>3</v>
      </c>
      <c r="AO472" s="22">
        <v>18</v>
      </c>
      <c r="AP472" s="22">
        <v>1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1</v>
      </c>
      <c r="AW472" s="22">
        <v>225</v>
      </c>
      <c r="AX472" s="20">
        <v>279.8</v>
      </c>
      <c r="AY472" s="20">
        <v>100.5</v>
      </c>
      <c r="AZ472" s="20">
        <v>104</v>
      </c>
      <c r="BA472" s="20">
        <v>48.6</v>
      </c>
      <c r="BB472" s="22">
        <v>14</v>
      </c>
      <c r="BC472" s="20">
        <v>0.73</v>
      </c>
      <c r="BD472" s="20">
        <v>0.95</v>
      </c>
      <c r="BE472" s="20">
        <v>1.68</v>
      </c>
      <c r="BF472" s="20">
        <v>14.52</v>
      </c>
      <c r="BG472" s="22">
        <v>100</v>
      </c>
      <c r="BH472" s="22">
        <v>38</v>
      </c>
      <c r="BI472" s="22">
        <v>183</v>
      </c>
      <c r="BJ472" s="22">
        <v>42</v>
      </c>
      <c r="BK472" s="22">
        <v>158</v>
      </c>
      <c r="BL472" s="22">
        <v>26</v>
      </c>
      <c r="BM472" s="22">
        <v>146</v>
      </c>
      <c r="BN472" s="22">
        <v>36</v>
      </c>
      <c r="BO472" s="20"/>
      <c r="BP472" s="20"/>
      <c r="BQ472" s="20"/>
      <c r="BR472" s="20"/>
      <c r="BS472" s="20"/>
      <c r="BT472" s="20"/>
      <c r="BU472" s="22">
        <v>0.05</v>
      </c>
      <c r="BV472" s="22">
        <v>0</v>
      </c>
      <c r="BW472" s="22">
        <v>7.0000000000000007E-2</v>
      </c>
      <c r="BX472" s="22">
        <v>0.12</v>
      </c>
      <c r="BY472" s="22">
        <v>1.02</v>
      </c>
      <c r="BZ472" s="22">
        <v>1.27</v>
      </c>
      <c r="CA472" s="22">
        <v>100</v>
      </c>
      <c r="CB472" s="22">
        <v>8</v>
      </c>
      <c r="CC472" s="22">
        <v>210</v>
      </c>
      <c r="CD472" s="22">
        <v>71</v>
      </c>
      <c r="CE472" s="22">
        <v>243</v>
      </c>
      <c r="CF472" s="22">
        <v>78</v>
      </c>
      <c r="CG472" s="22">
        <v>54</v>
      </c>
      <c r="CH472" s="22">
        <v>18</v>
      </c>
      <c r="CI472" s="22">
        <v>0.99</v>
      </c>
      <c r="CJ472" s="22">
        <v>0.21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100</v>
      </c>
      <c r="C473" s="22">
        <v>121160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1</v>
      </c>
      <c r="J473" s="20">
        <v>2.8</v>
      </c>
      <c r="K473" s="20">
        <v>0</v>
      </c>
      <c r="L473" s="22">
        <v>0</v>
      </c>
      <c r="M473" s="20" t="s">
        <v>66</v>
      </c>
      <c r="N473" s="20">
        <v>1.8</v>
      </c>
      <c r="O473" s="22">
        <v>352</v>
      </c>
      <c r="P473" s="23" t="b">
        <v>0</v>
      </c>
      <c r="Q473" s="20"/>
      <c r="R473" s="20" t="s">
        <v>3732</v>
      </c>
      <c r="S473" s="22">
        <v>55</v>
      </c>
      <c r="T473" s="20" t="s">
        <v>1387</v>
      </c>
      <c r="U473" s="20">
        <v>2.9</v>
      </c>
      <c r="V473" s="20" t="s">
        <v>1388</v>
      </c>
      <c r="W473" s="20">
        <v>16.100000000000001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46</v>
      </c>
      <c r="AD473" s="22">
        <v>1135226</v>
      </c>
      <c r="AE473" s="22">
        <v>8711</v>
      </c>
      <c r="AF473" s="22">
        <v>1251018</v>
      </c>
      <c r="AG473" s="22">
        <v>12506</v>
      </c>
      <c r="AH473" s="20">
        <v>0.3</v>
      </c>
      <c r="AI473" s="20">
        <v>8.4</v>
      </c>
      <c r="AJ473" s="20" t="s">
        <v>2196</v>
      </c>
      <c r="AK473" s="22">
        <v>1440</v>
      </c>
      <c r="AL473" s="22">
        <v>0</v>
      </c>
      <c r="AM473" s="22">
        <v>0</v>
      </c>
      <c r="AN473" s="22">
        <v>4</v>
      </c>
      <c r="AO473" s="22">
        <v>19</v>
      </c>
      <c r="AP473" s="22">
        <v>0</v>
      </c>
      <c r="AQ473" s="22">
        <v>0</v>
      </c>
      <c r="AR473" s="22">
        <v>0</v>
      </c>
      <c r="AS473" s="22">
        <v>3</v>
      </c>
      <c r="AT473" s="22">
        <v>0</v>
      </c>
      <c r="AU473" s="22">
        <v>29</v>
      </c>
      <c r="AV473" s="22">
        <v>0</v>
      </c>
      <c r="AW473" s="22">
        <v>261</v>
      </c>
      <c r="AX473" s="20">
        <v>284.8</v>
      </c>
      <c r="AY473" s="20">
        <v>10</v>
      </c>
      <c r="AZ473" s="20">
        <v>0</v>
      </c>
      <c r="BA473" s="20">
        <v>29.3</v>
      </c>
      <c r="BB473" s="22">
        <v>16</v>
      </c>
      <c r="BC473" s="20">
        <v>0</v>
      </c>
      <c r="BD473" s="20">
        <v>0.02</v>
      </c>
      <c r="BE473" s="20">
        <v>0.02</v>
      </c>
      <c r="BF473" s="20">
        <v>15.59</v>
      </c>
      <c r="BG473" s="22">
        <v>94</v>
      </c>
      <c r="BH473" s="22">
        <v>16</v>
      </c>
      <c r="BI473" s="22">
        <v>399</v>
      </c>
      <c r="BJ473" s="22">
        <v>5</v>
      </c>
      <c r="BK473" s="22">
        <v>755</v>
      </c>
      <c r="BL473" s="22">
        <v>87</v>
      </c>
      <c r="BM473" s="22">
        <v>242</v>
      </c>
      <c r="BN473" s="22">
        <v>16</v>
      </c>
      <c r="BO473" s="20"/>
      <c r="BP473" s="20"/>
      <c r="BQ473" s="20"/>
      <c r="BR473" s="20"/>
      <c r="BS473" s="20"/>
      <c r="BT473" s="20"/>
      <c r="BU473" s="22">
        <v>0</v>
      </c>
      <c r="BV473" s="22">
        <v>1.81</v>
      </c>
      <c r="BW473" s="22">
        <v>0</v>
      </c>
      <c r="BX473" s="22">
        <v>0</v>
      </c>
      <c r="BY473" s="22">
        <v>0.97</v>
      </c>
      <c r="BZ473" s="22">
        <v>1.19</v>
      </c>
      <c r="CA473" s="22">
        <v>97</v>
      </c>
      <c r="CB473" s="22">
        <v>2</v>
      </c>
      <c r="CC473" s="22">
        <v>191</v>
      </c>
      <c r="CD473" s="22">
        <v>18</v>
      </c>
      <c r="CE473" s="22">
        <v>170</v>
      </c>
      <c r="CF473" s="22">
        <v>21</v>
      </c>
      <c r="CG473" s="22">
        <v>20</v>
      </c>
      <c r="CH473" s="22">
        <v>3</v>
      </c>
      <c r="CI473" s="22">
        <v>1</v>
      </c>
      <c r="CJ473" s="22">
        <v>0.25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209244</v>
      </c>
      <c r="D474" s="22">
        <v>0</v>
      </c>
      <c r="E474" s="22">
        <v>0</v>
      </c>
      <c r="F474" s="22">
        <v>1</v>
      </c>
      <c r="G474" s="22">
        <v>-1</v>
      </c>
      <c r="H474" s="22">
        <v>0</v>
      </c>
      <c r="I474" s="22">
        <v>3</v>
      </c>
      <c r="J474" s="20">
        <v>5.2</v>
      </c>
      <c r="K474" s="20">
        <v>0</v>
      </c>
      <c r="L474" s="22">
        <v>0</v>
      </c>
      <c r="M474" s="20" t="s">
        <v>1398</v>
      </c>
      <c r="N474" s="20">
        <v>4.2</v>
      </c>
      <c r="O474" s="22">
        <v>353</v>
      </c>
      <c r="P474" s="23" t="b">
        <v>0</v>
      </c>
      <c r="Q474" s="20"/>
      <c r="R474" s="20"/>
      <c r="S474" s="22">
        <v>76</v>
      </c>
      <c r="T474" s="20" t="s">
        <v>1399</v>
      </c>
      <c r="U474" s="20">
        <v>4.5</v>
      </c>
      <c r="V474" s="20" t="s">
        <v>453</v>
      </c>
      <c r="W474" s="20">
        <v>10.5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76</v>
      </c>
      <c r="AD474" s="22">
        <v>1855439</v>
      </c>
      <c r="AE474" s="22">
        <v>41620</v>
      </c>
      <c r="AF474" s="22">
        <v>1745416</v>
      </c>
      <c r="AG474" s="22">
        <v>13277</v>
      </c>
      <c r="AH474" s="20">
        <v>0.6</v>
      </c>
      <c r="AI474" s="20">
        <v>10</v>
      </c>
      <c r="AJ474" s="20" t="s">
        <v>453</v>
      </c>
      <c r="AK474" s="22">
        <v>1334</v>
      </c>
      <c r="AL474" s="22">
        <v>4</v>
      </c>
      <c r="AM474" s="22">
        <v>4</v>
      </c>
      <c r="AN474" s="22">
        <v>5</v>
      </c>
      <c r="AO474" s="22">
        <v>17</v>
      </c>
      <c r="AP474" s="22">
        <v>0</v>
      </c>
      <c r="AQ474" s="22">
        <v>0</v>
      </c>
      <c r="AR474" s="22">
        <v>0</v>
      </c>
      <c r="AS474" s="22">
        <v>1</v>
      </c>
      <c r="AT474" s="22">
        <v>0</v>
      </c>
      <c r="AU474" s="22">
        <v>0</v>
      </c>
      <c r="AV474" s="22">
        <v>8</v>
      </c>
      <c r="AW474" s="22">
        <v>304</v>
      </c>
      <c r="AX474" s="20">
        <v>355.2</v>
      </c>
      <c r="AY474" s="20">
        <v>457.8</v>
      </c>
      <c r="AZ474" s="20">
        <v>412</v>
      </c>
      <c r="BA474" s="20">
        <v>122.7</v>
      </c>
      <c r="BB474" s="22">
        <v>15</v>
      </c>
      <c r="BC474" s="20">
        <v>3.68</v>
      </c>
      <c r="BD474" s="20">
        <v>2.5</v>
      </c>
      <c r="BE474" s="20">
        <v>6.18</v>
      </c>
      <c r="BF474" s="20">
        <v>15.06</v>
      </c>
      <c r="BG474" s="22">
        <v>49</v>
      </c>
      <c r="BH474" s="22">
        <v>18</v>
      </c>
      <c r="BI474" s="22">
        <v>15</v>
      </c>
      <c r="BJ474" s="22">
        <v>11</v>
      </c>
      <c r="BK474" s="22">
        <v>23</v>
      </c>
      <c r="BL474" s="22">
        <v>11</v>
      </c>
      <c r="BM474" s="22">
        <v>14</v>
      </c>
      <c r="BN474" s="22">
        <v>9</v>
      </c>
      <c r="BO474" s="22">
        <v>3</v>
      </c>
      <c r="BP474" s="20"/>
      <c r="BQ474" s="20"/>
      <c r="BR474" s="20"/>
      <c r="BS474" s="20"/>
      <c r="BT474" s="20"/>
      <c r="BU474" s="22">
        <v>0.25</v>
      </c>
      <c r="BV474" s="22">
        <v>0</v>
      </c>
      <c r="BW474" s="22">
        <v>0.17</v>
      </c>
      <c r="BX474" s="22">
        <v>0.42</v>
      </c>
      <c r="BY474" s="22">
        <v>1.02</v>
      </c>
      <c r="BZ474" s="22">
        <v>1.1499999999999999</v>
      </c>
      <c r="CA474" s="22">
        <v>19</v>
      </c>
      <c r="CB474" s="22">
        <v>12</v>
      </c>
      <c r="CC474" s="22">
        <v>42</v>
      </c>
      <c r="CD474" s="22">
        <v>26</v>
      </c>
      <c r="CE474" s="22">
        <v>34</v>
      </c>
      <c r="CF474" s="22">
        <v>22</v>
      </c>
      <c r="CG474" s="22">
        <v>38</v>
      </c>
      <c r="CH474" s="22">
        <v>12</v>
      </c>
      <c r="CI474" s="22">
        <v>1.01</v>
      </c>
      <c r="CJ474" s="22">
        <v>0.34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100</v>
      </c>
      <c r="C475" s="22">
        <v>114283</v>
      </c>
      <c r="D475" s="22">
        <v>0</v>
      </c>
      <c r="E475" s="22">
        <v>0</v>
      </c>
      <c r="F475" s="22">
        <v>-3</v>
      </c>
      <c r="G475" s="22">
        <v>3</v>
      </c>
      <c r="H475" s="22">
        <v>0</v>
      </c>
      <c r="I475" s="22">
        <v>3</v>
      </c>
      <c r="J475" s="20">
        <v>5.6</v>
      </c>
      <c r="K475" s="20">
        <v>0</v>
      </c>
      <c r="L475" s="22">
        <v>0</v>
      </c>
      <c r="M475" s="20" t="s">
        <v>995</v>
      </c>
      <c r="N475" s="20">
        <v>4.5999999999999996</v>
      </c>
      <c r="O475" s="22">
        <v>354</v>
      </c>
      <c r="P475" s="23" t="b">
        <v>0</v>
      </c>
      <c r="Q475" s="20"/>
      <c r="R475" s="20" t="s">
        <v>3733</v>
      </c>
      <c r="S475" s="22">
        <v>72</v>
      </c>
      <c r="T475" s="20" t="s">
        <v>1385</v>
      </c>
      <c r="U475" s="20">
        <v>3.7</v>
      </c>
      <c r="V475" s="20" t="s">
        <v>420</v>
      </c>
      <c r="W475" s="20">
        <v>1.8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37</v>
      </c>
      <c r="AD475" s="22">
        <v>114529</v>
      </c>
      <c r="AE475" s="22">
        <v>9567</v>
      </c>
      <c r="AF475" s="22">
        <v>498824</v>
      </c>
      <c r="AG475" s="22">
        <v>1427</v>
      </c>
      <c r="AH475" s="20">
        <v>0.6</v>
      </c>
      <c r="AI475" s="20">
        <v>5.0999999999999996</v>
      </c>
      <c r="AJ475" s="20" t="s">
        <v>420</v>
      </c>
      <c r="AK475" s="22">
        <v>543</v>
      </c>
      <c r="AL475" s="22">
        <v>3</v>
      </c>
      <c r="AM475" s="22">
        <v>1</v>
      </c>
      <c r="AN475" s="22">
        <v>2</v>
      </c>
      <c r="AO475" s="22">
        <v>8</v>
      </c>
      <c r="AP475" s="22">
        <v>0</v>
      </c>
      <c r="AQ475" s="22">
        <v>0</v>
      </c>
      <c r="AR475" s="22">
        <v>0</v>
      </c>
      <c r="AS475" s="22">
        <v>4</v>
      </c>
      <c r="AT475" s="22">
        <v>0</v>
      </c>
      <c r="AU475" s="22">
        <v>0</v>
      </c>
      <c r="AV475" s="22">
        <v>6</v>
      </c>
      <c r="AW475" s="22">
        <v>144</v>
      </c>
      <c r="AX475" s="20">
        <v>191.2</v>
      </c>
      <c r="AY475" s="20">
        <v>197.2</v>
      </c>
      <c r="AZ475" s="20">
        <v>181</v>
      </c>
      <c r="BA475" s="20">
        <v>57</v>
      </c>
      <c r="BB475" s="22">
        <v>5</v>
      </c>
      <c r="BC475" s="20">
        <v>1.88</v>
      </c>
      <c r="BD475" s="20">
        <v>1.83</v>
      </c>
      <c r="BE475" s="20">
        <v>3.71</v>
      </c>
      <c r="BF475" s="20">
        <v>6.58</v>
      </c>
      <c r="BG475" s="22">
        <v>183</v>
      </c>
      <c r="BH475" s="22">
        <v>73</v>
      </c>
      <c r="BI475" s="22">
        <v>90</v>
      </c>
      <c r="BJ475" s="22">
        <v>69</v>
      </c>
      <c r="BK475" s="22">
        <v>94</v>
      </c>
      <c r="BL475" s="22">
        <v>62</v>
      </c>
      <c r="BM475" s="22">
        <v>118</v>
      </c>
      <c r="BN475" s="22">
        <v>71</v>
      </c>
      <c r="BO475" s="20"/>
      <c r="BP475" s="20"/>
      <c r="BQ475" s="20"/>
      <c r="BR475" s="20"/>
      <c r="BS475" s="20"/>
      <c r="BT475" s="20"/>
      <c r="BU475" s="22">
        <v>0.31</v>
      </c>
      <c r="BV475" s="22">
        <v>0</v>
      </c>
      <c r="BW475" s="22">
        <v>0.3</v>
      </c>
      <c r="BX475" s="22">
        <v>0.61</v>
      </c>
      <c r="BY475" s="22">
        <v>1.0900000000000001</v>
      </c>
      <c r="BZ475" s="22">
        <v>1.33</v>
      </c>
      <c r="CA475" s="22">
        <v>26</v>
      </c>
      <c r="CB475" s="22">
        <v>15</v>
      </c>
      <c r="CC475" s="22">
        <v>27</v>
      </c>
      <c r="CD475" s="22">
        <v>17</v>
      </c>
      <c r="CE475" s="22">
        <v>82</v>
      </c>
      <c r="CF475" s="22">
        <v>43</v>
      </c>
      <c r="CG475" s="22">
        <v>145</v>
      </c>
      <c r="CH475" s="22">
        <v>44</v>
      </c>
      <c r="CI475" s="22">
        <v>0.83</v>
      </c>
      <c r="CJ475" s="22">
        <v>0.33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50</v>
      </c>
      <c r="B476" s="22">
        <v>50</v>
      </c>
      <c r="C476" s="22">
        <v>223094</v>
      </c>
      <c r="D476" s="22">
        <v>0</v>
      </c>
      <c r="E476" s="22">
        <v>0</v>
      </c>
      <c r="F476" s="22">
        <v>-1</v>
      </c>
      <c r="G476" s="22">
        <v>1</v>
      </c>
      <c r="H476" s="22">
        <v>4</v>
      </c>
      <c r="I476" s="22">
        <v>4</v>
      </c>
      <c r="J476" s="20">
        <v>2.1</v>
      </c>
      <c r="K476" s="20">
        <v>0</v>
      </c>
      <c r="L476" s="22">
        <v>0</v>
      </c>
      <c r="M476" s="20" t="s">
        <v>1405</v>
      </c>
      <c r="N476" s="20">
        <v>3.2</v>
      </c>
      <c r="O476" s="22">
        <v>355</v>
      </c>
      <c r="P476" s="23" t="b">
        <v>1</v>
      </c>
      <c r="Q476" s="20" t="s">
        <v>3803</v>
      </c>
      <c r="R476" s="20" t="s">
        <v>3680</v>
      </c>
      <c r="S476" s="22">
        <v>139</v>
      </c>
      <c r="T476" s="20" t="s">
        <v>1406</v>
      </c>
      <c r="U476" s="20">
        <v>7.5</v>
      </c>
      <c r="V476" s="20" t="s">
        <v>385</v>
      </c>
      <c r="W476" s="20">
        <v>61.3</v>
      </c>
      <c r="X476" s="23" t="b">
        <v>0</v>
      </c>
      <c r="Y476" s="20"/>
      <c r="Z476" s="20" t="s">
        <v>937</v>
      </c>
      <c r="AA476" s="22">
        <v>13</v>
      </c>
      <c r="AB476" s="22">
        <v>43</v>
      </c>
      <c r="AC476" s="22">
        <v>112</v>
      </c>
      <c r="AD476" s="22">
        <v>1311380</v>
      </c>
      <c r="AE476" s="22">
        <v>57321</v>
      </c>
      <c r="AF476" s="22">
        <v>4042956</v>
      </c>
      <c r="AG476" s="22">
        <v>134804</v>
      </c>
      <c r="AH476" s="20">
        <v>0.2</v>
      </c>
      <c r="AI476" s="20">
        <v>8.1</v>
      </c>
      <c r="AJ476" s="20" t="s">
        <v>385</v>
      </c>
      <c r="AK476" s="22">
        <v>1294</v>
      </c>
      <c r="AL476" s="22">
        <v>14</v>
      </c>
      <c r="AM476" s="22">
        <v>5</v>
      </c>
      <c r="AN476" s="22">
        <v>4</v>
      </c>
      <c r="AO476" s="22">
        <v>16</v>
      </c>
      <c r="AP476" s="22">
        <v>0</v>
      </c>
      <c r="AQ476" s="22">
        <v>0</v>
      </c>
      <c r="AR476" s="22">
        <v>1</v>
      </c>
      <c r="AS476" s="22">
        <v>1</v>
      </c>
      <c r="AT476" s="22">
        <v>0</v>
      </c>
      <c r="AU476" s="22">
        <v>0</v>
      </c>
      <c r="AV476" s="22">
        <v>15</v>
      </c>
      <c r="AW476" s="22">
        <v>417</v>
      </c>
      <c r="AX476" s="20">
        <v>588.6</v>
      </c>
      <c r="AY476" s="20">
        <v>197.5</v>
      </c>
      <c r="AZ476" s="20">
        <v>810</v>
      </c>
      <c r="BA476" s="20">
        <v>159.80000000000001</v>
      </c>
      <c r="BB476" s="22">
        <v>15</v>
      </c>
      <c r="BC476" s="20">
        <v>14.95</v>
      </c>
      <c r="BD476" s="20">
        <v>1.17</v>
      </c>
      <c r="BE476" s="20">
        <v>16.12</v>
      </c>
      <c r="BF476" s="20">
        <v>13.61</v>
      </c>
      <c r="BG476" s="22">
        <v>3</v>
      </c>
      <c r="BH476" s="22">
        <v>1</v>
      </c>
      <c r="BI476" s="22">
        <v>89</v>
      </c>
      <c r="BJ476" s="22">
        <v>5</v>
      </c>
      <c r="BK476" s="22">
        <v>1</v>
      </c>
      <c r="BL476" s="22">
        <v>1</v>
      </c>
      <c r="BM476" s="22">
        <v>3</v>
      </c>
      <c r="BN476" s="22">
        <v>1</v>
      </c>
      <c r="BO476" s="20"/>
      <c r="BP476" s="20"/>
      <c r="BQ476" s="22">
        <v>3</v>
      </c>
      <c r="BR476" s="20"/>
      <c r="BS476" s="22">
        <v>1</v>
      </c>
      <c r="BT476" s="20"/>
      <c r="BU476" s="22">
        <v>1.04</v>
      </c>
      <c r="BV476" s="22">
        <v>0</v>
      </c>
      <c r="BW476" s="22">
        <v>0.08</v>
      </c>
      <c r="BX476" s="22">
        <v>1.1200000000000001</v>
      </c>
      <c r="BY476" s="22">
        <v>0.95</v>
      </c>
      <c r="BZ476" s="22">
        <v>1.1100000000000001</v>
      </c>
      <c r="CA476" s="22">
        <v>1</v>
      </c>
      <c r="CB476" s="22">
        <v>1</v>
      </c>
      <c r="CC476" s="22">
        <v>103</v>
      </c>
      <c r="CD476" s="22">
        <v>13</v>
      </c>
      <c r="CE476" s="22">
        <v>2</v>
      </c>
      <c r="CF476" s="22">
        <v>1</v>
      </c>
      <c r="CG476" s="22">
        <v>1</v>
      </c>
      <c r="CH476" s="22">
        <v>1</v>
      </c>
      <c r="CI476" s="22">
        <v>1.04</v>
      </c>
      <c r="CJ476" s="22">
        <v>0.28000000000000003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91651</v>
      </c>
      <c r="D477" s="22">
        <v>0</v>
      </c>
      <c r="E477" s="22">
        <v>0</v>
      </c>
      <c r="F477" s="22">
        <v>-3</v>
      </c>
      <c r="G477" s="22">
        <v>3</v>
      </c>
      <c r="H477" s="22">
        <v>0</v>
      </c>
      <c r="I477" s="22">
        <v>3</v>
      </c>
      <c r="J477" s="20">
        <v>1.8</v>
      </c>
      <c r="K477" s="20">
        <v>0</v>
      </c>
      <c r="L477" s="22">
        <v>0</v>
      </c>
      <c r="M477" s="20" t="s">
        <v>1152</v>
      </c>
      <c r="N477" s="20">
        <v>0.8</v>
      </c>
      <c r="O477" s="22">
        <v>356</v>
      </c>
      <c r="P477" s="23" t="b">
        <v>0</v>
      </c>
      <c r="Q477" s="20"/>
      <c r="R477" s="20" t="s">
        <v>3478</v>
      </c>
      <c r="S477" s="22">
        <v>47</v>
      </c>
      <c r="T477" s="20" t="s">
        <v>1153</v>
      </c>
      <c r="U477" s="20">
        <v>1.8</v>
      </c>
      <c r="V477" s="20" t="s">
        <v>2197</v>
      </c>
      <c r="W477" s="20">
        <v>0.4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21</v>
      </c>
      <c r="AD477" s="22">
        <v>39407</v>
      </c>
      <c r="AE477" s="22">
        <v>258</v>
      </c>
      <c r="AF477" s="22">
        <v>113253</v>
      </c>
      <c r="AG477" s="22">
        <v>245</v>
      </c>
      <c r="AH477" s="20">
        <v>0.2</v>
      </c>
      <c r="AI477" s="20">
        <v>4.5</v>
      </c>
      <c r="AJ477" s="20" t="s">
        <v>2197</v>
      </c>
      <c r="AK477" s="22">
        <v>667</v>
      </c>
      <c r="AL477" s="22">
        <v>0</v>
      </c>
      <c r="AM477" s="22">
        <v>0</v>
      </c>
      <c r="AN477" s="22">
        <v>3</v>
      </c>
      <c r="AO477" s="22">
        <v>8</v>
      </c>
      <c r="AP477" s="22">
        <v>0</v>
      </c>
      <c r="AQ477" s="22">
        <v>0</v>
      </c>
      <c r="AR477" s="22">
        <v>0</v>
      </c>
      <c r="AS477" s="22">
        <v>2</v>
      </c>
      <c r="AT477" s="22">
        <v>0</v>
      </c>
      <c r="AU477" s="22">
        <v>0</v>
      </c>
      <c r="AV477" s="22">
        <v>0</v>
      </c>
      <c r="AW477" s="22">
        <v>122</v>
      </c>
      <c r="AX477" s="20">
        <v>82</v>
      </c>
      <c r="AY477" s="20">
        <v>131.6</v>
      </c>
      <c r="AZ477" s="20">
        <v>48</v>
      </c>
      <c r="BA477" s="20">
        <v>26.1</v>
      </c>
      <c r="BB477" s="22">
        <v>7</v>
      </c>
      <c r="BC477" s="20">
        <v>0.61</v>
      </c>
      <c r="BD477" s="20">
        <v>0.8</v>
      </c>
      <c r="BE477" s="20">
        <v>1.41</v>
      </c>
      <c r="BF477" s="20">
        <v>5.33</v>
      </c>
      <c r="BG477" s="22">
        <v>315</v>
      </c>
      <c r="BH477" s="22">
        <v>131</v>
      </c>
      <c r="BI477" s="22">
        <v>145</v>
      </c>
      <c r="BJ477" s="22">
        <v>97</v>
      </c>
      <c r="BK477" s="22">
        <v>253</v>
      </c>
      <c r="BL477" s="22">
        <v>132</v>
      </c>
      <c r="BM477" s="22">
        <v>268</v>
      </c>
      <c r="BN477" s="22">
        <v>126</v>
      </c>
      <c r="BO477" s="20"/>
      <c r="BP477" s="20"/>
      <c r="BQ477" s="20"/>
      <c r="BR477" s="20"/>
      <c r="BS477" s="20"/>
      <c r="BT477" s="20"/>
      <c r="BU477" s="22">
        <v>0.08</v>
      </c>
      <c r="BV477" s="22">
        <v>0</v>
      </c>
      <c r="BW477" s="22">
        <v>0.11</v>
      </c>
      <c r="BX477" s="22">
        <v>0.19</v>
      </c>
      <c r="BY477" s="22">
        <v>0.72</v>
      </c>
      <c r="BZ477" s="22">
        <v>1.08</v>
      </c>
      <c r="CA477" s="22">
        <v>308</v>
      </c>
      <c r="CB477" s="22">
        <v>199</v>
      </c>
      <c r="CC477" s="22">
        <v>298</v>
      </c>
      <c r="CD477" s="22">
        <v>133</v>
      </c>
      <c r="CE477" s="22">
        <v>314</v>
      </c>
      <c r="CF477" s="22">
        <v>131</v>
      </c>
      <c r="CG477" s="22">
        <v>266</v>
      </c>
      <c r="CH477" s="22">
        <v>87</v>
      </c>
      <c r="CI477" s="22">
        <v>0.94</v>
      </c>
      <c r="CJ477" s="22">
        <v>0.4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0</v>
      </c>
      <c r="B478" s="22">
        <v>0</v>
      </c>
      <c r="C478" s="22">
        <v>146941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2</v>
      </c>
      <c r="J478" s="20">
        <v>0</v>
      </c>
      <c r="K478" s="20">
        <v>0</v>
      </c>
      <c r="L478" s="22">
        <v>0</v>
      </c>
      <c r="M478" s="20" t="s">
        <v>1390</v>
      </c>
      <c r="N478" s="20">
        <v>0</v>
      </c>
      <c r="O478" s="22">
        <v>357</v>
      </c>
      <c r="P478" s="23" t="b">
        <v>0</v>
      </c>
      <c r="Q478" s="20" t="s">
        <v>2873</v>
      </c>
      <c r="R478" s="20" t="s">
        <v>2874</v>
      </c>
      <c r="S478" s="22">
        <v>49</v>
      </c>
      <c r="T478" s="20" t="s">
        <v>1391</v>
      </c>
      <c r="U478" s="20">
        <v>1</v>
      </c>
      <c r="V478" s="20" t="s">
        <v>437</v>
      </c>
      <c r="W478" s="20">
        <v>0.1</v>
      </c>
      <c r="X478" s="23" t="b">
        <v>0</v>
      </c>
      <c r="Y478" s="20"/>
      <c r="Z478" s="20" t="s">
        <v>872</v>
      </c>
      <c r="AA478" s="22">
        <v>13</v>
      </c>
      <c r="AB478" s="22">
        <v>43</v>
      </c>
      <c r="AC478" s="22">
        <v>1</v>
      </c>
      <c r="AD478" s="22">
        <v>2340</v>
      </c>
      <c r="AE478" s="22">
        <v>0</v>
      </c>
      <c r="AF478" s="22">
        <v>34292</v>
      </c>
      <c r="AG478" s="22">
        <v>23</v>
      </c>
      <c r="AH478" s="20">
        <v>0</v>
      </c>
      <c r="AI478" s="20">
        <v>0.2</v>
      </c>
      <c r="AJ478" s="20" t="s">
        <v>437</v>
      </c>
      <c r="AK478" s="22">
        <v>11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4</v>
      </c>
      <c r="AX478" s="20">
        <v>11.4</v>
      </c>
      <c r="AY478" s="20">
        <v>0.1</v>
      </c>
      <c r="AZ478" s="20">
        <v>17</v>
      </c>
      <c r="BA478" s="20">
        <v>2.9</v>
      </c>
      <c r="BB478" s="22">
        <v>0</v>
      </c>
      <c r="BC478" s="20">
        <v>0.12</v>
      </c>
      <c r="BD478" s="20">
        <v>0</v>
      </c>
      <c r="BE478" s="20">
        <v>0.12</v>
      </c>
      <c r="BF478" s="20">
        <v>7.0000000000000007E-2</v>
      </c>
      <c r="BG478" s="22">
        <v>437</v>
      </c>
      <c r="BH478" s="22">
        <v>159</v>
      </c>
      <c r="BI478" s="22">
        <v>461</v>
      </c>
      <c r="BJ478" s="22">
        <v>171</v>
      </c>
      <c r="BK478" s="22">
        <v>359</v>
      </c>
      <c r="BL478" s="22">
        <v>130</v>
      </c>
      <c r="BM478" s="22">
        <v>441</v>
      </c>
      <c r="BN478" s="22">
        <v>155</v>
      </c>
      <c r="BO478" s="20"/>
      <c r="BP478" s="20"/>
      <c r="BQ478" s="20"/>
      <c r="BR478" s="20"/>
      <c r="BS478" s="20"/>
      <c r="BT478" s="20"/>
      <c r="BU478" s="22">
        <v>0.98</v>
      </c>
      <c r="BV478" s="22">
        <v>0</v>
      </c>
      <c r="BW478" s="22">
        <v>0</v>
      </c>
      <c r="BX478" s="22">
        <v>0.98</v>
      </c>
      <c r="BY478" s="22">
        <v>0.56999999999999995</v>
      </c>
      <c r="BZ478" s="22">
        <v>0</v>
      </c>
      <c r="CA478" s="22">
        <v>223</v>
      </c>
      <c r="CB478" s="22">
        <v>25</v>
      </c>
      <c r="CC478" s="22">
        <v>696</v>
      </c>
      <c r="CD478" s="22">
        <v>242</v>
      </c>
      <c r="CE478" s="22">
        <v>450</v>
      </c>
      <c r="CF478" s="22">
        <v>153</v>
      </c>
      <c r="CG478" s="22">
        <v>403</v>
      </c>
      <c r="CH478" s="22">
        <v>153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477064</v>
      </c>
      <c r="D479" s="22">
        <v>0</v>
      </c>
      <c r="E479" s="22">
        <v>0</v>
      </c>
      <c r="F479" s="22">
        <v>-2</v>
      </c>
      <c r="G479" s="22">
        <v>2</v>
      </c>
      <c r="H479" s="22">
        <v>0</v>
      </c>
      <c r="I479" s="22">
        <v>2</v>
      </c>
      <c r="J479" s="20">
        <v>3.8</v>
      </c>
      <c r="K479" s="20">
        <v>0</v>
      </c>
      <c r="L479" s="22">
        <v>0</v>
      </c>
      <c r="M479" s="20" t="s">
        <v>1043</v>
      </c>
      <c r="N479" s="20">
        <v>2.8</v>
      </c>
      <c r="O479" s="22">
        <v>358</v>
      </c>
      <c r="P479" s="23" t="b">
        <v>0</v>
      </c>
      <c r="Q479" s="20"/>
      <c r="R479" s="20"/>
      <c r="S479" s="22">
        <v>43</v>
      </c>
      <c r="T479" s="20" t="s">
        <v>1415</v>
      </c>
      <c r="U479" s="20">
        <v>3.6</v>
      </c>
      <c r="V479" s="20" t="s">
        <v>505</v>
      </c>
      <c r="W479" s="20">
        <v>0.4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29</v>
      </c>
      <c r="AD479" s="22">
        <v>64803</v>
      </c>
      <c r="AE479" s="22">
        <v>3412</v>
      </c>
      <c r="AF479" s="22">
        <v>78444</v>
      </c>
      <c r="AG479" s="22">
        <v>421</v>
      </c>
      <c r="AH479" s="20">
        <v>0.7</v>
      </c>
      <c r="AI479" s="20">
        <v>6.7</v>
      </c>
      <c r="AJ479" s="20" t="s">
        <v>2198</v>
      </c>
      <c r="AK479" s="22">
        <v>340</v>
      </c>
      <c r="AL479" s="22">
        <v>1</v>
      </c>
      <c r="AM479" s="22">
        <v>0</v>
      </c>
      <c r="AN479" s="22">
        <v>3</v>
      </c>
      <c r="AO479" s="22">
        <v>4</v>
      </c>
      <c r="AP479" s="22">
        <v>0</v>
      </c>
      <c r="AQ479" s="22">
        <v>0</v>
      </c>
      <c r="AR479" s="22">
        <v>0</v>
      </c>
      <c r="AS479" s="22">
        <v>1</v>
      </c>
      <c r="AT479" s="22">
        <v>0</v>
      </c>
      <c r="AU479" s="22">
        <v>0</v>
      </c>
      <c r="AV479" s="22">
        <v>1</v>
      </c>
      <c r="AW479" s="22">
        <v>104</v>
      </c>
      <c r="AX479" s="20">
        <v>61</v>
      </c>
      <c r="AY479" s="20">
        <v>71</v>
      </c>
      <c r="AZ479" s="20">
        <v>42</v>
      </c>
      <c r="BA479" s="20">
        <v>17.399999999999999</v>
      </c>
      <c r="BB479" s="22">
        <v>4</v>
      </c>
      <c r="BC479" s="20">
        <v>0.31</v>
      </c>
      <c r="BD479" s="20">
        <v>0.4</v>
      </c>
      <c r="BE479" s="20">
        <v>0.71</v>
      </c>
      <c r="BF479" s="20">
        <v>4.3600000000000003</v>
      </c>
      <c r="BG479" s="22">
        <v>345</v>
      </c>
      <c r="BH479" s="22">
        <v>131</v>
      </c>
      <c r="BI479" s="22">
        <v>238</v>
      </c>
      <c r="BJ479" s="22">
        <v>67</v>
      </c>
      <c r="BK479" s="22">
        <v>268</v>
      </c>
      <c r="BL479" s="22">
        <v>83</v>
      </c>
      <c r="BM479" s="22">
        <v>326</v>
      </c>
      <c r="BN479" s="22">
        <v>119</v>
      </c>
      <c r="BO479" s="20"/>
      <c r="BP479" s="20"/>
      <c r="BQ479" s="20"/>
      <c r="BR479" s="20"/>
      <c r="BS479" s="20"/>
      <c r="BT479" s="20"/>
      <c r="BU479" s="22">
        <v>0.08</v>
      </c>
      <c r="BV479" s="22">
        <v>0</v>
      </c>
      <c r="BW479" s="22">
        <v>0.11</v>
      </c>
      <c r="BX479" s="22">
        <v>0.19</v>
      </c>
      <c r="BY479" s="22">
        <v>1.1499999999999999</v>
      </c>
      <c r="BZ479" s="22">
        <v>1.06</v>
      </c>
      <c r="CA479" s="22">
        <v>607</v>
      </c>
      <c r="CB479" s="22">
        <v>152</v>
      </c>
      <c r="CC479" s="22">
        <v>112</v>
      </c>
      <c r="CD479" s="22">
        <v>33</v>
      </c>
      <c r="CE479" s="22">
        <v>84</v>
      </c>
      <c r="CF479" s="22">
        <v>18</v>
      </c>
      <c r="CG479" s="22">
        <v>269</v>
      </c>
      <c r="CH479" s="22">
        <v>104</v>
      </c>
      <c r="CI479" s="22">
        <v>1.06</v>
      </c>
      <c r="CJ479" s="22">
        <v>0.79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0</v>
      </c>
      <c r="B480" s="22">
        <v>0</v>
      </c>
      <c r="C480" s="22">
        <v>103025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3</v>
      </c>
      <c r="J480" s="20">
        <v>0</v>
      </c>
      <c r="K480" s="20">
        <v>0</v>
      </c>
      <c r="L480" s="22">
        <v>0</v>
      </c>
      <c r="M480" s="20" t="s">
        <v>1383</v>
      </c>
      <c r="N480" s="20">
        <v>0</v>
      </c>
      <c r="O480" s="22">
        <v>359</v>
      </c>
      <c r="P480" s="23" t="b">
        <v>0</v>
      </c>
      <c r="Q480" s="20" t="s">
        <v>2423</v>
      </c>
      <c r="R480" s="20" t="s">
        <v>2424</v>
      </c>
      <c r="S480" s="22">
        <v>75</v>
      </c>
      <c r="T480" s="20" t="s">
        <v>1384</v>
      </c>
      <c r="U480" s="20">
        <v>0</v>
      </c>
      <c r="V480" s="20" t="s">
        <v>388</v>
      </c>
      <c r="W480" s="20">
        <v>0</v>
      </c>
      <c r="X480" s="23" t="b">
        <v>0</v>
      </c>
      <c r="Y480" s="20"/>
      <c r="Z480" s="20" t="s">
        <v>872</v>
      </c>
      <c r="AA480" s="22">
        <v>13</v>
      </c>
      <c r="AB480" s="22">
        <v>43</v>
      </c>
      <c r="AC480" s="22">
        <v>0</v>
      </c>
      <c r="AD480" s="22">
        <v>0</v>
      </c>
      <c r="AE480" s="22">
        <v>0</v>
      </c>
      <c r="AF480" s="22">
        <v>5534</v>
      </c>
      <c r="AG480" s="22">
        <v>3</v>
      </c>
      <c r="AH480" s="20">
        <v>0</v>
      </c>
      <c r="AI480" s="20">
        <v>0</v>
      </c>
      <c r="AJ480" s="20" t="s">
        <v>388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767</v>
      </c>
      <c r="BH480" s="22">
        <v>334</v>
      </c>
      <c r="BI480" s="22">
        <v>767</v>
      </c>
      <c r="BJ480" s="22">
        <v>334</v>
      </c>
      <c r="BK480" s="22">
        <v>767</v>
      </c>
      <c r="BL480" s="22">
        <v>334</v>
      </c>
      <c r="BM480" s="22">
        <v>767</v>
      </c>
      <c r="BN480" s="22">
        <v>334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21</v>
      </c>
      <c r="CB480" s="22">
        <v>13</v>
      </c>
      <c r="CC480" s="22">
        <v>761</v>
      </c>
      <c r="CD480" s="22">
        <v>332</v>
      </c>
      <c r="CE480" s="22">
        <v>767</v>
      </c>
      <c r="CF480" s="22">
        <v>334</v>
      </c>
      <c r="CG480" s="22">
        <v>541</v>
      </c>
      <c r="CH480" s="22">
        <v>193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88248</v>
      </c>
      <c r="D481" s="22">
        <v>-1</v>
      </c>
      <c r="E481" s="22">
        <v>1</v>
      </c>
      <c r="F481" s="22">
        <v>-2</v>
      </c>
      <c r="G481" s="22">
        <v>2</v>
      </c>
      <c r="H481" s="22">
        <v>0</v>
      </c>
      <c r="I481" s="22">
        <v>1</v>
      </c>
      <c r="J481" s="20">
        <v>1</v>
      </c>
      <c r="K481" s="20">
        <v>0</v>
      </c>
      <c r="L481" s="22">
        <v>0</v>
      </c>
      <c r="M481" s="20" t="s">
        <v>1327</v>
      </c>
      <c r="N481" s="20">
        <v>0</v>
      </c>
      <c r="O481" s="22">
        <v>361</v>
      </c>
      <c r="P481" s="23" t="b">
        <v>0</v>
      </c>
      <c r="Q481" s="20"/>
      <c r="R481" s="20"/>
      <c r="S481" s="22">
        <v>38</v>
      </c>
      <c r="T481" s="20" t="s">
        <v>1409</v>
      </c>
      <c r="U481" s="20">
        <v>2</v>
      </c>
      <c r="V481" s="20" t="s">
        <v>1410</v>
      </c>
      <c r="W481" s="20">
        <v>0.8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2</v>
      </c>
      <c r="AD481" s="22">
        <v>75195</v>
      </c>
      <c r="AE481" s="22">
        <v>2108</v>
      </c>
      <c r="AF481" s="22">
        <v>77322</v>
      </c>
      <c r="AG481" s="22">
        <v>658</v>
      </c>
      <c r="AH481" s="20">
        <v>0</v>
      </c>
      <c r="AI481" s="20">
        <v>0.5</v>
      </c>
      <c r="AJ481" s="20" t="s">
        <v>1410</v>
      </c>
      <c r="AK481" s="22">
        <v>90</v>
      </c>
      <c r="AL481" s="22">
        <v>0</v>
      </c>
      <c r="AM481" s="22">
        <v>0</v>
      </c>
      <c r="AN481" s="22">
        <v>0</v>
      </c>
      <c r="AO481" s="22">
        <v>1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2</v>
      </c>
      <c r="AV481" s="22">
        <v>0</v>
      </c>
      <c r="AW481" s="22">
        <v>12</v>
      </c>
      <c r="AX481" s="20">
        <v>18.600000000000001</v>
      </c>
      <c r="AY481" s="20">
        <v>0</v>
      </c>
      <c r="AZ481" s="20">
        <v>0</v>
      </c>
      <c r="BA481" s="20">
        <v>1.9</v>
      </c>
      <c r="BB481" s="22">
        <v>1</v>
      </c>
      <c r="BC481" s="20">
        <v>0</v>
      </c>
      <c r="BD481" s="20">
        <v>0</v>
      </c>
      <c r="BE481" s="20">
        <v>0</v>
      </c>
      <c r="BF481" s="20">
        <v>0.83</v>
      </c>
      <c r="BG481" s="22">
        <v>416</v>
      </c>
      <c r="BH481" s="22">
        <v>32</v>
      </c>
      <c r="BI481" s="22">
        <v>462</v>
      </c>
      <c r="BJ481" s="22">
        <v>11</v>
      </c>
      <c r="BK481" s="22">
        <v>432</v>
      </c>
      <c r="BL481" s="22">
        <v>2</v>
      </c>
      <c r="BM481" s="22">
        <v>452</v>
      </c>
      <c r="BN481" s="22">
        <v>32</v>
      </c>
      <c r="BO481" s="20"/>
      <c r="BP481" s="20"/>
      <c r="BQ481" s="20"/>
      <c r="BR481" s="20"/>
      <c r="BS481" s="20"/>
      <c r="BT481" s="20"/>
      <c r="BU481" s="22">
        <v>0</v>
      </c>
      <c r="BV481" s="22">
        <v>2</v>
      </c>
      <c r="BW481" s="22">
        <v>0</v>
      </c>
      <c r="BX481" s="22">
        <v>0</v>
      </c>
      <c r="BY481" s="22">
        <v>0.83</v>
      </c>
      <c r="BZ481" s="22">
        <v>1</v>
      </c>
      <c r="CA481" s="22">
        <v>768</v>
      </c>
      <c r="CB481" s="22">
        <v>87</v>
      </c>
      <c r="CC481" s="22">
        <v>410</v>
      </c>
      <c r="CD481" s="22">
        <v>31</v>
      </c>
      <c r="CE481" s="22">
        <v>273</v>
      </c>
      <c r="CF481" s="22">
        <v>29</v>
      </c>
      <c r="CG481" s="22">
        <v>202</v>
      </c>
      <c r="CH481" s="22">
        <v>27</v>
      </c>
      <c r="CI481" s="22">
        <v>1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482769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1755</v>
      </c>
      <c r="N482" s="20">
        <v>0</v>
      </c>
      <c r="O482" s="22">
        <v>363</v>
      </c>
      <c r="P482" s="23" t="b">
        <v>0</v>
      </c>
      <c r="Q482" s="20" t="s">
        <v>2875</v>
      </c>
      <c r="R482" s="20" t="s">
        <v>2876</v>
      </c>
      <c r="S482" s="22">
        <v>44</v>
      </c>
      <c r="T482" s="20" t="s">
        <v>1756</v>
      </c>
      <c r="U482" s="20">
        <v>0</v>
      </c>
      <c r="V482" s="20" t="s">
        <v>1757</v>
      </c>
      <c r="W482" s="20">
        <v>0</v>
      </c>
      <c r="X482" s="23" t="b">
        <v>0</v>
      </c>
      <c r="Y482" s="20"/>
      <c r="Z482" s="20" t="s">
        <v>872</v>
      </c>
      <c r="AA482" s="22">
        <v>13</v>
      </c>
      <c r="AB482" s="22">
        <v>43</v>
      </c>
      <c r="AC482" s="22">
        <v>0</v>
      </c>
      <c r="AD482" s="22">
        <v>332</v>
      </c>
      <c r="AE482" s="22">
        <v>0</v>
      </c>
      <c r="AF482" s="22">
        <v>2245</v>
      </c>
      <c r="AG482" s="22">
        <v>1</v>
      </c>
      <c r="AH482" s="20">
        <v>0</v>
      </c>
      <c r="AI482" s="20">
        <v>0</v>
      </c>
      <c r="AJ482" s="20" t="s">
        <v>1757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633</v>
      </c>
      <c r="BH482" s="22">
        <v>242</v>
      </c>
      <c r="BI482" s="22">
        <v>622</v>
      </c>
      <c r="BJ482" s="22">
        <v>242</v>
      </c>
      <c r="BK482" s="22">
        <v>607</v>
      </c>
      <c r="BL482" s="22">
        <v>238</v>
      </c>
      <c r="BM482" s="22">
        <v>638</v>
      </c>
      <c r="BN482" s="22">
        <v>245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553</v>
      </c>
      <c r="CB482" s="22">
        <v>310</v>
      </c>
      <c r="CC482" s="22">
        <v>584</v>
      </c>
      <c r="CD482" s="22">
        <v>212</v>
      </c>
      <c r="CE482" s="22">
        <v>645</v>
      </c>
      <c r="CF482" s="22">
        <v>250</v>
      </c>
      <c r="CG482" s="22">
        <v>677</v>
      </c>
      <c r="CH482" s="22">
        <v>271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155405</v>
      </c>
      <c r="D483" s="22">
        <v>0</v>
      </c>
      <c r="E483" s="22">
        <v>0</v>
      </c>
      <c r="F483" s="22">
        <v>-3</v>
      </c>
      <c r="G483" s="22">
        <v>3</v>
      </c>
      <c r="H483" s="22">
        <v>0</v>
      </c>
      <c r="I483" s="22">
        <v>3</v>
      </c>
      <c r="J483" s="20">
        <v>1</v>
      </c>
      <c r="K483" s="20">
        <v>0</v>
      </c>
      <c r="L483" s="22">
        <v>0</v>
      </c>
      <c r="M483" s="20" t="s">
        <v>1411</v>
      </c>
      <c r="N483" s="20">
        <v>0</v>
      </c>
      <c r="O483" s="22">
        <v>364</v>
      </c>
      <c r="P483" s="23" t="b">
        <v>0</v>
      </c>
      <c r="Q483" s="20"/>
      <c r="R483" s="20"/>
      <c r="S483" s="22">
        <v>47</v>
      </c>
      <c r="T483" s="20" t="s">
        <v>1412</v>
      </c>
      <c r="U483" s="20">
        <v>1</v>
      </c>
      <c r="V483" s="20" t="s">
        <v>680</v>
      </c>
      <c r="W483" s="20">
        <v>0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4</v>
      </c>
      <c r="AD483" s="22">
        <v>2014</v>
      </c>
      <c r="AE483" s="22">
        <v>27</v>
      </c>
      <c r="AF483" s="22">
        <v>4438</v>
      </c>
      <c r="AG483" s="22">
        <v>35</v>
      </c>
      <c r="AH483" s="20">
        <v>0</v>
      </c>
      <c r="AI483" s="20">
        <v>0.9</v>
      </c>
      <c r="AJ483" s="20" t="s">
        <v>680</v>
      </c>
      <c r="AK483" s="22">
        <v>89</v>
      </c>
      <c r="AL483" s="22">
        <v>0</v>
      </c>
      <c r="AM483" s="22">
        <v>0</v>
      </c>
      <c r="AN483" s="22">
        <v>0</v>
      </c>
      <c r="AO483" s="22">
        <v>2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14</v>
      </c>
      <c r="AX483" s="20">
        <v>16.2</v>
      </c>
      <c r="AY483" s="20">
        <v>9.3000000000000007</v>
      </c>
      <c r="AZ483" s="20">
        <v>6</v>
      </c>
      <c r="BA483" s="20">
        <v>3.1</v>
      </c>
      <c r="BB483" s="22">
        <v>0</v>
      </c>
      <c r="BC483" s="20">
        <v>7.0000000000000007E-2</v>
      </c>
      <c r="BD483" s="20">
        <v>7.0000000000000007E-2</v>
      </c>
      <c r="BE483" s="20">
        <v>0.14000000000000001</v>
      </c>
      <c r="BF483" s="20">
        <v>1.58</v>
      </c>
      <c r="BG483" s="22">
        <v>423</v>
      </c>
      <c r="BH483" s="22">
        <v>191</v>
      </c>
      <c r="BI483" s="22">
        <v>401</v>
      </c>
      <c r="BJ483" s="22">
        <v>200</v>
      </c>
      <c r="BK483" s="22">
        <v>401</v>
      </c>
      <c r="BL483" s="22">
        <v>202</v>
      </c>
      <c r="BM483" s="22">
        <v>436</v>
      </c>
      <c r="BN483" s="22">
        <v>200</v>
      </c>
      <c r="BO483" s="20"/>
      <c r="BP483" s="20"/>
      <c r="BQ483" s="20"/>
      <c r="BR483" s="20"/>
      <c r="BS483" s="20"/>
      <c r="BT483" s="20"/>
      <c r="BU483" s="22">
        <v>7.0000000000000007E-2</v>
      </c>
      <c r="BV483" s="22">
        <v>0</v>
      </c>
      <c r="BW483" s="22">
        <v>7.0000000000000007E-2</v>
      </c>
      <c r="BX483" s="22">
        <v>0.14000000000000001</v>
      </c>
      <c r="BY483" s="22">
        <v>1.6</v>
      </c>
      <c r="BZ483" s="22">
        <v>2.02</v>
      </c>
      <c r="CA483" s="22">
        <v>313</v>
      </c>
      <c r="CB483" s="22">
        <v>202</v>
      </c>
      <c r="CC483" s="22">
        <v>677</v>
      </c>
      <c r="CD483" s="22">
        <v>272</v>
      </c>
      <c r="CE483" s="22">
        <v>440</v>
      </c>
      <c r="CF483" s="22">
        <v>200</v>
      </c>
      <c r="CG483" s="22">
        <v>547</v>
      </c>
      <c r="CH483" s="22">
        <v>198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75</v>
      </c>
      <c r="B484" s="22">
        <v>100</v>
      </c>
      <c r="C484" s="22">
        <v>220566</v>
      </c>
      <c r="D484" s="22">
        <v>0</v>
      </c>
      <c r="E484" s="22">
        <v>0</v>
      </c>
      <c r="F484" s="22">
        <v>1</v>
      </c>
      <c r="G484" s="22">
        <v>-1</v>
      </c>
      <c r="H484" s="22">
        <v>1</v>
      </c>
      <c r="I484" s="22">
        <v>3</v>
      </c>
      <c r="J484" s="20">
        <v>1.7</v>
      </c>
      <c r="K484" s="20">
        <v>0</v>
      </c>
      <c r="L484" s="22">
        <v>0</v>
      </c>
      <c r="M484" s="20" t="s">
        <v>307</v>
      </c>
      <c r="N484" s="20">
        <v>1.2</v>
      </c>
      <c r="O484" s="22">
        <v>365</v>
      </c>
      <c r="P484" s="23" t="b">
        <v>0</v>
      </c>
      <c r="Q484" s="20" t="s">
        <v>3785</v>
      </c>
      <c r="R484" s="20" t="s">
        <v>3804</v>
      </c>
      <c r="S484" s="22">
        <v>56</v>
      </c>
      <c r="T484" s="20" t="s">
        <v>1400</v>
      </c>
      <c r="U484" s="20">
        <v>3.6</v>
      </c>
      <c r="V484" s="20" t="s">
        <v>1401</v>
      </c>
      <c r="W484" s="20">
        <v>5.0999999999999996</v>
      </c>
      <c r="X484" s="23" t="b">
        <v>0</v>
      </c>
      <c r="Y484" s="20"/>
      <c r="Z484" s="20" t="s">
        <v>937</v>
      </c>
      <c r="AA484" s="22">
        <v>13</v>
      </c>
      <c r="AB484" s="22">
        <v>43</v>
      </c>
      <c r="AC484" s="22">
        <v>51</v>
      </c>
      <c r="AD484" s="22">
        <v>1235949</v>
      </c>
      <c r="AE484" s="22">
        <v>2011</v>
      </c>
      <c r="AF484" s="22">
        <v>1305041</v>
      </c>
      <c r="AG484" s="22">
        <v>8053</v>
      </c>
      <c r="AH484" s="20">
        <v>0.2</v>
      </c>
      <c r="AI484" s="20">
        <v>9.1</v>
      </c>
      <c r="AJ484" s="20" t="s">
        <v>307</v>
      </c>
      <c r="AK484" s="22">
        <v>1180</v>
      </c>
      <c r="AL484" s="22">
        <v>3</v>
      </c>
      <c r="AM484" s="22">
        <v>3</v>
      </c>
      <c r="AN484" s="22">
        <v>4</v>
      </c>
      <c r="AO484" s="22">
        <v>15</v>
      </c>
      <c r="AP484" s="22">
        <v>0</v>
      </c>
      <c r="AQ484" s="22">
        <v>0</v>
      </c>
      <c r="AR484" s="22">
        <v>0</v>
      </c>
      <c r="AS484" s="22">
        <v>6</v>
      </c>
      <c r="AT484" s="22">
        <v>1</v>
      </c>
      <c r="AU484" s="22">
        <v>0</v>
      </c>
      <c r="AV484" s="22">
        <v>5</v>
      </c>
      <c r="AW484" s="22">
        <v>257</v>
      </c>
      <c r="AX484" s="20">
        <v>362.2</v>
      </c>
      <c r="AY484" s="20">
        <v>296.60000000000002</v>
      </c>
      <c r="AZ484" s="20">
        <v>213</v>
      </c>
      <c r="BA484" s="20">
        <v>87.1</v>
      </c>
      <c r="BB484" s="22">
        <v>14</v>
      </c>
      <c r="BC484" s="20">
        <v>1.84</v>
      </c>
      <c r="BD484" s="20">
        <v>2.8</v>
      </c>
      <c r="BE484" s="20">
        <v>4.6399999999999997</v>
      </c>
      <c r="BF484" s="20">
        <v>13.96</v>
      </c>
      <c r="BG484" s="22">
        <v>45</v>
      </c>
      <c r="BH484" s="22">
        <v>16</v>
      </c>
      <c r="BI484" s="22">
        <v>47</v>
      </c>
      <c r="BJ484" s="22">
        <v>38</v>
      </c>
      <c r="BK484" s="22">
        <v>75</v>
      </c>
      <c r="BL484" s="22">
        <v>50</v>
      </c>
      <c r="BM484" s="22">
        <v>42</v>
      </c>
      <c r="BN484" s="22">
        <v>30</v>
      </c>
      <c r="BO484" s="20"/>
      <c r="BP484" s="20"/>
      <c r="BQ484" s="20"/>
      <c r="BR484" s="20"/>
      <c r="BS484" s="20"/>
      <c r="BT484" s="20"/>
      <c r="BU484" s="22">
        <v>0.14000000000000001</v>
      </c>
      <c r="BV484" s="22">
        <v>0</v>
      </c>
      <c r="BW484" s="22">
        <v>0.21</v>
      </c>
      <c r="BX484" s="22">
        <v>0.35</v>
      </c>
      <c r="BY484" s="22">
        <v>1.06</v>
      </c>
      <c r="BZ484" s="22">
        <v>1.1399999999999999</v>
      </c>
      <c r="CA484" s="22">
        <v>92</v>
      </c>
      <c r="CB484" s="22">
        <v>57</v>
      </c>
      <c r="CC484" s="22">
        <v>265</v>
      </c>
      <c r="CD484" s="22">
        <v>119</v>
      </c>
      <c r="CE484" s="22">
        <v>90</v>
      </c>
      <c r="CF484" s="22">
        <v>47</v>
      </c>
      <c r="CG484" s="22">
        <v>80</v>
      </c>
      <c r="CH484" s="22">
        <v>24</v>
      </c>
      <c r="CI484" s="22">
        <v>1.07</v>
      </c>
      <c r="CJ484" s="22">
        <v>0.31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437468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2</v>
      </c>
      <c r="J485" s="20">
        <v>1</v>
      </c>
      <c r="K485" s="20">
        <v>0</v>
      </c>
      <c r="L485" s="22">
        <v>0</v>
      </c>
      <c r="M485" s="20" t="s">
        <v>1416</v>
      </c>
      <c r="N485" s="20">
        <v>0</v>
      </c>
      <c r="O485" s="22">
        <v>366</v>
      </c>
      <c r="P485" s="23" t="b">
        <v>0</v>
      </c>
      <c r="Q485" s="20"/>
      <c r="R485" s="20" t="s">
        <v>3409</v>
      </c>
      <c r="S485" s="22">
        <v>39</v>
      </c>
      <c r="T485" s="20" t="s">
        <v>1417</v>
      </c>
      <c r="U485" s="20">
        <v>2.5</v>
      </c>
      <c r="V485" s="20" t="s">
        <v>749</v>
      </c>
      <c r="W485" s="20">
        <v>1</v>
      </c>
      <c r="X485" s="23" t="b">
        <v>0</v>
      </c>
      <c r="Y485" s="20"/>
      <c r="Z485" s="20" t="s">
        <v>858</v>
      </c>
      <c r="AA485" s="22">
        <v>13</v>
      </c>
      <c r="AB485" s="22">
        <v>43</v>
      </c>
      <c r="AC485" s="22">
        <v>5</v>
      </c>
      <c r="AD485" s="22">
        <v>132886</v>
      </c>
      <c r="AE485" s="22">
        <v>1344</v>
      </c>
      <c r="AF485" s="22">
        <v>136579</v>
      </c>
      <c r="AG485" s="22">
        <v>1156</v>
      </c>
      <c r="AH485" s="20">
        <v>0</v>
      </c>
      <c r="AI485" s="20">
        <v>1.3</v>
      </c>
      <c r="AJ485" s="20" t="s">
        <v>195</v>
      </c>
      <c r="AK485" s="22">
        <v>15</v>
      </c>
      <c r="AL485" s="22">
        <v>0</v>
      </c>
      <c r="AM485" s="22">
        <v>1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17</v>
      </c>
      <c r="AX485" s="20">
        <v>19.399999999999999</v>
      </c>
      <c r="AY485" s="20">
        <v>14.6</v>
      </c>
      <c r="AZ485" s="20">
        <v>4</v>
      </c>
      <c r="BA485" s="20">
        <v>3.8</v>
      </c>
      <c r="BB485" s="22">
        <v>0</v>
      </c>
      <c r="BC485" s="20">
        <v>0</v>
      </c>
      <c r="BD485" s="20">
        <v>0.08</v>
      </c>
      <c r="BE485" s="20">
        <v>0.08</v>
      </c>
      <c r="BF485" s="20">
        <v>0.02</v>
      </c>
      <c r="BG485" s="22">
        <v>413</v>
      </c>
      <c r="BH485" s="22">
        <v>152</v>
      </c>
      <c r="BI485" s="22">
        <v>377</v>
      </c>
      <c r="BJ485" s="22">
        <v>134</v>
      </c>
      <c r="BK485" s="22">
        <v>407</v>
      </c>
      <c r="BL485" s="22">
        <v>148</v>
      </c>
      <c r="BM485" s="22">
        <v>423</v>
      </c>
      <c r="BN485" s="22">
        <v>150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0.48</v>
      </c>
      <c r="BX485" s="22">
        <v>0.48</v>
      </c>
      <c r="BY485" s="22">
        <v>0.12</v>
      </c>
      <c r="BZ485" s="22">
        <v>0</v>
      </c>
      <c r="CA485" s="22">
        <v>759</v>
      </c>
      <c r="CB485" s="22">
        <v>244</v>
      </c>
      <c r="CC485" s="22">
        <v>435</v>
      </c>
      <c r="CD485" s="22">
        <v>148</v>
      </c>
      <c r="CE485" s="22">
        <v>210</v>
      </c>
      <c r="CF485" s="22">
        <v>67</v>
      </c>
      <c r="CG485" s="22">
        <v>183</v>
      </c>
      <c r="CH485" s="22">
        <v>67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164484</v>
      </c>
      <c r="D486" s="22">
        <v>0</v>
      </c>
      <c r="E486" s="22">
        <v>0</v>
      </c>
      <c r="F486" s="22">
        <v>-1</v>
      </c>
      <c r="G486" s="22">
        <v>1</v>
      </c>
      <c r="H486" s="22">
        <v>0</v>
      </c>
      <c r="I486" s="22">
        <v>1</v>
      </c>
      <c r="J486" s="20">
        <v>1</v>
      </c>
      <c r="K486" s="20">
        <v>0</v>
      </c>
      <c r="L486" s="22">
        <v>0</v>
      </c>
      <c r="M486" s="20" t="s">
        <v>1392</v>
      </c>
      <c r="N486" s="20">
        <v>0</v>
      </c>
      <c r="O486" s="22">
        <v>367</v>
      </c>
      <c r="P486" s="23" t="b">
        <v>0</v>
      </c>
      <c r="Q486" s="20"/>
      <c r="R486" s="20"/>
      <c r="S486" s="22">
        <v>39</v>
      </c>
      <c r="T486" s="20" t="s">
        <v>1393</v>
      </c>
      <c r="U486" s="20">
        <v>0</v>
      </c>
      <c r="V486" s="20" t="s">
        <v>751</v>
      </c>
      <c r="W486" s="20">
        <v>0.2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0</v>
      </c>
      <c r="AD486" s="22">
        <v>18843</v>
      </c>
      <c r="AE486" s="22">
        <v>42</v>
      </c>
      <c r="AF486" s="22">
        <v>15730</v>
      </c>
      <c r="AG486" s="22">
        <v>122</v>
      </c>
      <c r="AH486" s="20">
        <v>0</v>
      </c>
      <c r="AI486" s="20">
        <v>0</v>
      </c>
      <c r="AJ486" s="20" t="s">
        <v>751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497</v>
      </c>
      <c r="BH486" s="22">
        <v>44</v>
      </c>
      <c r="BI486" s="22">
        <v>480</v>
      </c>
      <c r="BJ486" s="22">
        <v>25</v>
      </c>
      <c r="BK486" s="22">
        <v>451</v>
      </c>
      <c r="BL486" s="22">
        <v>16</v>
      </c>
      <c r="BM486" s="22">
        <v>503</v>
      </c>
      <c r="BN486" s="22">
        <v>44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744</v>
      </c>
      <c r="CB486" s="22">
        <v>76</v>
      </c>
      <c r="CC486" s="22">
        <v>427</v>
      </c>
      <c r="CD486" s="22">
        <v>43</v>
      </c>
      <c r="CE486" s="22">
        <v>509</v>
      </c>
      <c r="CF486" s="22">
        <v>44</v>
      </c>
      <c r="CG486" s="22">
        <v>320</v>
      </c>
      <c r="CH486" s="22">
        <v>48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97299</v>
      </c>
      <c r="D487" s="22">
        <v>0</v>
      </c>
      <c r="E487" s="22">
        <v>0</v>
      </c>
      <c r="F487" s="22">
        <v>-2</v>
      </c>
      <c r="G487" s="22">
        <v>2</v>
      </c>
      <c r="H487" s="22">
        <v>0</v>
      </c>
      <c r="I487" s="22">
        <v>2</v>
      </c>
      <c r="J487" s="20">
        <v>1.6</v>
      </c>
      <c r="K487" s="20">
        <v>0</v>
      </c>
      <c r="L487" s="22">
        <v>0</v>
      </c>
      <c r="M487" s="20" t="s">
        <v>935</v>
      </c>
      <c r="N487" s="20">
        <v>0.6</v>
      </c>
      <c r="O487" s="22">
        <v>368</v>
      </c>
      <c r="P487" s="23" t="b">
        <v>0</v>
      </c>
      <c r="Q487" s="20"/>
      <c r="R487" s="20" t="s">
        <v>3479</v>
      </c>
      <c r="S487" s="22">
        <v>53</v>
      </c>
      <c r="T487" s="20" t="s">
        <v>1382</v>
      </c>
      <c r="U487" s="20">
        <v>2.6</v>
      </c>
      <c r="V487" s="20" t="s">
        <v>407</v>
      </c>
      <c r="W487" s="20">
        <v>2.9</v>
      </c>
      <c r="X487" s="23" t="b">
        <v>0</v>
      </c>
      <c r="Y487" s="20"/>
      <c r="Z487" s="20" t="s">
        <v>858</v>
      </c>
      <c r="AA487" s="22">
        <v>13</v>
      </c>
      <c r="AB487" s="22">
        <v>43</v>
      </c>
      <c r="AC487" s="22">
        <v>18</v>
      </c>
      <c r="AD487" s="22">
        <v>111818</v>
      </c>
      <c r="AE487" s="22">
        <v>2894</v>
      </c>
      <c r="AF487" s="22">
        <v>2217547</v>
      </c>
      <c r="AG487" s="22">
        <v>1370</v>
      </c>
      <c r="AH487" s="20">
        <v>0.1</v>
      </c>
      <c r="AI487" s="20">
        <v>3.4</v>
      </c>
      <c r="AJ487" s="20" t="s">
        <v>407</v>
      </c>
      <c r="AK487" s="22">
        <v>368</v>
      </c>
      <c r="AL487" s="22">
        <v>0</v>
      </c>
      <c r="AM487" s="22">
        <v>0</v>
      </c>
      <c r="AN487" s="22">
        <v>2</v>
      </c>
      <c r="AO487" s="22">
        <v>3</v>
      </c>
      <c r="AP487" s="22">
        <v>0</v>
      </c>
      <c r="AQ487" s="22">
        <v>0</v>
      </c>
      <c r="AR487" s="22">
        <v>0</v>
      </c>
      <c r="AS487" s="22">
        <v>1</v>
      </c>
      <c r="AT487" s="22">
        <v>0</v>
      </c>
      <c r="AU487" s="22">
        <v>0</v>
      </c>
      <c r="AV487" s="22">
        <v>0</v>
      </c>
      <c r="AW487" s="22">
        <v>86</v>
      </c>
      <c r="AX487" s="20">
        <v>51.4</v>
      </c>
      <c r="AY487" s="20">
        <v>47.5</v>
      </c>
      <c r="AZ487" s="20">
        <v>8</v>
      </c>
      <c r="BA487" s="20">
        <v>10.7</v>
      </c>
      <c r="BB487" s="22">
        <v>4</v>
      </c>
      <c r="BC487" s="20">
        <v>0</v>
      </c>
      <c r="BD487" s="20">
        <v>7.0000000000000007E-2</v>
      </c>
      <c r="BE487" s="20">
        <v>7.0000000000000007E-2</v>
      </c>
      <c r="BF487" s="20">
        <v>4.3</v>
      </c>
      <c r="BG487" s="22">
        <v>360</v>
      </c>
      <c r="BH487" s="22">
        <v>138</v>
      </c>
      <c r="BI487" s="22">
        <v>299</v>
      </c>
      <c r="BJ487" s="22">
        <v>97</v>
      </c>
      <c r="BK487" s="22">
        <v>397</v>
      </c>
      <c r="BL487" s="22">
        <v>143</v>
      </c>
      <c r="BM487" s="22">
        <v>371</v>
      </c>
      <c r="BN487" s="22">
        <v>136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0.02</v>
      </c>
      <c r="BX487" s="22">
        <v>0.02</v>
      </c>
      <c r="BY487" s="22">
        <v>1.05</v>
      </c>
      <c r="BZ487" s="22">
        <v>0.73</v>
      </c>
      <c r="CA487" s="22">
        <v>135</v>
      </c>
      <c r="CB487" s="22">
        <v>12</v>
      </c>
      <c r="CC487" s="22">
        <v>320</v>
      </c>
      <c r="CD487" s="22">
        <v>105</v>
      </c>
      <c r="CE487" s="22">
        <v>206</v>
      </c>
      <c r="CF487" s="22">
        <v>66</v>
      </c>
      <c r="CG487" s="22">
        <v>112</v>
      </c>
      <c r="CH487" s="22">
        <v>48</v>
      </c>
      <c r="CI487" s="22">
        <v>0.98</v>
      </c>
      <c r="CJ487" s="22">
        <v>0.49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58621</v>
      </c>
      <c r="D488" s="22">
        <v>0</v>
      </c>
      <c r="E488" s="22">
        <v>0</v>
      </c>
      <c r="F488" s="22">
        <v>3</v>
      </c>
      <c r="G488" s="22">
        <v>-3</v>
      </c>
      <c r="H488" s="22">
        <v>0</v>
      </c>
      <c r="I488" s="22">
        <v>2</v>
      </c>
      <c r="J488" s="20">
        <v>2.6</v>
      </c>
      <c r="K488" s="20">
        <v>0</v>
      </c>
      <c r="L488" s="22">
        <v>0</v>
      </c>
      <c r="M488" s="20" t="s">
        <v>1280</v>
      </c>
      <c r="N488" s="20">
        <v>1.6</v>
      </c>
      <c r="O488" s="22">
        <v>369</v>
      </c>
      <c r="P488" s="23" t="b">
        <v>0</v>
      </c>
      <c r="Q488" s="20"/>
      <c r="R488" s="20"/>
      <c r="S488" s="22">
        <v>53</v>
      </c>
      <c r="T488" s="20" t="s">
        <v>1380</v>
      </c>
      <c r="U488" s="20">
        <v>3</v>
      </c>
      <c r="V488" s="20" t="s">
        <v>514</v>
      </c>
      <c r="W488" s="20">
        <v>15.2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51</v>
      </c>
      <c r="AD488" s="22">
        <v>2096887</v>
      </c>
      <c r="AE488" s="22">
        <v>31240</v>
      </c>
      <c r="AF488" s="22">
        <v>1171652</v>
      </c>
      <c r="AG488" s="22">
        <v>14796</v>
      </c>
      <c r="AH488" s="20">
        <v>0.3</v>
      </c>
      <c r="AI488" s="20">
        <v>9.6</v>
      </c>
      <c r="AJ488" s="20" t="s">
        <v>514</v>
      </c>
      <c r="AK488" s="22">
        <v>1530</v>
      </c>
      <c r="AL488" s="22">
        <v>0</v>
      </c>
      <c r="AM488" s="22">
        <v>1</v>
      </c>
      <c r="AN488" s="22">
        <v>4</v>
      </c>
      <c r="AO488" s="22">
        <v>20</v>
      </c>
      <c r="AP488" s="22">
        <v>0</v>
      </c>
      <c r="AQ488" s="22">
        <v>0</v>
      </c>
      <c r="AR488" s="22">
        <v>0</v>
      </c>
      <c r="AS488" s="22">
        <v>1</v>
      </c>
      <c r="AT488" s="22">
        <v>0</v>
      </c>
      <c r="AU488" s="22">
        <v>0</v>
      </c>
      <c r="AV488" s="22">
        <v>4</v>
      </c>
      <c r="AW488" s="22">
        <v>307</v>
      </c>
      <c r="AX488" s="20">
        <v>227.6</v>
      </c>
      <c r="AY488" s="20">
        <v>313.5</v>
      </c>
      <c r="AZ488" s="20">
        <v>56</v>
      </c>
      <c r="BA488" s="20">
        <v>59.7</v>
      </c>
      <c r="BB488" s="22">
        <v>17</v>
      </c>
      <c r="BC488" s="20">
        <v>0.21</v>
      </c>
      <c r="BD488" s="20">
        <v>1.53</v>
      </c>
      <c r="BE488" s="20">
        <v>1.74</v>
      </c>
      <c r="BF488" s="20">
        <v>16.420000000000002</v>
      </c>
      <c r="BG488" s="22">
        <v>146</v>
      </c>
      <c r="BH488" s="22">
        <v>53</v>
      </c>
      <c r="BI488" s="22">
        <v>41</v>
      </c>
      <c r="BJ488" s="22">
        <v>7</v>
      </c>
      <c r="BK488" s="22">
        <v>235</v>
      </c>
      <c r="BL488" s="22">
        <v>66</v>
      </c>
      <c r="BM488" s="22">
        <v>105</v>
      </c>
      <c r="BN488" s="22">
        <v>17</v>
      </c>
      <c r="BO488" s="20"/>
      <c r="BP488" s="20"/>
      <c r="BQ488" s="20"/>
      <c r="BR488" s="20"/>
      <c r="BS488" s="20"/>
      <c r="BT488" s="20"/>
      <c r="BU488" s="22">
        <v>0.01</v>
      </c>
      <c r="BV488" s="22">
        <v>0</v>
      </c>
      <c r="BW488" s="22">
        <v>0.09</v>
      </c>
      <c r="BX488" s="22">
        <v>0.1</v>
      </c>
      <c r="BY488" s="22">
        <v>0.97</v>
      </c>
      <c r="BZ488" s="22">
        <v>1.18</v>
      </c>
      <c r="CA488" s="22">
        <v>132</v>
      </c>
      <c r="CB488" s="22">
        <v>11</v>
      </c>
      <c r="CC488" s="22">
        <v>209</v>
      </c>
      <c r="CD488" s="22">
        <v>70</v>
      </c>
      <c r="CE488" s="22">
        <v>147</v>
      </c>
      <c r="CF488" s="22">
        <v>46</v>
      </c>
      <c r="CG488" s="22">
        <v>22</v>
      </c>
      <c r="CH488" s="22">
        <v>8</v>
      </c>
      <c r="CI488" s="22">
        <v>1</v>
      </c>
      <c r="CJ488" s="22">
        <v>0.24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465351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3</v>
      </c>
      <c r="J489" s="20">
        <v>1.4</v>
      </c>
      <c r="K489" s="20">
        <v>0</v>
      </c>
      <c r="L489" s="22">
        <v>0</v>
      </c>
      <c r="M489" s="20" t="s">
        <v>1716</v>
      </c>
      <c r="N489" s="20">
        <v>0.4</v>
      </c>
      <c r="O489" s="22">
        <v>566</v>
      </c>
      <c r="P489" s="23" t="b">
        <v>0</v>
      </c>
      <c r="Q489" s="20"/>
      <c r="R489" s="20" t="s">
        <v>3480</v>
      </c>
      <c r="S489" s="22">
        <v>48</v>
      </c>
      <c r="T489" s="20" t="s">
        <v>1717</v>
      </c>
      <c r="U489" s="20">
        <v>1.4</v>
      </c>
      <c r="V489" s="20" t="s">
        <v>643</v>
      </c>
      <c r="W489" s="20">
        <v>0.1</v>
      </c>
      <c r="X489" s="23" t="b">
        <v>0</v>
      </c>
      <c r="Y489" s="20"/>
      <c r="Z489" s="20" t="s">
        <v>858</v>
      </c>
      <c r="AA489" s="22">
        <v>13</v>
      </c>
      <c r="AB489" s="22">
        <v>43</v>
      </c>
      <c r="AC489" s="22">
        <v>13</v>
      </c>
      <c r="AD489" s="22">
        <v>21166</v>
      </c>
      <c r="AE489" s="22">
        <v>86</v>
      </c>
      <c r="AF489" s="22">
        <v>35849</v>
      </c>
      <c r="AG489" s="22">
        <v>73</v>
      </c>
      <c r="AH489" s="20">
        <v>0.1</v>
      </c>
      <c r="AI489" s="20">
        <v>2.7</v>
      </c>
      <c r="AJ489" s="20" t="s">
        <v>2343</v>
      </c>
      <c r="AK489" s="22">
        <v>408</v>
      </c>
      <c r="AL489" s="22">
        <v>0</v>
      </c>
      <c r="AM489" s="22">
        <v>1</v>
      </c>
      <c r="AN489" s="22">
        <v>1</v>
      </c>
      <c r="AO489" s="22">
        <v>9</v>
      </c>
      <c r="AP489" s="22">
        <v>0</v>
      </c>
      <c r="AQ489" s="22">
        <v>0</v>
      </c>
      <c r="AR489" s="22">
        <v>0</v>
      </c>
      <c r="AS489" s="22">
        <v>0</v>
      </c>
      <c r="AT489" s="22">
        <v>1</v>
      </c>
      <c r="AU489" s="22">
        <v>0</v>
      </c>
      <c r="AV489" s="22">
        <v>0</v>
      </c>
      <c r="AW489" s="22">
        <v>58</v>
      </c>
      <c r="AX489" s="20">
        <v>80.2</v>
      </c>
      <c r="AY489" s="20">
        <v>81.900000000000006</v>
      </c>
      <c r="AZ489" s="20">
        <v>28</v>
      </c>
      <c r="BA489" s="20">
        <v>19</v>
      </c>
      <c r="BB489" s="22">
        <v>4</v>
      </c>
      <c r="BC489" s="20">
        <v>0.05</v>
      </c>
      <c r="BD489" s="20">
        <v>0.45</v>
      </c>
      <c r="BE489" s="20">
        <v>0.5</v>
      </c>
      <c r="BF489" s="20">
        <v>6.05</v>
      </c>
      <c r="BG489" s="22">
        <v>317</v>
      </c>
      <c r="BH489" s="22">
        <v>133</v>
      </c>
      <c r="BI489" s="22">
        <v>220</v>
      </c>
      <c r="BJ489" s="22">
        <v>128</v>
      </c>
      <c r="BK489" s="22">
        <v>309</v>
      </c>
      <c r="BL489" s="22">
        <v>159</v>
      </c>
      <c r="BM489" s="22">
        <v>317</v>
      </c>
      <c r="BN489" s="22">
        <v>143</v>
      </c>
      <c r="BO489" s="20"/>
      <c r="BP489" s="20"/>
      <c r="BQ489" s="20"/>
      <c r="BR489" s="20"/>
      <c r="BS489" s="20"/>
      <c r="BT489" s="20"/>
      <c r="BU489" s="22">
        <v>0.01</v>
      </c>
      <c r="BV489" s="22">
        <v>0</v>
      </c>
      <c r="BW489" s="22">
        <v>0.1</v>
      </c>
      <c r="BX489" s="22">
        <v>0.11</v>
      </c>
      <c r="BY489" s="22">
        <v>1.33</v>
      </c>
      <c r="BZ489" s="22">
        <v>1.99</v>
      </c>
      <c r="CA489" s="22">
        <v>300</v>
      </c>
      <c r="CB489" s="22">
        <v>196</v>
      </c>
      <c r="CC489" s="22">
        <v>347</v>
      </c>
      <c r="CD489" s="22">
        <v>159</v>
      </c>
      <c r="CE489" s="22">
        <v>363</v>
      </c>
      <c r="CF489" s="22">
        <v>162</v>
      </c>
      <c r="CG489" s="22">
        <v>414</v>
      </c>
      <c r="CH489" s="22">
        <v>135</v>
      </c>
      <c r="CI489" s="22">
        <v>0.88</v>
      </c>
      <c r="CJ489" s="22">
        <v>0.22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477424</v>
      </c>
      <c r="D490" s="22">
        <v>0</v>
      </c>
      <c r="E490" s="22">
        <v>0</v>
      </c>
      <c r="F490" s="22">
        <v>-2</v>
      </c>
      <c r="G490" s="22">
        <v>2</v>
      </c>
      <c r="H490" s="22">
        <v>0</v>
      </c>
      <c r="I490" s="22">
        <v>2</v>
      </c>
      <c r="J490" s="20">
        <v>2</v>
      </c>
      <c r="K490" s="20">
        <v>0</v>
      </c>
      <c r="L490" s="22">
        <v>0</v>
      </c>
      <c r="M490" s="20" t="s">
        <v>2425</v>
      </c>
      <c r="N490" s="20">
        <v>1</v>
      </c>
      <c r="O490" s="22">
        <v>616</v>
      </c>
      <c r="P490" s="23" t="b">
        <v>0</v>
      </c>
      <c r="Q490" s="20"/>
      <c r="R490" s="20"/>
      <c r="S490" s="22">
        <v>48</v>
      </c>
      <c r="T490" s="20" t="s">
        <v>2426</v>
      </c>
      <c r="U490" s="20">
        <v>2.5</v>
      </c>
      <c r="V490" s="20" t="s">
        <v>2427</v>
      </c>
      <c r="W490" s="20">
        <v>3.4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32</v>
      </c>
      <c r="AD490" s="22">
        <v>573790</v>
      </c>
      <c r="AE490" s="22">
        <v>4734</v>
      </c>
      <c r="AF490" s="22">
        <v>632713</v>
      </c>
      <c r="AG490" s="22">
        <v>3322</v>
      </c>
      <c r="AH490" s="20">
        <v>0.2</v>
      </c>
      <c r="AI490" s="20">
        <v>6.7</v>
      </c>
      <c r="AJ490" s="20" t="s">
        <v>2427</v>
      </c>
      <c r="AK490" s="22">
        <v>1065</v>
      </c>
      <c r="AL490" s="22">
        <v>0</v>
      </c>
      <c r="AM490" s="22">
        <v>0</v>
      </c>
      <c r="AN490" s="22">
        <v>3</v>
      </c>
      <c r="AO490" s="22">
        <v>14</v>
      </c>
      <c r="AP490" s="22">
        <v>0</v>
      </c>
      <c r="AQ490" s="22">
        <v>0</v>
      </c>
      <c r="AR490" s="22">
        <v>0</v>
      </c>
      <c r="AS490" s="22">
        <v>2</v>
      </c>
      <c r="AT490" s="22">
        <v>0</v>
      </c>
      <c r="AU490" s="22">
        <v>0</v>
      </c>
      <c r="AV490" s="22">
        <v>1</v>
      </c>
      <c r="AW490" s="22">
        <v>195</v>
      </c>
      <c r="AX490" s="20">
        <v>193</v>
      </c>
      <c r="AY490" s="20">
        <v>139.4</v>
      </c>
      <c r="AZ490" s="20">
        <v>115</v>
      </c>
      <c r="BA490" s="20">
        <v>44.8</v>
      </c>
      <c r="BB490" s="22">
        <v>12</v>
      </c>
      <c r="BC490" s="20">
        <v>0.53</v>
      </c>
      <c r="BD490" s="20">
        <v>0.67</v>
      </c>
      <c r="BE490" s="20">
        <v>1.2</v>
      </c>
      <c r="BF490" s="20">
        <v>12.83</v>
      </c>
      <c r="BG490" s="22">
        <v>179</v>
      </c>
      <c r="BH490" s="22">
        <v>69</v>
      </c>
      <c r="BI490" s="22">
        <v>135</v>
      </c>
      <c r="BJ490" s="22">
        <v>28</v>
      </c>
      <c r="BK490" s="22">
        <v>147</v>
      </c>
      <c r="BL490" s="22">
        <v>18</v>
      </c>
      <c r="BM490" s="22">
        <v>166</v>
      </c>
      <c r="BN490" s="22">
        <v>44</v>
      </c>
      <c r="BO490" s="20"/>
      <c r="BP490" s="20"/>
      <c r="BQ490" s="20"/>
      <c r="BR490" s="20"/>
      <c r="BS490" s="20"/>
      <c r="BT490" s="20"/>
      <c r="BU490" s="22">
        <v>0.04</v>
      </c>
      <c r="BV490" s="22">
        <v>0</v>
      </c>
      <c r="BW490" s="22">
        <v>0.06</v>
      </c>
      <c r="BX490" s="22">
        <v>0.1</v>
      </c>
      <c r="BY490" s="22">
        <v>1.08</v>
      </c>
      <c r="BZ490" s="22">
        <v>1.18</v>
      </c>
      <c r="CA490" s="22">
        <v>301</v>
      </c>
      <c r="CB490" s="22">
        <v>35</v>
      </c>
      <c r="CC490" s="22">
        <v>282</v>
      </c>
      <c r="CD490" s="22">
        <v>94</v>
      </c>
      <c r="CE490" s="22">
        <v>220</v>
      </c>
      <c r="CF490" s="22">
        <v>72</v>
      </c>
      <c r="CG490" s="22">
        <v>101</v>
      </c>
      <c r="CH490" s="22">
        <v>42</v>
      </c>
      <c r="CI490" s="22">
        <v>1.01</v>
      </c>
      <c r="CJ490" s="22">
        <v>0.25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50</v>
      </c>
      <c r="B491" s="22">
        <v>50</v>
      </c>
      <c r="C491" s="22">
        <v>248875</v>
      </c>
      <c r="D491" s="22">
        <v>0</v>
      </c>
      <c r="E491" s="22">
        <v>0</v>
      </c>
      <c r="F491" s="22">
        <v>0</v>
      </c>
      <c r="G491" s="22">
        <v>0</v>
      </c>
      <c r="H491" s="22">
        <v>1</v>
      </c>
      <c r="I491" s="22">
        <v>3</v>
      </c>
      <c r="J491" s="20">
        <v>1.1000000000000001</v>
      </c>
      <c r="K491" s="20">
        <v>0</v>
      </c>
      <c r="L491" s="22">
        <v>0</v>
      </c>
      <c r="M491" s="20" t="s">
        <v>2877</v>
      </c>
      <c r="N491" s="20">
        <v>1.2</v>
      </c>
      <c r="O491" s="22">
        <v>678</v>
      </c>
      <c r="P491" s="23" t="b">
        <v>0</v>
      </c>
      <c r="Q491" s="20" t="s">
        <v>3734</v>
      </c>
      <c r="R491" s="20" t="s">
        <v>3591</v>
      </c>
      <c r="S491" s="22">
        <v>65</v>
      </c>
      <c r="T491" s="20" t="s">
        <v>2878</v>
      </c>
      <c r="U491" s="20">
        <v>4.5</v>
      </c>
      <c r="V491" s="20" t="s">
        <v>2879</v>
      </c>
      <c r="W491" s="20">
        <v>3.2</v>
      </c>
      <c r="X491" s="23" t="b">
        <v>0</v>
      </c>
      <c r="Y491" s="20"/>
      <c r="Z491" s="20" t="s">
        <v>937</v>
      </c>
      <c r="AA491" s="22">
        <v>13</v>
      </c>
      <c r="AB491" s="22">
        <v>43</v>
      </c>
      <c r="AC491" s="22">
        <v>49</v>
      </c>
      <c r="AD491" s="22">
        <v>1316549</v>
      </c>
      <c r="AE491" s="22">
        <v>1269</v>
      </c>
      <c r="AF491" s="22">
        <v>1033072</v>
      </c>
      <c r="AG491" s="22">
        <v>27706</v>
      </c>
      <c r="AH491" s="20">
        <v>0.2</v>
      </c>
      <c r="AI491" s="20">
        <v>7.5</v>
      </c>
      <c r="AJ491" s="20" t="s">
        <v>2879</v>
      </c>
      <c r="AK491" s="22">
        <v>693</v>
      </c>
      <c r="AL491" s="22">
        <v>2</v>
      </c>
      <c r="AM491" s="22">
        <v>5</v>
      </c>
      <c r="AN491" s="22">
        <v>0</v>
      </c>
      <c r="AO491" s="22">
        <v>11</v>
      </c>
      <c r="AP491" s="22">
        <v>0</v>
      </c>
      <c r="AQ491" s="22">
        <v>0</v>
      </c>
      <c r="AR491" s="22">
        <v>0</v>
      </c>
      <c r="AS491" s="22">
        <v>2</v>
      </c>
      <c r="AT491" s="22">
        <v>0</v>
      </c>
      <c r="AU491" s="22">
        <v>0</v>
      </c>
      <c r="AV491" s="22">
        <v>9</v>
      </c>
      <c r="AW491" s="22">
        <v>211</v>
      </c>
      <c r="AX491" s="20">
        <v>273.60000000000002</v>
      </c>
      <c r="AY491" s="20">
        <v>263</v>
      </c>
      <c r="AZ491" s="20">
        <v>327</v>
      </c>
      <c r="BA491" s="20">
        <v>86.4</v>
      </c>
      <c r="BB491" s="22">
        <v>9</v>
      </c>
      <c r="BC491" s="20">
        <v>0.88</v>
      </c>
      <c r="BD491" s="20">
        <v>2.5499999999999998</v>
      </c>
      <c r="BE491" s="20">
        <v>3.43</v>
      </c>
      <c r="BF491" s="20">
        <v>6.43</v>
      </c>
      <c r="BG491" s="22">
        <v>106</v>
      </c>
      <c r="BH491" s="22">
        <v>39</v>
      </c>
      <c r="BI491" s="22">
        <v>59</v>
      </c>
      <c r="BJ491" s="22">
        <v>47</v>
      </c>
      <c r="BK491" s="22">
        <v>38</v>
      </c>
      <c r="BL491" s="22">
        <v>23</v>
      </c>
      <c r="BM491" s="22">
        <v>44</v>
      </c>
      <c r="BN491" s="22">
        <v>32</v>
      </c>
      <c r="BO491" s="20"/>
      <c r="BP491" s="20"/>
      <c r="BQ491" s="20"/>
      <c r="BR491" s="20"/>
      <c r="BS491" s="20"/>
      <c r="BT491" s="20"/>
      <c r="BU491" s="22">
        <v>0.11</v>
      </c>
      <c r="BV491" s="22">
        <v>0</v>
      </c>
      <c r="BW491" s="22">
        <v>0.33</v>
      </c>
      <c r="BX491" s="22">
        <v>0.44</v>
      </c>
      <c r="BY491" s="22">
        <v>0.84</v>
      </c>
      <c r="BZ491" s="22">
        <v>1.43</v>
      </c>
      <c r="CA491" s="22">
        <v>47</v>
      </c>
      <c r="CB491" s="22">
        <v>28</v>
      </c>
      <c r="CC491" s="22">
        <v>266</v>
      </c>
      <c r="CD491" s="22">
        <v>120</v>
      </c>
      <c r="CE491" s="22">
        <v>32</v>
      </c>
      <c r="CF491" s="22">
        <v>20</v>
      </c>
      <c r="CG491" s="22">
        <v>106</v>
      </c>
      <c r="CH491" s="22">
        <v>29</v>
      </c>
      <c r="CI491" s="22">
        <v>1.17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496283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3</v>
      </c>
      <c r="J492" s="20">
        <v>1</v>
      </c>
      <c r="K492" s="20">
        <v>0</v>
      </c>
      <c r="L492" s="22">
        <v>0</v>
      </c>
      <c r="M492" s="20" t="s">
        <v>3735</v>
      </c>
      <c r="N492" s="20">
        <v>0</v>
      </c>
      <c r="O492" s="22">
        <v>762</v>
      </c>
      <c r="P492" s="23" t="b">
        <v>0</v>
      </c>
      <c r="Q492" s="20"/>
      <c r="R492" s="20"/>
      <c r="S492" s="22">
        <v>45</v>
      </c>
      <c r="T492" s="20" t="s">
        <v>3736</v>
      </c>
      <c r="U492" s="20">
        <v>0</v>
      </c>
      <c r="V492" s="20" t="s">
        <v>3737</v>
      </c>
      <c r="W492" s="20">
        <v>0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0</v>
      </c>
      <c r="AD492" s="22">
        <v>25</v>
      </c>
      <c r="AE492" s="22">
        <v>15</v>
      </c>
      <c r="AF492" s="22">
        <v>8</v>
      </c>
      <c r="AG492" s="22">
        <v>6</v>
      </c>
      <c r="AH492" s="20">
        <v>0</v>
      </c>
      <c r="AI492" s="20">
        <v>0</v>
      </c>
      <c r="AJ492" s="20" t="s">
        <v>3737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686</v>
      </c>
      <c r="BH492" s="22">
        <v>276</v>
      </c>
      <c r="BI492" s="22">
        <v>682</v>
      </c>
      <c r="BJ492" s="22">
        <v>277</v>
      </c>
      <c r="BK492" s="22">
        <v>674</v>
      </c>
      <c r="BL492" s="22">
        <v>276</v>
      </c>
      <c r="BM492" s="22">
        <v>692</v>
      </c>
      <c r="BN492" s="22">
        <v>279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440</v>
      </c>
      <c r="CB492" s="22">
        <v>257</v>
      </c>
      <c r="CC492" s="22">
        <v>643</v>
      </c>
      <c r="CD492" s="22">
        <v>249</v>
      </c>
      <c r="CE492" s="22">
        <v>694</v>
      </c>
      <c r="CF492" s="22">
        <v>282</v>
      </c>
      <c r="CG492" s="22">
        <v>762</v>
      </c>
      <c r="CH492" s="22">
        <v>328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25</v>
      </c>
      <c r="C493" s="22">
        <v>184341</v>
      </c>
      <c r="D493" s="22">
        <v>0</v>
      </c>
      <c r="E493" s="22">
        <v>0</v>
      </c>
      <c r="F493" s="22">
        <v>-2</v>
      </c>
      <c r="G493" s="22">
        <v>2</v>
      </c>
      <c r="H493" s="22">
        <v>0</v>
      </c>
      <c r="I493" s="22">
        <v>3</v>
      </c>
      <c r="J493" s="20">
        <v>0</v>
      </c>
      <c r="K493" s="20">
        <v>0.1</v>
      </c>
      <c r="L493" s="22">
        <v>0</v>
      </c>
      <c r="M493" s="20" t="s">
        <v>1161</v>
      </c>
      <c r="N493" s="20">
        <v>0</v>
      </c>
      <c r="O493" s="22">
        <v>209</v>
      </c>
      <c r="P493" s="23" t="b">
        <v>0</v>
      </c>
      <c r="Q493" s="20" t="s">
        <v>3774</v>
      </c>
      <c r="R493" s="20" t="s">
        <v>3545</v>
      </c>
      <c r="S493" s="22">
        <v>68</v>
      </c>
      <c r="T493" s="20" t="s">
        <v>1162</v>
      </c>
      <c r="U493" s="20">
        <v>1.5</v>
      </c>
      <c r="V493" s="20" t="s">
        <v>465</v>
      </c>
      <c r="W493" s="20">
        <v>0.8</v>
      </c>
      <c r="X493" s="23" t="b">
        <v>0</v>
      </c>
      <c r="Y493" s="20"/>
      <c r="Z493" s="20" t="s">
        <v>899</v>
      </c>
      <c r="AA493" s="22">
        <v>14</v>
      </c>
      <c r="AB493" s="22">
        <v>1</v>
      </c>
      <c r="AC493" s="22">
        <v>12</v>
      </c>
      <c r="AD493" s="22">
        <v>24685</v>
      </c>
      <c r="AE493" s="22">
        <v>19</v>
      </c>
      <c r="AF493" s="22">
        <v>280079</v>
      </c>
      <c r="AG493" s="22">
        <v>432</v>
      </c>
      <c r="AH493" s="20">
        <v>0</v>
      </c>
      <c r="AI493" s="20">
        <v>1.8</v>
      </c>
      <c r="AJ493" s="20" t="s">
        <v>465</v>
      </c>
      <c r="AK493" s="22">
        <v>397</v>
      </c>
      <c r="AL493" s="22">
        <v>0</v>
      </c>
      <c r="AM493" s="22">
        <v>0</v>
      </c>
      <c r="AN493" s="22">
        <v>1</v>
      </c>
      <c r="AO493" s="22">
        <v>6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51</v>
      </c>
      <c r="AX493" s="20">
        <v>53</v>
      </c>
      <c r="AY493" s="20">
        <v>86.3</v>
      </c>
      <c r="AZ493" s="20">
        <v>40</v>
      </c>
      <c r="BA493" s="20">
        <v>18</v>
      </c>
      <c r="BB493" s="22">
        <v>4</v>
      </c>
      <c r="BC493" s="20">
        <v>0.2</v>
      </c>
      <c r="BD493" s="20">
        <v>0.32</v>
      </c>
      <c r="BE493" s="20">
        <v>0.52</v>
      </c>
      <c r="BF493" s="20">
        <v>6.92</v>
      </c>
      <c r="BG493" s="22">
        <v>358</v>
      </c>
      <c r="BH493" s="22">
        <v>156</v>
      </c>
      <c r="BI493" s="22">
        <v>212</v>
      </c>
      <c r="BJ493" s="22">
        <v>124</v>
      </c>
      <c r="BK493" s="22">
        <v>274</v>
      </c>
      <c r="BL493" s="22">
        <v>143</v>
      </c>
      <c r="BM493" s="22">
        <v>323</v>
      </c>
      <c r="BN493" s="22">
        <v>147</v>
      </c>
      <c r="BO493" s="20"/>
      <c r="BP493" s="20"/>
      <c r="BQ493" s="20"/>
      <c r="BR493" s="20"/>
      <c r="BS493" s="20"/>
      <c r="BT493" s="20"/>
      <c r="BU493" s="22">
        <v>0.05</v>
      </c>
      <c r="BV493" s="22">
        <v>0</v>
      </c>
      <c r="BW493" s="22">
        <v>7.0000000000000007E-2</v>
      </c>
      <c r="BX493" s="22">
        <v>0.12</v>
      </c>
      <c r="BY493" s="22">
        <v>1.57</v>
      </c>
      <c r="BZ493" s="22">
        <v>1.36</v>
      </c>
      <c r="CA493" s="22">
        <v>36</v>
      </c>
      <c r="CB493" s="22">
        <v>20</v>
      </c>
      <c r="CC493" s="22">
        <v>759</v>
      </c>
      <c r="CD493" s="22">
        <v>331</v>
      </c>
      <c r="CE493" s="22">
        <v>355</v>
      </c>
      <c r="CF493" s="22">
        <v>156</v>
      </c>
      <c r="CG493" s="22">
        <v>198</v>
      </c>
      <c r="CH493" s="22">
        <v>68</v>
      </c>
      <c r="CI493" s="22">
        <v>0.91</v>
      </c>
      <c r="CJ493" s="22">
        <v>0.23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152590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2</v>
      </c>
      <c r="J494" s="20">
        <v>0</v>
      </c>
      <c r="K494" s="20">
        <v>0</v>
      </c>
      <c r="L494" s="22">
        <v>0</v>
      </c>
      <c r="M494" s="20" t="s">
        <v>1255</v>
      </c>
      <c r="N494" s="20">
        <v>0</v>
      </c>
      <c r="O494" s="22">
        <v>370</v>
      </c>
      <c r="P494" s="23" t="b">
        <v>0</v>
      </c>
      <c r="Q494" s="20" t="s">
        <v>2199</v>
      </c>
      <c r="R494" s="20" t="s">
        <v>2200</v>
      </c>
      <c r="S494" s="22">
        <v>45</v>
      </c>
      <c r="T494" s="20" t="s">
        <v>1431</v>
      </c>
      <c r="U494" s="20">
        <v>0</v>
      </c>
      <c r="V494" s="20" t="s">
        <v>755</v>
      </c>
      <c r="W494" s="20">
        <v>0</v>
      </c>
      <c r="X494" s="23" t="b">
        <v>0</v>
      </c>
      <c r="Y494" s="20"/>
      <c r="Z494" s="20" t="s">
        <v>872</v>
      </c>
      <c r="AA494" s="22">
        <v>14</v>
      </c>
      <c r="AB494" s="22">
        <v>1</v>
      </c>
      <c r="AC494" s="22">
        <v>0</v>
      </c>
      <c r="AD494" s="22">
        <v>0</v>
      </c>
      <c r="AE494" s="22">
        <v>0</v>
      </c>
      <c r="AF494" s="22">
        <v>702</v>
      </c>
      <c r="AG494" s="22">
        <v>0</v>
      </c>
      <c r="AH494" s="20">
        <v>0</v>
      </c>
      <c r="AI494" s="20">
        <v>0</v>
      </c>
      <c r="AJ494" s="20" t="s">
        <v>2201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642</v>
      </c>
      <c r="BH494" s="22">
        <v>246</v>
      </c>
      <c r="BI494" s="22">
        <v>637</v>
      </c>
      <c r="BJ494" s="22">
        <v>246</v>
      </c>
      <c r="BK494" s="22">
        <v>624</v>
      </c>
      <c r="BL494" s="22">
        <v>244</v>
      </c>
      <c r="BM494" s="22">
        <v>647</v>
      </c>
      <c r="BN494" s="22">
        <v>246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365</v>
      </c>
      <c r="CB494" s="22">
        <v>59</v>
      </c>
      <c r="CC494" s="22">
        <v>597</v>
      </c>
      <c r="CD494" s="22">
        <v>235</v>
      </c>
      <c r="CE494" s="22">
        <v>654</v>
      </c>
      <c r="CF494" s="22">
        <v>245</v>
      </c>
      <c r="CG494" s="22">
        <v>712</v>
      </c>
      <c r="CH494" s="22">
        <v>241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27.75" thickBot="1">
      <c r="A495" s="22">
        <v>75</v>
      </c>
      <c r="B495" s="22">
        <v>25</v>
      </c>
      <c r="C495" s="22">
        <v>493250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3</v>
      </c>
      <c r="J495" s="20">
        <v>0.4</v>
      </c>
      <c r="K495" s="20">
        <v>0.1</v>
      </c>
      <c r="L495" s="22">
        <v>0</v>
      </c>
      <c r="M495" s="20" t="s">
        <v>756</v>
      </c>
      <c r="N495" s="20">
        <v>0</v>
      </c>
      <c r="O495" s="22">
        <v>371</v>
      </c>
      <c r="P495" s="23" t="b">
        <v>0</v>
      </c>
      <c r="Q495" s="20" t="s">
        <v>3404</v>
      </c>
      <c r="R495" s="20" t="s">
        <v>2428</v>
      </c>
      <c r="S495" s="22">
        <v>44</v>
      </c>
      <c r="T495" s="20" t="s">
        <v>1457</v>
      </c>
      <c r="U495" s="20">
        <v>0</v>
      </c>
      <c r="V495" s="20" t="s">
        <v>632</v>
      </c>
      <c r="W495" s="20">
        <v>0</v>
      </c>
      <c r="X495" s="23" t="b">
        <v>0</v>
      </c>
      <c r="Y495" s="20"/>
      <c r="Z495" s="20" t="s">
        <v>937</v>
      </c>
      <c r="AA495" s="22">
        <v>14</v>
      </c>
      <c r="AB495" s="22">
        <v>1</v>
      </c>
      <c r="AC495" s="22">
        <v>0</v>
      </c>
      <c r="AD495" s="22">
        <v>954</v>
      </c>
      <c r="AE495" s="22">
        <v>13</v>
      </c>
      <c r="AF495" s="22">
        <v>3767</v>
      </c>
      <c r="AG495" s="22">
        <v>18</v>
      </c>
      <c r="AH495" s="20">
        <v>0</v>
      </c>
      <c r="AI495" s="20">
        <v>0</v>
      </c>
      <c r="AJ495" s="20" t="s">
        <v>756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637</v>
      </c>
      <c r="BH495" s="22">
        <v>246</v>
      </c>
      <c r="BI495" s="22">
        <v>628</v>
      </c>
      <c r="BJ495" s="22">
        <v>247</v>
      </c>
      <c r="BK495" s="22">
        <v>613</v>
      </c>
      <c r="BL495" s="22">
        <v>243</v>
      </c>
      <c r="BM495" s="22">
        <v>642</v>
      </c>
      <c r="BN495" s="22">
        <v>249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561</v>
      </c>
      <c r="CB495" s="22">
        <v>315</v>
      </c>
      <c r="CC495" s="22">
        <v>590</v>
      </c>
      <c r="CD495" s="22">
        <v>217</v>
      </c>
      <c r="CE495" s="22">
        <v>649</v>
      </c>
      <c r="CF495" s="22">
        <v>254</v>
      </c>
      <c r="CG495" s="22">
        <v>613</v>
      </c>
      <c r="CH495" s="22">
        <v>234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467169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3</v>
      </c>
      <c r="J496" s="20">
        <v>2</v>
      </c>
      <c r="K496" s="20">
        <v>2</v>
      </c>
      <c r="L496" s="22">
        <v>2</v>
      </c>
      <c r="M496" s="20" t="s">
        <v>1463</v>
      </c>
      <c r="N496" s="20">
        <v>1.5</v>
      </c>
      <c r="O496" s="22">
        <v>372</v>
      </c>
      <c r="P496" s="23" t="b">
        <v>0</v>
      </c>
      <c r="Q496" s="20"/>
      <c r="R496" s="20" t="s">
        <v>3546</v>
      </c>
      <c r="S496" s="22">
        <v>68</v>
      </c>
      <c r="T496" s="20" t="s">
        <v>1464</v>
      </c>
      <c r="U496" s="20">
        <v>1.7</v>
      </c>
      <c r="V496" s="20" t="s">
        <v>1465</v>
      </c>
      <c r="W496" s="20">
        <v>0.6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24</v>
      </c>
      <c r="AD496" s="22">
        <v>28634</v>
      </c>
      <c r="AE496" s="22">
        <v>376</v>
      </c>
      <c r="AF496" s="22">
        <v>110528</v>
      </c>
      <c r="AG496" s="22">
        <v>524</v>
      </c>
      <c r="AH496" s="20">
        <v>0.2</v>
      </c>
      <c r="AI496" s="20">
        <v>3.5</v>
      </c>
      <c r="AJ496" s="20" t="s">
        <v>118</v>
      </c>
      <c r="AK496" s="22">
        <v>836</v>
      </c>
      <c r="AL496" s="22">
        <v>0</v>
      </c>
      <c r="AM496" s="22">
        <v>0</v>
      </c>
      <c r="AN496" s="22">
        <v>3</v>
      </c>
      <c r="AO496" s="22">
        <v>10</v>
      </c>
      <c r="AP496" s="22">
        <v>0</v>
      </c>
      <c r="AQ496" s="22">
        <v>0</v>
      </c>
      <c r="AR496" s="22">
        <v>0</v>
      </c>
      <c r="AS496" s="22">
        <v>3</v>
      </c>
      <c r="AT496" s="22">
        <v>0</v>
      </c>
      <c r="AU496" s="22">
        <v>0</v>
      </c>
      <c r="AV496" s="22">
        <v>0</v>
      </c>
      <c r="AW496" s="22">
        <v>99</v>
      </c>
      <c r="AX496" s="20">
        <v>110.6</v>
      </c>
      <c r="AY496" s="20">
        <v>225</v>
      </c>
      <c r="AZ496" s="20">
        <v>152</v>
      </c>
      <c r="BA496" s="20">
        <v>48.3</v>
      </c>
      <c r="BB496" s="22">
        <v>10</v>
      </c>
      <c r="BC496" s="20">
        <v>1.43</v>
      </c>
      <c r="BD496" s="20">
        <v>1.28</v>
      </c>
      <c r="BE496" s="20">
        <v>2.71</v>
      </c>
      <c r="BF496" s="20">
        <v>14.03</v>
      </c>
      <c r="BG496" s="22">
        <v>280</v>
      </c>
      <c r="BH496" s="22">
        <v>112</v>
      </c>
      <c r="BI496" s="22">
        <v>73</v>
      </c>
      <c r="BJ496" s="22">
        <v>57</v>
      </c>
      <c r="BK496" s="22">
        <v>119</v>
      </c>
      <c r="BL496" s="22">
        <v>74</v>
      </c>
      <c r="BM496" s="22">
        <v>150</v>
      </c>
      <c r="BN496" s="22">
        <v>83</v>
      </c>
      <c r="BO496" s="20"/>
      <c r="BP496" s="20"/>
      <c r="BQ496" s="20"/>
      <c r="BR496" s="20"/>
      <c r="BS496" s="20"/>
      <c r="BT496" s="20"/>
      <c r="BU496" s="22">
        <v>0.15</v>
      </c>
      <c r="BV496" s="22">
        <v>0</v>
      </c>
      <c r="BW496" s="22">
        <v>0.14000000000000001</v>
      </c>
      <c r="BX496" s="22">
        <v>0.28999999999999998</v>
      </c>
      <c r="BY496" s="22">
        <v>1.51</v>
      </c>
      <c r="BZ496" s="22">
        <v>1.08</v>
      </c>
      <c r="CA496" s="22">
        <v>40</v>
      </c>
      <c r="CB496" s="22">
        <v>23</v>
      </c>
      <c r="CC496" s="22">
        <v>230</v>
      </c>
      <c r="CD496" s="22">
        <v>103</v>
      </c>
      <c r="CE496" s="22">
        <v>331</v>
      </c>
      <c r="CF496" s="22">
        <v>143</v>
      </c>
      <c r="CG496" s="22">
        <v>224</v>
      </c>
      <c r="CH496" s="22">
        <v>71</v>
      </c>
      <c r="CI496" s="22">
        <v>1.08</v>
      </c>
      <c r="CJ496" s="22">
        <v>0.32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141746</v>
      </c>
      <c r="D497" s="22">
        <v>0</v>
      </c>
      <c r="E497" s="22">
        <v>0</v>
      </c>
      <c r="F497" s="22">
        <v>-3</v>
      </c>
      <c r="G497" s="22">
        <v>3</v>
      </c>
      <c r="H497" s="22">
        <v>2</v>
      </c>
      <c r="I497" s="22">
        <v>3</v>
      </c>
      <c r="J497" s="20">
        <v>2.2000000000000002</v>
      </c>
      <c r="K497" s="20">
        <v>2.2000000000000002</v>
      </c>
      <c r="L497" s="22">
        <v>1</v>
      </c>
      <c r="M497" s="20" t="s">
        <v>1428</v>
      </c>
      <c r="N497" s="20">
        <v>1.7</v>
      </c>
      <c r="O497" s="22">
        <v>373</v>
      </c>
      <c r="P497" s="23" t="b">
        <v>0</v>
      </c>
      <c r="Q497" s="20"/>
      <c r="R497" s="20" t="s">
        <v>3681</v>
      </c>
      <c r="S497" s="22">
        <v>82</v>
      </c>
      <c r="T497" s="20" t="s">
        <v>1429</v>
      </c>
      <c r="U497" s="20">
        <v>3.8</v>
      </c>
      <c r="V497" s="20" t="s">
        <v>1430</v>
      </c>
      <c r="W497" s="20">
        <v>10.1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65</v>
      </c>
      <c r="AD497" s="22">
        <v>1332983</v>
      </c>
      <c r="AE497" s="22">
        <v>3741</v>
      </c>
      <c r="AF497" s="22">
        <v>2929232</v>
      </c>
      <c r="AG497" s="22">
        <v>16946</v>
      </c>
      <c r="AH497" s="20">
        <v>0.2</v>
      </c>
      <c r="AI497" s="20">
        <v>7.9</v>
      </c>
      <c r="AJ497" s="20" t="s">
        <v>2202</v>
      </c>
      <c r="AK497" s="22">
        <v>1530</v>
      </c>
      <c r="AL497" s="22">
        <v>3</v>
      </c>
      <c r="AM497" s="22">
        <v>3</v>
      </c>
      <c r="AN497" s="22">
        <v>5</v>
      </c>
      <c r="AO497" s="22">
        <v>23</v>
      </c>
      <c r="AP497" s="22">
        <v>0</v>
      </c>
      <c r="AQ497" s="22">
        <v>0</v>
      </c>
      <c r="AR497" s="22">
        <v>1</v>
      </c>
      <c r="AS497" s="22">
        <v>6</v>
      </c>
      <c r="AT497" s="22">
        <v>0</v>
      </c>
      <c r="AU497" s="22">
        <v>0</v>
      </c>
      <c r="AV497" s="22">
        <v>10</v>
      </c>
      <c r="AW497" s="22">
        <v>287</v>
      </c>
      <c r="AX497" s="20">
        <v>428</v>
      </c>
      <c r="AY497" s="20">
        <v>725.2</v>
      </c>
      <c r="AZ497" s="20">
        <v>313</v>
      </c>
      <c r="BA497" s="20">
        <v>146.6</v>
      </c>
      <c r="BB497" s="22">
        <v>17</v>
      </c>
      <c r="BC497" s="20">
        <v>4.46</v>
      </c>
      <c r="BD497" s="20">
        <v>5.34</v>
      </c>
      <c r="BE497" s="20">
        <v>9.8000000000000007</v>
      </c>
      <c r="BF497" s="20">
        <v>28.72</v>
      </c>
      <c r="BG497" s="22">
        <v>22</v>
      </c>
      <c r="BH497" s="22">
        <v>8</v>
      </c>
      <c r="BI497" s="22">
        <v>2</v>
      </c>
      <c r="BJ497" s="22">
        <v>1</v>
      </c>
      <c r="BK497" s="22">
        <v>43</v>
      </c>
      <c r="BL497" s="22">
        <v>28</v>
      </c>
      <c r="BM497" s="22">
        <v>7</v>
      </c>
      <c r="BN497" s="22">
        <v>5</v>
      </c>
      <c r="BO497" s="22">
        <v>2</v>
      </c>
      <c r="BP497" s="20"/>
      <c r="BQ497" s="22">
        <v>1</v>
      </c>
      <c r="BR497" s="20"/>
      <c r="BS497" s="22">
        <v>1</v>
      </c>
      <c r="BT497" s="20"/>
      <c r="BU497" s="22">
        <v>0.26</v>
      </c>
      <c r="BV497" s="22">
        <v>0</v>
      </c>
      <c r="BW497" s="22">
        <v>0.31</v>
      </c>
      <c r="BX497" s="22">
        <v>0.56999999999999995</v>
      </c>
      <c r="BY497" s="22">
        <v>1.69</v>
      </c>
      <c r="BZ497" s="22">
        <v>1.35</v>
      </c>
      <c r="CA497" s="22">
        <v>11</v>
      </c>
      <c r="CB497" s="22">
        <v>7</v>
      </c>
      <c r="CC497" s="22">
        <v>204</v>
      </c>
      <c r="CD497" s="22">
        <v>93</v>
      </c>
      <c r="CE497" s="22">
        <v>74</v>
      </c>
      <c r="CF497" s="22">
        <v>39</v>
      </c>
      <c r="CG497" s="22">
        <v>41</v>
      </c>
      <c r="CH497" s="22">
        <v>13</v>
      </c>
      <c r="CI497" s="22">
        <v>1</v>
      </c>
      <c r="CJ497" s="22">
        <v>0.28999999999999998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0</v>
      </c>
      <c r="B498" s="22">
        <v>0</v>
      </c>
      <c r="C498" s="22">
        <v>232937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2</v>
      </c>
      <c r="J498" s="20">
        <v>0</v>
      </c>
      <c r="K498" s="20">
        <v>0</v>
      </c>
      <c r="L498" s="22">
        <v>0</v>
      </c>
      <c r="M498" s="20" t="s">
        <v>1445</v>
      </c>
      <c r="N498" s="20">
        <v>0</v>
      </c>
      <c r="O498" s="22">
        <v>374</v>
      </c>
      <c r="P498" s="23" t="b">
        <v>0</v>
      </c>
      <c r="Q498" s="20" t="s">
        <v>2880</v>
      </c>
      <c r="R498" s="20" t="s">
        <v>2881</v>
      </c>
      <c r="S498" s="22">
        <v>40</v>
      </c>
      <c r="T498" s="20" t="s">
        <v>1446</v>
      </c>
      <c r="U498" s="20">
        <v>0</v>
      </c>
      <c r="V498" s="20" t="s">
        <v>1372</v>
      </c>
      <c r="W498" s="20">
        <v>0.1</v>
      </c>
      <c r="X498" s="23" t="b">
        <v>0</v>
      </c>
      <c r="Y498" s="20"/>
      <c r="Z498" s="20" t="s">
        <v>872</v>
      </c>
      <c r="AA498" s="22">
        <v>14</v>
      </c>
      <c r="AB498" s="22">
        <v>1</v>
      </c>
      <c r="AC498" s="22">
        <v>0</v>
      </c>
      <c r="AD498" s="22">
        <v>1224</v>
      </c>
      <c r="AE498" s="22">
        <v>0</v>
      </c>
      <c r="AF498" s="22">
        <v>12553</v>
      </c>
      <c r="AG498" s="22">
        <v>46</v>
      </c>
      <c r="AH498" s="20">
        <v>0</v>
      </c>
      <c r="AI498" s="20">
        <v>0</v>
      </c>
      <c r="AJ498" s="20" t="s">
        <v>753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537</v>
      </c>
      <c r="BH498" s="22">
        <v>196</v>
      </c>
      <c r="BI498" s="22">
        <v>523</v>
      </c>
      <c r="BJ498" s="22">
        <v>196</v>
      </c>
      <c r="BK498" s="22">
        <v>495</v>
      </c>
      <c r="BL498" s="22">
        <v>184</v>
      </c>
      <c r="BM498" s="22">
        <v>545</v>
      </c>
      <c r="BN498" s="22">
        <v>197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661</v>
      </c>
      <c r="CB498" s="22">
        <v>183</v>
      </c>
      <c r="CC498" s="22">
        <v>469</v>
      </c>
      <c r="CD498" s="22">
        <v>168</v>
      </c>
      <c r="CE498" s="22">
        <v>549</v>
      </c>
      <c r="CF498" s="22">
        <v>193</v>
      </c>
      <c r="CG498" s="22">
        <v>468</v>
      </c>
      <c r="CH498" s="22">
        <v>180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27.75" thickBot="1">
      <c r="A499" s="22">
        <v>0</v>
      </c>
      <c r="B499" s="22">
        <v>0</v>
      </c>
      <c r="C499" s="22">
        <v>197365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2</v>
      </c>
      <c r="J499" s="20">
        <v>0</v>
      </c>
      <c r="K499" s="20">
        <v>0</v>
      </c>
      <c r="L499" s="22">
        <v>0</v>
      </c>
      <c r="M499" s="20" t="s">
        <v>1438</v>
      </c>
      <c r="N499" s="20">
        <v>0</v>
      </c>
      <c r="O499" s="22">
        <v>375</v>
      </c>
      <c r="P499" s="23" t="b">
        <v>0</v>
      </c>
      <c r="Q499" s="20" t="s">
        <v>3141</v>
      </c>
      <c r="R499" s="20" t="s">
        <v>3142</v>
      </c>
      <c r="S499" s="22">
        <v>40</v>
      </c>
      <c r="T499" s="20" t="s">
        <v>1439</v>
      </c>
      <c r="U499" s="20">
        <v>0</v>
      </c>
      <c r="V499" s="20" t="s">
        <v>754</v>
      </c>
      <c r="W499" s="20">
        <v>0.1</v>
      </c>
      <c r="X499" s="23" t="b">
        <v>0</v>
      </c>
      <c r="Y499" s="20"/>
      <c r="Z499" s="20" t="s">
        <v>872</v>
      </c>
      <c r="AA499" s="22">
        <v>14</v>
      </c>
      <c r="AB499" s="22">
        <v>1</v>
      </c>
      <c r="AC499" s="22">
        <v>0</v>
      </c>
      <c r="AD499" s="22">
        <v>2895</v>
      </c>
      <c r="AE499" s="22">
        <v>0</v>
      </c>
      <c r="AF499" s="22">
        <v>16151</v>
      </c>
      <c r="AG499" s="22">
        <v>42</v>
      </c>
      <c r="AH499" s="20">
        <v>0</v>
      </c>
      <c r="AI499" s="20">
        <v>0</v>
      </c>
      <c r="AJ499" s="20" t="s">
        <v>754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0">
        <v>0</v>
      </c>
      <c r="AY499" s="20">
        <v>0</v>
      </c>
      <c r="AZ499" s="20">
        <v>0</v>
      </c>
      <c r="BA499" s="20">
        <v>0</v>
      </c>
      <c r="BB499" s="22">
        <v>0</v>
      </c>
      <c r="BC499" s="20">
        <v>0</v>
      </c>
      <c r="BD499" s="20">
        <v>0</v>
      </c>
      <c r="BE499" s="20">
        <v>0</v>
      </c>
      <c r="BF499" s="20">
        <v>0</v>
      </c>
      <c r="BG499" s="22">
        <v>525</v>
      </c>
      <c r="BH499" s="22">
        <v>188</v>
      </c>
      <c r="BI499" s="22">
        <v>511</v>
      </c>
      <c r="BJ499" s="22">
        <v>188</v>
      </c>
      <c r="BK499" s="22">
        <v>483</v>
      </c>
      <c r="BL499" s="22">
        <v>176</v>
      </c>
      <c r="BM499" s="22">
        <v>533</v>
      </c>
      <c r="BN499" s="22">
        <v>189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</v>
      </c>
      <c r="BX499" s="22">
        <v>0</v>
      </c>
      <c r="BY499" s="22">
        <v>0</v>
      </c>
      <c r="BZ499" s="22">
        <v>0</v>
      </c>
      <c r="CA499" s="22">
        <v>648</v>
      </c>
      <c r="CB499" s="22">
        <v>174</v>
      </c>
      <c r="CC499" s="22">
        <v>457</v>
      </c>
      <c r="CD499" s="22">
        <v>160</v>
      </c>
      <c r="CE499" s="22">
        <v>537</v>
      </c>
      <c r="CF499" s="22">
        <v>185</v>
      </c>
      <c r="CG499" s="22">
        <v>420</v>
      </c>
      <c r="CH499" s="22">
        <v>164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61256</v>
      </c>
      <c r="D500" s="22">
        <v>-1</v>
      </c>
      <c r="E500" s="22">
        <v>1</v>
      </c>
      <c r="F500" s="22">
        <v>-2</v>
      </c>
      <c r="G500" s="22">
        <v>2</v>
      </c>
      <c r="H500" s="22">
        <v>0</v>
      </c>
      <c r="I500" s="22">
        <v>3</v>
      </c>
      <c r="J500" s="20">
        <v>0</v>
      </c>
      <c r="K500" s="20">
        <v>0</v>
      </c>
      <c r="L500" s="22">
        <v>0</v>
      </c>
      <c r="M500" s="20" t="s">
        <v>1460</v>
      </c>
      <c r="N500" s="20">
        <v>0</v>
      </c>
      <c r="O500" s="22">
        <v>376</v>
      </c>
      <c r="P500" s="23" t="b">
        <v>0</v>
      </c>
      <c r="Q500" s="20" t="s">
        <v>3481</v>
      </c>
      <c r="R500" s="20" t="s">
        <v>3410</v>
      </c>
      <c r="S500" s="22">
        <v>53</v>
      </c>
      <c r="T500" s="20" t="s">
        <v>1461</v>
      </c>
      <c r="U500" s="20">
        <v>2.6</v>
      </c>
      <c r="V500" s="20" t="s">
        <v>1462</v>
      </c>
      <c r="W500" s="20">
        <v>2</v>
      </c>
      <c r="X500" s="23" t="b">
        <v>0</v>
      </c>
      <c r="Y500" s="20"/>
      <c r="Z500" s="20" t="s">
        <v>899</v>
      </c>
      <c r="AA500" s="22">
        <v>14</v>
      </c>
      <c r="AB500" s="22">
        <v>1</v>
      </c>
      <c r="AC500" s="22">
        <v>21</v>
      </c>
      <c r="AD500" s="22">
        <v>141744</v>
      </c>
      <c r="AE500" s="22">
        <v>24</v>
      </c>
      <c r="AF500" s="22">
        <v>441767</v>
      </c>
      <c r="AG500" s="22">
        <v>903</v>
      </c>
      <c r="AH500" s="20">
        <v>0</v>
      </c>
      <c r="AI500" s="20">
        <v>4</v>
      </c>
      <c r="AJ500" s="20" t="s">
        <v>139</v>
      </c>
      <c r="AK500" s="22">
        <v>648</v>
      </c>
      <c r="AL500" s="22">
        <v>1</v>
      </c>
      <c r="AM500" s="22">
        <v>0</v>
      </c>
      <c r="AN500" s="22">
        <v>2</v>
      </c>
      <c r="AO500" s="22">
        <v>11</v>
      </c>
      <c r="AP500" s="22">
        <v>0</v>
      </c>
      <c r="AQ500" s="22">
        <v>0</v>
      </c>
      <c r="AR500" s="22">
        <v>0</v>
      </c>
      <c r="AS500" s="22">
        <v>1</v>
      </c>
      <c r="AT500" s="22">
        <v>0</v>
      </c>
      <c r="AU500" s="22">
        <v>0</v>
      </c>
      <c r="AV500" s="22">
        <v>0</v>
      </c>
      <c r="AW500" s="22">
        <v>94</v>
      </c>
      <c r="AX500" s="20">
        <v>167.2</v>
      </c>
      <c r="AY500" s="20">
        <v>112.6</v>
      </c>
      <c r="AZ500" s="20">
        <v>123</v>
      </c>
      <c r="BA500" s="20">
        <v>40.299999999999997</v>
      </c>
      <c r="BB500" s="22">
        <v>8</v>
      </c>
      <c r="BC500" s="20">
        <v>1.91</v>
      </c>
      <c r="BD500" s="20">
        <v>0.41</v>
      </c>
      <c r="BE500" s="20">
        <v>2.3199999999999998</v>
      </c>
      <c r="BF500" s="20">
        <v>10.94</v>
      </c>
      <c r="BG500" s="22">
        <v>212</v>
      </c>
      <c r="BH500" s="22">
        <v>87</v>
      </c>
      <c r="BI500" s="22">
        <v>161</v>
      </c>
      <c r="BJ500" s="22">
        <v>104</v>
      </c>
      <c r="BK500" s="22">
        <v>138</v>
      </c>
      <c r="BL500" s="22">
        <v>86</v>
      </c>
      <c r="BM500" s="22">
        <v>187</v>
      </c>
      <c r="BN500" s="22">
        <v>92</v>
      </c>
      <c r="BO500" s="20"/>
      <c r="BP500" s="20"/>
      <c r="BQ500" s="20"/>
      <c r="BR500" s="20"/>
      <c r="BS500" s="20"/>
      <c r="BT500" s="20"/>
      <c r="BU500" s="22">
        <v>0.27</v>
      </c>
      <c r="BV500" s="22">
        <v>0</v>
      </c>
      <c r="BW500" s="22">
        <v>0.06</v>
      </c>
      <c r="BX500" s="22">
        <v>0.33</v>
      </c>
      <c r="BY500" s="22">
        <v>1.52</v>
      </c>
      <c r="BZ500" s="22">
        <v>1.53</v>
      </c>
      <c r="CA500" s="22">
        <v>133</v>
      </c>
      <c r="CB500" s="22">
        <v>82</v>
      </c>
      <c r="CC500" s="22">
        <v>729</v>
      </c>
      <c r="CD500" s="22">
        <v>313</v>
      </c>
      <c r="CE500" s="22">
        <v>205</v>
      </c>
      <c r="CF500" s="22">
        <v>90</v>
      </c>
      <c r="CG500" s="22">
        <v>136</v>
      </c>
      <c r="CH500" s="22">
        <v>40</v>
      </c>
      <c r="CI500" s="22">
        <v>1.1100000000000001</v>
      </c>
      <c r="CJ500" s="22">
        <v>0.28000000000000003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0</v>
      </c>
      <c r="C501" s="22">
        <v>216051</v>
      </c>
      <c r="D501" s="22">
        <v>0</v>
      </c>
      <c r="E501" s="22">
        <v>0</v>
      </c>
      <c r="F501" s="22">
        <v>1</v>
      </c>
      <c r="G501" s="22">
        <v>-1</v>
      </c>
      <c r="H501" s="22">
        <v>2</v>
      </c>
      <c r="I501" s="22">
        <v>2</v>
      </c>
      <c r="J501" s="20">
        <v>3.7</v>
      </c>
      <c r="K501" s="20">
        <v>0</v>
      </c>
      <c r="L501" s="22">
        <v>0</v>
      </c>
      <c r="M501" s="20" t="s">
        <v>1353</v>
      </c>
      <c r="N501" s="20">
        <v>3.2</v>
      </c>
      <c r="O501" s="22">
        <v>377</v>
      </c>
      <c r="P501" s="23" t="b">
        <v>0</v>
      </c>
      <c r="Q501" s="20"/>
      <c r="R501" s="20" t="s">
        <v>3738</v>
      </c>
      <c r="S501" s="22">
        <v>51</v>
      </c>
      <c r="T501" s="20" t="s">
        <v>1443</v>
      </c>
      <c r="U501" s="20">
        <v>3.6</v>
      </c>
      <c r="V501" s="20" t="s">
        <v>1444</v>
      </c>
      <c r="W501" s="20">
        <v>3.3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57</v>
      </c>
      <c r="AD501" s="22">
        <v>581412</v>
      </c>
      <c r="AE501" s="22">
        <v>2110</v>
      </c>
      <c r="AF501" s="22">
        <v>460439</v>
      </c>
      <c r="AG501" s="22">
        <v>16548</v>
      </c>
      <c r="AH501" s="20">
        <v>0.6</v>
      </c>
      <c r="AI501" s="20">
        <v>11.2</v>
      </c>
      <c r="AJ501" s="20" t="s">
        <v>476</v>
      </c>
      <c r="AK501" s="22">
        <v>1374</v>
      </c>
      <c r="AL501" s="22">
        <v>1</v>
      </c>
      <c r="AM501" s="22">
        <v>1</v>
      </c>
      <c r="AN501" s="22">
        <v>5</v>
      </c>
      <c r="AO501" s="22">
        <v>20</v>
      </c>
      <c r="AP501" s="22">
        <v>0</v>
      </c>
      <c r="AQ501" s="22">
        <v>0</v>
      </c>
      <c r="AR501" s="22">
        <v>0</v>
      </c>
      <c r="AS501" s="22">
        <v>3</v>
      </c>
      <c r="AT501" s="22">
        <v>1</v>
      </c>
      <c r="AU501" s="22">
        <v>0</v>
      </c>
      <c r="AV501" s="22">
        <v>8</v>
      </c>
      <c r="AW501" s="22">
        <v>304</v>
      </c>
      <c r="AX501" s="20">
        <v>315.60000000000002</v>
      </c>
      <c r="AY501" s="20">
        <v>317.3</v>
      </c>
      <c r="AZ501" s="20">
        <v>82</v>
      </c>
      <c r="BA501" s="20">
        <v>71.599999999999994</v>
      </c>
      <c r="BB501" s="22">
        <v>15</v>
      </c>
      <c r="BC501" s="20">
        <v>0.56000000000000005</v>
      </c>
      <c r="BD501" s="20">
        <v>1.26</v>
      </c>
      <c r="BE501" s="20">
        <v>1.82</v>
      </c>
      <c r="BF501" s="20">
        <v>26.19</v>
      </c>
      <c r="BG501" s="22">
        <v>69</v>
      </c>
      <c r="BH501" s="22">
        <v>22</v>
      </c>
      <c r="BI501" s="22">
        <v>40</v>
      </c>
      <c r="BJ501" s="22">
        <v>6</v>
      </c>
      <c r="BK501" s="22">
        <v>186</v>
      </c>
      <c r="BL501" s="22">
        <v>39</v>
      </c>
      <c r="BM501" s="22">
        <v>70</v>
      </c>
      <c r="BN501" s="22">
        <v>9</v>
      </c>
      <c r="BO501" s="22">
        <v>4</v>
      </c>
      <c r="BP501" s="20"/>
      <c r="BQ501" s="20"/>
      <c r="BR501" s="20"/>
      <c r="BS501" s="20"/>
      <c r="BT501" s="20"/>
      <c r="BU501" s="22">
        <v>0.04</v>
      </c>
      <c r="BV501" s="22">
        <v>0</v>
      </c>
      <c r="BW501" s="22">
        <v>0.08</v>
      </c>
      <c r="BX501" s="22">
        <v>0.12</v>
      </c>
      <c r="BY501" s="22">
        <v>1.72</v>
      </c>
      <c r="BZ501" s="22">
        <v>1.31</v>
      </c>
      <c r="CA501" s="22">
        <v>164</v>
      </c>
      <c r="CB501" s="22">
        <v>17</v>
      </c>
      <c r="CC501" s="22">
        <v>93</v>
      </c>
      <c r="CD501" s="22">
        <v>27</v>
      </c>
      <c r="CE501" s="22">
        <v>87</v>
      </c>
      <c r="CF501" s="22">
        <v>20</v>
      </c>
      <c r="CG501" s="22">
        <v>104</v>
      </c>
      <c r="CH501" s="22">
        <v>44</v>
      </c>
      <c r="CI501" s="22">
        <v>0.98</v>
      </c>
      <c r="CJ501" s="22">
        <v>0.33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75</v>
      </c>
      <c r="C502" s="22">
        <v>80607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3</v>
      </c>
      <c r="J502" s="20">
        <v>0.7</v>
      </c>
      <c r="K502" s="20">
        <v>0.5</v>
      </c>
      <c r="L502" s="22">
        <v>1</v>
      </c>
      <c r="M502" s="20" t="s">
        <v>1025</v>
      </c>
      <c r="N502" s="20">
        <v>0.2</v>
      </c>
      <c r="O502" s="22">
        <v>379</v>
      </c>
      <c r="P502" s="23" t="b">
        <v>0</v>
      </c>
      <c r="Q502" s="20"/>
      <c r="R502" s="20" t="s">
        <v>3482</v>
      </c>
      <c r="S502" s="22">
        <v>58</v>
      </c>
      <c r="T502" s="20" t="s">
        <v>1454</v>
      </c>
      <c r="U502" s="20">
        <v>2.5</v>
      </c>
      <c r="V502" s="20" t="s">
        <v>450</v>
      </c>
      <c r="W502" s="20">
        <v>0.4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30</v>
      </c>
      <c r="AD502" s="22">
        <v>45473</v>
      </c>
      <c r="AE502" s="22">
        <v>108</v>
      </c>
      <c r="AF502" s="22">
        <v>76690</v>
      </c>
      <c r="AG502" s="22">
        <v>196</v>
      </c>
      <c r="AH502" s="20">
        <v>0</v>
      </c>
      <c r="AI502" s="20">
        <v>5.2</v>
      </c>
      <c r="AJ502" s="20" t="s">
        <v>450</v>
      </c>
      <c r="AK502" s="22">
        <v>608</v>
      </c>
      <c r="AL502" s="22">
        <v>1</v>
      </c>
      <c r="AM502" s="22">
        <v>1</v>
      </c>
      <c r="AN502" s="22">
        <v>1</v>
      </c>
      <c r="AO502" s="22">
        <v>12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4</v>
      </c>
      <c r="AW502" s="22">
        <v>138</v>
      </c>
      <c r="AX502" s="20">
        <v>149</v>
      </c>
      <c r="AY502" s="20">
        <v>129.9</v>
      </c>
      <c r="AZ502" s="20">
        <v>59</v>
      </c>
      <c r="BA502" s="20">
        <v>33.9</v>
      </c>
      <c r="BB502" s="22">
        <v>6</v>
      </c>
      <c r="BC502" s="20">
        <v>0.43</v>
      </c>
      <c r="BD502" s="20">
        <v>0.88</v>
      </c>
      <c r="BE502" s="20">
        <v>1.31</v>
      </c>
      <c r="BF502" s="20">
        <v>12.7</v>
      </c>
      <c r="BG502" s="22">
        <v>236</v>
      </c>
      <c r="BH502" s="22">
        <v>96</v>
      </c>
      <c r="BI502" s="22">
        <v>147</v>
      </c>
      <c r="BJ502" s="22">
        <v>98</v>
      </c>
      <c r="BK502" s="22">
        <v>228</v>
      </c>
      <c r="BL502" s="22">
        <v>121</v>
      </c>
      <c r="BM502" s="22">
        <v>217</v>
      </c>
      <c r="BN502" s="22">
        <v>106</v>
      </c>
      <c r="BO502" s="20"/>
      <c r="BP502" s="20"/>
      <c r="BQ502" s="22">
        <v>4</v>
      </c>
      <c r="BR502" s="20"/>
      <c r="BS502" s="20"/>
      <c r="BT502" s="20"/>
      <c r="BU502" s="22">
        <v>0.06</v>
      </c>
      <c r="BV502" s="22">
        <v>0</v>
      </c>
      <c r="BW502" s="22">
        <v>0.13</v>
      </c>
      <c r="BX502" s="22">
        <v>0.19</v>
      </c>
      <c r="BY502" s="22">
        <v>1.88</v>
      </c>
      <c r="BZ502" s="22">
        <v>1.78</v>
      </c>
      <c r="CA502" s="22">
        <v>69</v>
      </c>
      <c r="CB502" s="22">
        <v>44</v>
      </c>
      <c r="CC502" s="22">
        <v>407</v>
      </c>
      <c r="CD502" s="22">
        <v>185</v>
      </c>
      <c r="CE502" s="22">
        <v>226</v>
      </c>
      <c r="CF502" s="22">
        <v>98</v>
      </c>
      <c r="CG502" s="22">
        <v>261</v>
      </c>
      <c r="CH502" s="22">
        <v>86</v>
      </c>
      <c r="CI502" s="22">
        <v>0.89</v>
      </c>
      <c r="CJ502" s="22">
        <v>0.15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0</v>
      </c>
      <c r="B503" s="22">
        <v>0</v>
      </c>
      <c r="C503" s="22">
        <v>515501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2</v>
      </c>
      <c r="J503" s="20">
        <v>0</v>
      </c>
      <c r="K503" s="20">
        <v>0</v>
      </c>
      <c r="L503" s="22">
        <v>0</v>
      </c>
      <c r="M503" s="20" t="s">
        <v>2203</v>
      </c>
      <c r="N503" s="20">
        <v>0</v>
      </c>
      <c r="O503" s="22">
        <v>380</v>
      </c>
      <c r="P503" s="23" t="b">
        <v>0</v>
      </c>
      <c r="Q503" s="20" t="s">
        <v>3022</v>
      </c>
      <c r="R503" s="20" t="s">
        <v>3023</v>
      </c>
      <c r="S503" s="22">
        <v>40</v>
      </c>
      <c r="T503" s="20" t="s">
        <v>2204</v>
      </c>
      <c r="U503" s="20">
        <v>0</v>
      </c>
      <c r="V503" s="20" t="s">
        <v>2205</v>
      </c>
      <c r="W503" s="20">
        <v>0.1</v>
      </c>
      <c r="X503" s="23" t="b">
        <v>0</v>
      </c>
      <c r="Y503" s="20"/>
      <c r="Z503" s="20" t="s">
        <v>872</v>
      </c>
      <c r="AA503" s="22">
        <v>14</v>
      </c>
      <c r="AB503" s="22">
        <v>1</v>
      </c>
      <c r="AC503" s="22">
        <v>0</v>
      </c>
      <c r="AD503" s="22">
        <v>5187</v>
      </c>
      <c r="AE503" s="22">
        <v>0</v>
      </c>
      <c r="AF503" s="22">
        <v>25077</v>
      </c>
      <c r="AG503" s="22">
        <v>47</v>
      </c>
      <c r="AH503" s="20">
        <v>0</v>
      </c>
      <c r="AI503" s="20">
        <v>0</v>
      </c>
      <c r="AJ503" s="20" t="s">
        <v>2206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578</v>
      </c>
      <c r="BH503" s="22">
        <v>223</v>
      </c>
      <c r="BI503" s="22">
        <v>563</v>
      </c>
      <c r="BJ503" s="22">
        <v>222</v>
      </c>
      <c r="BK503" s="22">
        <v>537</v>
      </c>
      <c r="BL503" s="22">
        <v>212</v>
      </c>
      <c r="BM503" s="22">
        <v>585</v>
      </c>
      <c r="BN503" s="22">
        <v>223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709</v>
      </c>
      <c r="CB503" s="22">
        <v>217</v>
      </c>
      <c r="CC503" s="22">
        <v>511</v>
      </c>
      <c r="CD503" s="22">
        <v>196</v>
      </c>
      <c r="CE503" s="22">
        <v>590</v>
      </c>
      <c r="CF503" s="22">
        <v>220</v>
      </c>
      <c r="CG503" s="22">
        <v>382</v>
      </c>
      <c r="CH503" s="22">
        <v>146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0</v>
      </c>
      <c r="B504" s="22">
        <v>0</v>
      </c>
      <c r="C504" s="22">
        <v>101582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3</v>
      </c>
      <c r="J504" s="20">
        <v>0</v>
      </c>
      <c r="K504" s="20">
        <v>0</v>
      </c>
      <c r="L504" s="22">
        <v>0</v>
      </c>
      <c r="M504" s="20" t="s">
        <v>1424</v>
      </c>
      <c r="N504" s="20">
        <v>0</v>
      </c>
      <c r="O504" s="22">
        <v>381</v>
      </c>
      <c r="P504" s="23" t="b">
        <v>0</v>
      </c>
      <c r="Q504" s="20" t="s">
        <v>2552</v>
      </c>
      <c r="R504" s="20" t="s">
        <v>2553</v>
      </c>
      <c r="S504" s="22">
        <v>50</v>
      </c>
      <c r="T504" s="20" t="s">
        <v>1425</v>
      </c>
      <c r="U504" s="20">
        <v>0</v>
      </c>
      <c r="V504" s="20" t="s">
        <v>1426</v>
      </c>
      <c r="W504" s="20">
        <v>0</v>
      </c>
      <c r="X504" s="23" t="b">
        <v>0</v>
      </c>
      <c r="Y504" s="20"/>
      <c r="Z504" s="20" t="s">
        <v>872</v>
      </c>
      <c r="AA504" s="22">
        <v>14</v>
      </c>
      <c r="AB504" s="22">
        <v>1</v>
      </c>
      <c r="AC504" s="22">
        <v>0</v>
      </c>
      <c r="AD504" s="22">
        <v>322</v>
      </c>
      <c r="AE504" s="22">
        <v>0</v>
      </c>
      <c r="AF504" s="22">
        <v>10762</v>
      </c>
      <c r="AG504" s="22">
        <v>7</v>
      </c>
      <c r="AH504" s="20">
        <v>0</v>
      </c>
      <c r="AI504" s="20">
        <v>0</v>
      </c>
      <c r="AJ504" s="20" t="s">
        <v>183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740</v>
      </c>
      <c r="BH504" s="22">
        <v>317</v>
      </c>
      <c r="BI504" s="22">
        <v>735</v>
      </c>
      <c r="BJ504" s="22">
        <v>315</v>
      </c>
      <c r="BK504" s="22">
        <v>732</v>
      </c>
      <c r="BL504" s="22">
        <v>315</v>
      </c>
      <c r="BM504" s="22">
        <v>740</v>
      </c>
      <c r="BN504" s="22">
        <v>317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172</v>
      </c>
      <c r="CB504" s="22">
        <v>106</v>
      </c>
      <c r="CC504" s="22">
        <v>711</v>
      </c>
      <c r="CD504" s="22">
        <v>298</v>
      </c>
      <c r="CE504" s="22">
        <v>740</v>
      </c>
      <c r="CF504" s="22">
        <v>317</v>
      </c>
      <c r="CG504" s="22">
        <v>549</v>
      </c>
      <c r="CH504" s="22">
        <v>200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493105</v>
      </c>
      <c r="D505" s="22">
        <v>-1</v>
      </c>
      <c r="E505" s="22">
        <v>1</v>
      </c>
      <c r="F505" s="22">
        <v>-3</v>
      </c>
      <c r="G505" s="22">
        <v>3</v>
      </c>
      <c r="H505" s="22">
        <v>0</v>
      </c>
      <c r="I505" s="22">
        <v>3</v>
      </c>
      <c r="J505" s="20">
        <v>4</v>
      </c>
      <c r="K505" s="20">
        <v>4</v>
      </c>
      <c r="L505" s="22">
        <v>2</v>
      </c>
      <c r="M505" s="20" t="s">
        <v>1458</v>
      </c>
      <c r="N505" s="20">
        <v>3.5</v>
      </c>
      <c r="O505" s="22">
        <v>382</v>
      </c>
      <c r="P505" s="23" t="b">
        <v>0</v>
      </c>
      <c r="Q505" s="20"/>
      <c r="R505" s="20"/>
      <c r="S505" s="22">
        <v>47</v>
      </c>
      <c r="T505" s="20" t="s">
        <v>1459</v>
      </c>
      <c r="U505" s="20">
        <v>2.2999999999999998</v>
      </c>
      <c r="V505" s="20" t="s">
        <v>513</v>
      </c>
      <c r="W505" s="20">
        <v>2.6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37</v>
      </c>
      <c r="AD505" s="22">
        <v>333759</v>
      </c>
      <c r="AE505" s="22">
        <v>7442</v>
      </c>
      <c r="AF505" s="22">
        <v>334423</v>
      </c>
      <c r="AG505" s="22">
        <v>10509</v>
      </c>
      <c r="AH505" s="20">
        <v>0.7</v>
      </c>
      <c r="AI505" s="20">
        <v>7.9</v>
      </c>
      <c r="AJ505" s="20" t="s">
        <v>513</v>
      </c>
      <c r="AK505" s="22">
        <v>882</v>
      </c>
      <c r="AL505" s="22">
        <v>1</v>
      </c>
      <c r="AM505" s="22">
        <v>1</v>
      </c>
      <c r="AN505" s="22">
        <v>5</v>
      </c>
      <c r="AO505" s="22">
        <v>11</v>
      </c>
      <c r="AP505" s="22">
        <v>0</v>
      </c>
      <c r="AQ505" s="22">
        <v>0</v>
      </c>
      <c r="AR505" s="22">
        <v>0</v>
      </c>
      <c r="AS505" s="22">
        <v>2</v>
      </c>
      <c r="AT505" s="22">
        <v>0</v>
      </c>
      <c r="AU505" s="22">
        <v>0</v>
      </c>
      <c r="AV505" s="22">
        <v>0</v>
      </c>
      <c r="AW505" s="22">
        <v>93</v>
      </c>
      <c r="AX505" s="20">
        <v>121.4</v>
      </c>
      <c r="AY505" s="20">
        <v>211.3</v>
      </c>
      <c r="AZ505" s="20">
        <v>380</v>
      </c>
      <c r="BA505" s="20">
        <v>70.8</v>
      </c>
      <c r="BB505" s="22">
        <v>10</v>
      </c>
      <c r="BC505" s="20">
        <v>2.87</v>
      </c>
      <c r="BD505" s="20">
        <v>0.73</v>
      </c>
      <c r="BE505" s="20">
        <v>3.6</v>
      </c>
      <c r="BF505" s="20">
        <v>16.920000000000002</v>
      </c>
      <c r="BG505" s="22">
        <v>268</v>
      </c>
      <c r="BH505" s="22">
        <v>108</v>
      </c>
      <c r="BI505" s="22">
        <v>79</v>
      </c>
      <c r="BJ505" s="22">
        <v>61</v>
      </c>
      <c r="BK505" s="22">
        <v>25</v>
      </c>
      <c r="BL505" s="22">
        <v>13</v>
      </c>
      <c r="BM505" s="22">
        <v>75</v>
      </c>
      <c r="BN505" s="22">
        <v>52</v>
      </c>
      <c r="BO505" s="20"/>
      <c r="BP505" s="20"/>
      <c r="BQ505" s="20"/>
      <c r="BR505" s="20"/>
      <c r="BS505" s="20"/>
      <c r="BT505" s="20"/>
      <c r="BU505" s="22">
        <v>0.28999999999999998</v>
      </c>
      <c r="BV505" s="22">
        <v>0</v>
      </c>
      <c r="BW505" s="22">
        <v>7.0000000000000007E-2</v>
      </c>
      <c r="BX505" s="22">
        <v>0.36</v>
      </c>
      <c r="BY505" s="22">
        <v>1.73</v>
      </c>
      <c r="BZ505" s="22">
        <v>1.1200000000000001</v>
      </c>
      <c r="CA505" s="22">
        <v>327</v>
      </c>
      <c r="CB505" s="22">
        <v>211</v>
      </c>
      <c r="CC505" s="22">
        <v>68</v>
      </c>
      <c r="CD505" s="22">
        <v>36</v>
      </c>
      <c r="CE505" s="22">
        <v>241</v>
      </c>
      <c r="CF505" s="22">
        <v>106</v>
      </c>
      <c r="CG505" s="22">
        <v>119</v>
      </c>
      <c r="CH505" s="22">
        <v>35</v>
      </c>
      <c r="CI505" s="22">
        <v>1.02</v>
      </c>
      <c r="CJ505" s="22">
        <v>0.51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465527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0.8</v>
      </c>
      <c r="K506" s="20">
        <v>0.8</v>
      </c>
      <c r="L506" s="22">
        <v>0</v>
      </c>
      <c r="M506" s="20" t="s">
        <v>2207</v>
      </c>
      <c r="N506" s="20">
        <v>0.3</v>
      </c>
      <c r="O506" s="22">
        <v>383</v>
      </c>
      <c r="P506" s="23" t="b">
        <v>0</v>
      </c>
      <c r="Q506" s="20"/>
      <c r="R506" s="20"/>
      <c r="S506" s="22">
        <v>44</v>
      </c>
      <c r="T506" s="20" t="s">
        <v>2208</v>
      </c>
      <c r="U506" s="20">
        <v>2.5</v>
      </c>
      <c r="V506" s="20" t="s">
        <v>2209</v>
      </c>
      <c r="W506" s="20">
        <v>0.2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10</v>
      </c>
      <c r="AD506" s="22">
        <v>45313</v>
      </c>
      <c r="AE506" s="22">
        <v>46</v>
      </c>
      <c r="AF506" s="22">
        <v>38148</v>
      </c>
      <c r="AG506" s="22">
        <v>341</v>
      </c>
      <c r="AH506" s="20">
        <v>0.1</v>
      </c>
      <c r="AI506" s="20">
        <v>2.2999999999999998</v>
      </c>
      <c r="AJ506" s="20" t="s">
        <v>2207</v>
      </c>
      <c r="AK506" s="22">
        <v>130</v>
      </c>
      <c r="AL506" s="22">
        <v>1</v>
      </c>
      <c r="AM506" s="22">
        <v>0</v>
      </c>
      <c r="AN506" s="22">
        <v>1</v>
      </c>
      <c r="AO506" s="22">
        <v>1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33</v>
      </c>
      <c r="AX506" s="20">
        <v>48.2</v>
      </c>
      <c r="AY506" s="20">
        <v>29.8</v>
      </c>
      <c r="AZ506" s="20">
        <v>13</v>
      </c>
      <c r="BA506" s="20">
        <v>9</v>
      </c>
      <c r="BB506" s="22">
        <v>1</v>
      </c>
      <c r="BC506" s="20">
        <v>0.03</v>
      </c>
      <c r="BD506" s="20">
        <v>0.48</v>
      </c>
      <c r="BE506" s="20">
        <v>0.51</v>
      </c>
      <c r="BF506" s="20">
        <v>3.48</v>
      </c>
      <c r="BG506" s="22">
        <v>363</v>
      </c>
      <c r="BH506" s="22">
        <v>158</v>
      </c>
      <c r="BI506" s="22">
        <v>337</v>
      </c>
      <c r="BJ506" s="22">
        <v>176</v>
      </c>
      <c r="BK506" s="22">
        <v>375</v>
      </c>
      <c r="BL506" s="22">
        <v>186</v>
      </c>
      <c r="BM506" s="22">
        <v>386</v>
      </c>
      <c r="BN506" s="22">
        <v>178</v>
      </c>
      <c r="BO506" s="20"/>
      <c r="BP506" s="20"/>
      <c r="BQ506" s="20"/>
      <c r="BR506" s="20"/>
      <c r="BS506" s="20"/>
      <c r="BT506" s="20"/>
      <c r="BU506" s="22">
        <v>0.02</v>
      </c>
      <c r="BV506" s="22">
        <v>0</v>
      </c>
      <c r="BW506" s="22">
        <v>0.33</v>
      </c>
      <c r="BX506" s="22">
        <v>0.35</v>
      </c>
      <c r="BY506" s="22">
        <v>2.41</v>
      </c>
      <c r="BZ506" s="22">
        <v>0.69</v>
      </c>
      <c r="CA506" s="22">
        <v>547</v>
      </c>
      <c r="CB506" s="22">
        <v>307</v>
      </c>
      <c r="CC506" s="22">
        <v>353</v>
      </c>
      <c r="CD506" s="22">
        <v>160</v>
      </c>
      <c r="CE506" s="22">
        <v>214</v>
      </c>
      <c r="CF506" s="22">
        <v>93</v>
      </c>
      <c r="CG506" s="22">
        <v>352</v>
      </c>
      <c r="CH506" s="22">
        <v>110</v>
      </c>
      <c r="CI506" s="22">
        <v>0.69</v>
      </c>
      <c r="CJ506" s="22">
        <v>0.69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21205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1</v>
      </c>
      <c r="J507" s="20">
        <v>0.5</v>
      </c>
      <c r="K507" s="20">
        <v>0.5</v>
      </c>
      <c r="L507" s="22">
        <v>0</v>
      </c>
      <c r="M507" s="20" t="s">
        <v>1260</v>
      </c>
      <c r="N507" s="20">
        <v>0</v>
      </c>
      <c r="O507" s="22">
        <v>384</v>
      </c>
      <c r="P507" s="23" t="b">
        <v>0</v>
      </c>
      <c r="Q507" s="20"/>
      <c r="R507" s="20" t="s">
        <v>2554</v>
      </c>
      <c r="S507" s="22">
        <v>40</v>
      </c>
      <c r="T507" s="20" t="s">
        <v>1451</v>
      </c>
      <c r="U507" s="20">
        <v>0</v>
      </c>
      <c r="V507" s="20" t="s">
        <v>757</v>
      </c>
      <c r="W507" s="20">
        <v>0.1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0</v>
      </c>
      <c r="AD507" s="22">
        <v>2357</v>
      </c>
      <c r="AE507" s="22">
        <v>36</v>
      </c>
      <c r="AF507" s="22">
        <v>8211</v>
      </c>
      <c r="AG507" s="22">
        <v>63</v>
      </c>
      <c r="AH507" s="20">
        <v>0</v>
      </c>
      <c r="AI507" s="20">
        <v>0</v>
      </c>
      <c r="AJ507" s="20" t="s">
        <v>757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511</v>
      </c>
      <c r="BH507" s="22">
        <v>54</v>
      </c>
      <c r="BI507" s="22">
        <v>496</v>
      </c>
      <c r="BJ507" s="22">
        <v>37</v>
      </c>
      <c r="BK507" s="22">
        <v>468</v>
      </c>
      <c r="BL507" s="22">
        <v>28</v>
      </c>
      <c r="BM507" s="22">
        <v>518</v>
      </c>
      <c r="BN507" s="22">
        <v>54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630</v>
      </c>
      <c r="CB507" s="22">
        <v>36</v>
      </c>
      <c r="CC507" s="22">
        <v>442</v>
      </c>
      <c r="CD507" s="22">
        <v>53</v>
      </c>
      <c r="CE507" s="22">
        <v>523</v>
      </c>
      <c r="CF507" s="22">
        <v>54</v>
      </c>
      <c r="CG507" s="22">
        <v>428</v>
      </c>
      <c r="CH507" s="22">
        <v>62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0</v>
      </c>
      <c r="B508" s="22">
        <v>50</v>
      </c>
      <c r="C508" s="22">
        <v>184667</v>
      </c>
      <c r="D508" s="22">
        <v>0</v>
      </c>
      <c r="E508" s="22">
        <v>0</v>
      </c>
      <c r="F508" s="22">
        <v>0</v>
      </c>
      <c r="G508" s="22">
        <v>0</v>
      </c>
      <c r="H508" s="22">
        <v>1</v>
      </c>
      <c r="I508" s="22">
        <v>2</v>
      </c>
      <c r="J508" s="20">
        <v>0</v>
      </c>
      <c r="K508" s="20">
        <v>0.8</v>
      </c>
      <c r="L508" s="22">
        <v>0</v>
      </c>
      <c r="M508" s="20" t="s">
        <v>1333</v>
      </c>
      <c r="N508" s="20">
        <v>1.2</v>
      </c>
      <c r="O508" s="22">
        <v>386</v>
      </c>
      <c r="P508" s="23" t="b">
        <v>0</v>
      </c>
      <c r="Q508" s="20" t="s">
        <v>3805</v>
      </c>
      <c r="R508" s="20" t="s">
        <v>3682</v>
      </c>
      <c r="S508" s="22">
        <v>45</v>
      </c>
      <c r="T508" s="20" t="s">
        <v>1436</v>
      </c>
      <c r="U508" s="20">
        <v>3.5</v>
      </c>
      <c r="V508" s="20" t="s">
        <v>547</v>
      </c>
      <c r="W508" s="20">
        <v>0.4</v>
      </c>
      <c r="X508" s="23" t="b">
        <v>0</v>
      </c>
      <c r="Y508" s="20"/>
      <c r="Z508" s="20" t="s">
        <v>899</v>
      </c>
      <c r="AA508" s="22">
        <v>14</v>
      </c>
      <c r="AB508" s="22">
        <v>1</v>
      </c>
      <c r="AC508" s="22">
        <v>42</v>
      </c>
      <c r="AD508" s="22">
        <v>86046</v>
      </c>
      <c r="AE508" s="22">
        <v>20</v>
      </c>
      <c r="AF508" s="22">
        <v>76134</v>
      </c>
      <c r="AG508" s="22">
        <v>2915</v>
      </c>
      <c r="AH508" s="20">
        <v>0.3</v>
      </c>
      <c r="AI508" s="20">
        <v>9.3000000000000007</v>
      </c>
      <c r="AJ508" s="20" t="s">
        <v>2210</v>
      </c>
      <c r="AK508" s="22">
        <v>898</v>
      </c>
      <c r="AL508" s="22">
        <v>1</v>
      </c>
      <c r="AM508" s="22">
        <v>1</v>
      </c>
      <c r="AN508" s="22">
        <v>3</v>
      </c>
      <c r="AO508" s="22">
        <v>10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3</v>
      </c>
      <c r="AW508" s="22">
        <v>201</v>
      </c>
      <c r="AX508" s="20">
        <v>199.4</v>
      </c>
      <c r="AY508" s="20">
        <v>93.7</v>
      </c>
      <c r="AZ508" s="20">
        <v>40</v>
      </c>
      <c r="BA508" s="20">
        <v>33.4</v>
      </c>
      <c r="BB508" s="22">
        <v>10</v>
      </c>
      <c r="BC508" s="20">
        <v>0.25</v>
      </c>
      <c r="BD508" s="20">
        <v>0.3</v>
      </c>
      <c r="BE508" s="20">
        <v>0.55000000000000004</v>
      </c>
      <c r="BF508" s="20">
        <v>16.079999999999998</v>
      </c>
      <c r="BG508" s="22">
        <v>170</v>
      </c>
      <c r="BH508" s="22">
        <v>65</v>
      </c>
      <c r="BI508" s="22">
        <v>195</v>
      </c>
      <c r="BJ508" s="22">
        <v>51</v>
      </c>
      <c r="BK508" s="22">
        <v>273</v>
      </c>
      <c r="BL508" s="22">
        <v>85</v>
      </c>
      <c r="BM508" s="22">
        <v>218</v>
      </c>
      <c r="BN508" s="22">
        <v>64</v>
      </c>
      <c r="BO508" s="20"/>
      <c r="BP508" s="20"/>
      <c r="BQ508" s="20"/>
      <c r="BR508" s="20"/>
      <c r="BS508" s="20"/>
      <c r="BT508" s="20"/>
      <c r="BU508" s="22">
        <v>0.03</v>
      </c>
      <c r="BV508" s="22">
        <v>0</v>
      </c>
      <c r="BW508" s="22">
        <v>0.03</v>
      </c>
      <c r="BX508" s="22">
        <v>0.06</v>
      </c>
      <c r="BY508" s="22">
        <v>1.61</v>
      </c>
      <c r="BZ508" s="22">
        <v>1</v>
      </c>
      <c r="CA508" s="22">
        <v>373</v>
      </c>
      <c r="CB508" s="22">
        <v>64</v>
      </c>
      <c r="CC508" s="22">
        <v>253</v>
      </c>
      <c r="CD508" s="22">
        <v>85</v>
      </c>
      <c r="CE508" s="22">
        <v>96</v>
      </c>
      <c r="CF508" s="22">
        <v>22</v>
      </c>
      <c r="CG508" s="22">
        <v>258</v>
      </c>
      <c r="CH508" s="22">
        <v>101</v>
      </c>
      <c r="CI508" s="22">
        <v>1</v>
      </c>
      <c r="CJ508" s="22">
        <v>0.3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0</v>
      </c>
      <c r="B509" s="22">
        <v>0</v>
      </c>
      <c r="C509" s="22">
        <v>95658</v>
      </c>
      <c r="D509" s="22">
        <v>-1</v>
      </c>
      <c r="E509" s="22">
        <v>1</v>
      </c>
      <c r="F509" s="22">
        <v>-3</v>
      </c>
      <c r="G509" s="22">
        <v>3</v>
      </c>
      <c r="H509" s="22">
        <v>0</v>
      </c>
      <c r="I509" s="22">
        <v>2</v>
      </c>
      <c r="J509" s="20">
        <v>0</v>
      </c>
      <c r="K509" s="20">
        <v>0</v>
      </c>
      <c r="L509" s="22">
        <v>0</v>
      </c>
      <c r="M509" s="20" t="s">
        <v>1298</v>
      </c>
      <c r="N509" s="20">
        <v>2.2000000000000002</v>
      </c>
      <c r="O509" s="22">
        <v>387</v>
      </c>
      <c r="P509" s="23" t="b">
        <v>0</v>
      </c>
      <c r="Q509" s="20" t="s">
        <v>3806</v>
      </c>
      <c r="R509" s="20" t="s">
        <v>3739</v>
      </c>
      <c r="S509" s="22">
        <v>42</v>
      </c>
      <c r="T509" s="20" t="s">
        <v>1423</v>
      </c>
      <c r="U509" s="20">
        <v>3.3</v>
      </c>
      <c r="V509" s="20" t="s">
        <v>519</v>
      </c>
      <c r="W509" s="20">
        <v>1.8</v>
      </c>
      <c r="X509" s="23" t="b">
        <v>0</v>
      </c>
      <c r="Y509" s="20"/>
      <c r="Z509" s="20" t="s">
        <v>899</v>
      </c>
      <c r="AA509" s="22">
        <v>14</v>
      </c>
      <c r="AB509" s="22">
        <v>1</v>
      </c>
      <c r="AC509" s="22">
        <v>36</v>
      </c>
      <c r="AD509" s="22">
        <v>415353</v>
      </c>
      <c r="AE509" s="22">
        <v>181</v>
      </c>
      <c r="AF509" s="22">
        <v>297266</v>
      </c>
      <c r="AG509" s="22">
        <v>20053</v>
      </c>
      <c r="AH509" s="20">
        <v>0.5</v>
      </c>
      <c r="AI509" s="20">
        <v>8.6</v>
      </c>
      <c r="AJ509" s="20" t="s">
        <v>519</v>
      </c>
      <c r="AK509" s="22">
        <v>836</v>
      </c>
      <c r="AL509" s="22">
        <v>0</v>
      </c>
      <c r="AM509" s="22">
        <v>2</v>
      </c>
      <c r="AN509" s="22">
        <v>3</v>
      </c>
      <c r="AO509" s="22">
        <v>12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2</v>
      </c>
      <c r="AW509" s="22">
        <v>173</v>
      </c>
      <c r="AX509" s="20">
        <v>218.8</v>
      </c>
      <c r="AY509" s="20">
        <v>39.4</v>
      </c>
      <c r="AZ509" s="20">
        <v>60</v>
      </c>
      <c r="BA509" s="20">
        <v>32</v>
      </c>
      <c r="BB509" s="22">
        <v>9</v>
      </c>
      <c r="BC509" s="20">
        <v>0.42</v>
      </c>
      <c r="BD509" s="20">
        <v>0.28000000000000003</v>
      </c>
      <c r="BE509" s="20">
        <v>0.7</v>
      </c>
      <c r="BF509" s="20">
        <v>17.16</v>
      </c>
      <c r="BG509" s="22">
        <v>152</v>
      </c>
      <c r="BH509" s="22">
        <v>58</v>
      </c>
      <c r="BI509" s="22">
        <v>314</v>
      </c>
      <c r="BJ509" s="22">
        <v>105</v>
      </c>
      <c r="BK509" s="22">
        <v>225</v>
      </c>
      <c r="BL509" s="22">
        <v>59</v>
      </c>
      <c r="BM509" s="22">
        <v>228</v>
      </c>
      <c r="BN509" s="22">
        <v>72</v>
      </c>
      <c r="BO509" s="20"/>
      <c r="BP509" s="20"/>
      <c r="BQ509" s="20"/>
      <c r="BR509" s="20"/>
      <c r="BS509" s="20"/>
      <c r="BT509" s="20"/>
      <c r="BU509" s="22">
        <v>0.05</v>
      </c>
      <c r="BV509" s="22">
        <v>0</v>
      </c>
      <c r="BW509" s="22">
        <v>0.03</v>
      </c>
      <c r="BX509" s="22">
        <v>0.08</v>
      </c>
      <c r="BY509" s="22">
        <v>1.85</v>
      </c>
      <c r="BZ509" s="22">
        <v>1.29</v>
      </c>
      <c r="CA509" s="22">
        <v>620</v>
      </c>
      <c r="CB509" s="22">
        <v>156</v>
      </c>
      <c r="CC509" s="22">
        <v>156</v>
      </c>
      <c r="CD509" s="22">
        <v>54</v>
      </c>
      <c r="CE509" s="22">
        <v>108</v>
      </c>
      <c r="CF509" s="22">
        <v>25</v>
      </c>
      <c r="CG509" s="22">
        <v>144</v>
      </c>
      <c r="CH509" s="22">
        <v>58</v>
      </c>
      <c r="CI509" s="22">
        <v>0.97</v>
      </c>
      <c r="CJ509" s="22">
        <v>0.32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516895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3</v>
      </c>
      <c r="J510" s="20">
        <v>2</v>
      </c>
      <c r="K510" s="20">
        <v>2</v>
      </c>
      <c r="L510" s="22">
        <v>2</v>
      </c>
      <c r="M510" s="20" t="s">
        <v>1466</v>
      </c>
      <c r="N510" s="20">
        <v>1.5</v>
      </c>
      <c r="O510" s="22">
        <v>388</v>
      </c>
      <c r="P510" s="23" t="b">
        <v>0</v>
      </c>
      <c r="Q510" s="20"/>
      <c r="R510" s="20" t="s">
        <v>2429</v>
      </c>
      <c r="S510" s="22">
        <v>44</v>
      </c>
      <c r="T510" s="20" t="s">
        <v>1467</v>
      </c>
      <c r="U510" s="20">
        <v>2.2000000000000002</v>
      </c>
      <c r="V510" s="20" t="s">
        <v>1468</v>
      </c>
      <c r="W510" s="20">
        <v>0.2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9</v>
      </c>
      <c r="AD510" s="22">
        <v>24112</v>
      </c>
      <c r="AE510" s="22">
        <v>1182</v>
      </c>
      <c r="AF510" s="22">
        <v>12446</v>
      </c>
      <c r="AG510" s="22">
        <v>653</v>
      </c>
      <c r="AH510" s="20">
        <v>0.3</v>
      </c>
      <c r="AI510" s="20">
        <v>2</v>
      </c>
      <c r="AJ510" s="20" t="s">
        <v>1468</v>
      </c>
      <c r="AK510" s="22">
        <v>321</v>
      </c>
      <c r="AL510" s="22">
        <v>0</v>
      </c>
      <c r="AM510" s="22">
        <v>0</v>
      </c>
      <c r="AN510" s="22">
        <v>2</v>
      </c>
      <c r="AO510" s="22">
        <v>3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0</v>
      </c>
      <c r="AW510" s="22">
        <v>46</v>
      </c>
      <c r="AX510" s="20">
        <v>62.6</v>
      </c>
      <c r="AY510" s="20">
        <v>26.7</v>
      </c>
      <c r="AZ510" s="20">
        <v>15</v>
      </c>
      <c r="BA510" s="20">
        <v>10.5</v>
      </c>
      <c r="BB510" s="22">
        <v>4</v>
      </c>
      <c r="BC510" s="20">
        <v>0.03</v>
      </c>
      <c r="BD510" s="20">
        <v>0.16</v>
      </c>
      <c r="BE510" s="20">
        <v>0.19</v>
      </c>
      <c r="BF510" s="20">
        <v>7.65</v>
      </c>
      <c r="BG510" s="22">
        <v>343</v>
      </c>
      <c r="BH510" s="22">
        <v>149</v>
      </c>
      <c r="BI510" s="22">
        <v>345</v>
      </c>
      <c r="BJ510" s="22">
        <v>179</v>
      </c>
      <c r="BK510" s="22">
        <v>367</v>
      </c>
      <c r="BL510" s="22">
        <v>183</v>
      </c>
      <c r="BM510" s="22">
        <v>374</v>
      </c>
      <c r="BN510" s="22">
        <v>168</v>
      </c>
      <c r="BO510" s="20"/>
      <c r="BP510" s="20"/>
      <c r="BQ510" s="20"/>
      <c r="BR510" s="20"/>
      <c r="BS510" s="20"/>
      <c r="BT510" s="20"/>
      <c r="BU510" s="22">
        <v>0.01</v>
      </c>
      <c r="BV510" s="22">
        <v>0</v>
      </c>
      <c r="BW510" s="22">
        <v>0.04</v>
      </c>
      <c r="BX510" s="22">
        <v>0.05</v>
      </c>
      <c r="BY510" s="22">
        <v>2.14</v>
      </c>
      <c r="BZ510" s="22">
        <v>0.84</v>
      </c>
      <c r="CA510" s="22">
        <v>566</v>
      </c>
      <c r="CB510" s="22">
        <v>319</v>
      </c>
      <c r="CC510" s="22">
        <v>215</v>
      </c>
      <c r="CD510" s="22">
        <v>95</v>
      </c>
      <c r="CE510" s="22">
        <v>248</v>
      </c>
      <c r="CF510" s="22">
        <v>110</v>
      </c>
      <c r="CG510" s="22">
        <v>361</v>
      </c>
      <c r="CH510" s="22">
        <v>112</v>
      </c>
      <c r="CI510" s="22">
        <v>1.1200000000000001</v>
      </c>
      <c r="CJ510" s="22">
        <v>0.56000000000000005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222690</v>
      </c>
      <c r="D511" s="22">
        <v>0</v>
      </c>
      <c r="E511" s="22">
        <v>0</v>
      </c>
      <c r="F511" s="22">
        <v>-2</v>
      </c>
      <c r="G511" s="22">
        <v>2</v>
      </c>
      <c r="H511" s="22">
        <v>0</v>
      </c>
      <c r="I511" s="22">
        <v>2</v>
      </c>
      <c r="J511" s="20">
        <v>0</v>
      </c>
      <c r="K511" s="20">
        <v>0</v>
      </c>
      <c r="L511" s="22">
        <v>0</v>
      </c>
      <c r="M511" s="20" t="s">
        <v>1452</v>
      </c>
      <c r="N511" s="20">
        <v>0</v>
      </c>
      <c r="O511" s="22">
        <v>389</v>
      </c>
      <c r="P511" s="23" t="b">
        <v>0</v>
      </c>
      <c r="Q511" s="20" t="s">
        <v>3592</v>
      </c>
      <c r="R511" s="20" t="s">
        <v>2430</v>
      </c>
      <c r="S511" s="22">
        <v>43</v>
      </c>
      <c r="T511" s="20" t="s">
        <v>1453</v>
      </c>
      <c r="U511" s="20">
        <v>0</v>
      </c>
      <c r="V511" s="20" t="s">
        <v>463</v>
      </c>
      <c r="W511" s="20">
        <v>0</v>
      </c>
      <c r="X511" s="23" t="b">
        <v>0</v>
      </c>
      <c r="Y511" s="20"/>
      <c r="Z511" s="20" t="s">
        <v>899</v>
      </c>
      <c r="AA511" s="22">
        <v>14</v>
      </c>
      <c r="AB511" s="22">
        <v>1</v>
      </c>
      <c r="AC511" s="22">
        <v>0</v>
      </c>
      <c r="AD511" s="22">
        <v>615</v>
      </c>
      <c r="AE511" s="22">
        <v>5</v>
      </c>
      <c r="AF511" s="22">
        <v>4644</v>
      </c>
      <c r="AG511" s="22">
        <v>17</v>
      </c>
      <c r="AH511" s="20">
        <v>0</v>
      </c>
      <c r="AI511" s="20">
        <v>0</v>
      </c>
      <c r="AJ511" s="20" t="s">
        <v>463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601</v>
      </c>
      <c r="BH511" s="22">
        <v>239</v>
      </c>
      <c r="BI511" s="22">
        <v>590</v>
      </c>
      <c r="BJ511" s="22">
        <v>239</v>
      </c>
      <c r="BK511" s="22">
        <v>572</v>
      </c>
      <c r="BL511" s="22">
        <v>236</v>
      </c>
      <c r="BM511" s="22">
        <v>608</v>
      </c>
      <c r="BN511" s="22">
        <v>239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594</v>
      </c>
      <c r="CB511" s="22">
        <v>145</v>
      </c>
      <c r="CC511" s="22">
        <v>543</v>
      </c>
      <c r="CD511" s="22">
        <v>219</v>
      </c>
      <c r="CE511" s="22">
        <v>614</v>
      </c>
      <c r="CF511" s="22">
        <v>237</v>
      </c>
      <c r="CG511" s="22">
        <v>597</v>
      </c>
      <c r="CH511" s="22">
        <v>213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75</v>
      </c>
      <c r="B512" s="22">
        <v>75</v>
      </c>
      <c r="C512" s="22">
        <v>148225</v>
      </c>
      <c r="D512" s="22">
        <v>0</v>
      </c>
      <c r="E512" s="22">
        <v>0</v>
      </c>
      <c r="F512" s="22">
        <v>-1</v>
      </c>
      <c r="G512" s="22">
        <v>1</v>
      </c>
      <c r="H512" s="22">
        <v>1</v>
      </c>
      <c r="I512" s="22">
        <v>4</v>
      </c>
      <c r="J512" s="20">
        <v>2.1</v>
      </c>
      <c r="K512" s="20">
        <v>2.1</v>
      </c>
      <c r="L512" s="22">
        <v>0</v>
      </c>
      <c r="M512" s="20" t="s">
        <v>444</v>
      </c>
      <c r="N512" s="20">
        <v>2.2999999999999998</v>
      </c>
      <c r="O512" s="22">
        <v>390</v>
      </c>
      <c r="P512" s="23" t="b">
        <v>0</v>
      </c>
      <c r="Q512" s="20" t="s">
        <v>3622</v>
      </c>
      <c r="R512" s="20" t="s">
        <v>3740</v>
      </c>
      <c r="S512" s="22">
        <v>64</v>
      </c>
      <c r="T512" s="20" t="s">
        <v>1448</v>
      </c>
      <c r="U512" s="20">
        <v>1.9</v>
      </c>
      <c r="V512" s="20" t="s">
        <v>498</v>
      </c>
      <c r="W512" s="20">
        <v>0.3</v>
      </c>
      <c r="X512" s="23" t="b">
        <v>0</v>
      </c>
      <c r="Y512" s="20"/>
      <c r="Z512" s="20" t="s">
        <v>937</v>
      </c>
      <c r="AA512" s="22">
        <v>14</v>
      </c>
      <c r="AB512" s="22">
        <v>1</v>
      </c>
      <c r="AC512" s="22">
        <v>25</v>
      </c>
      <c r="AD512" s="22">
        <v>33712</v>
      </c>
      <c r="AE512" s="22">
        <v>63</v>
      </c>
      <c r="AF512" s="22">
        <v>44251</v>
      </c>
      <c r="AG512" s="22">
        <v>719</v>
      </c>
      <c r="AH512" s="20">
        <v>0.4</v>
      </c>
      <c r="AI512" s="20">
        <v>3.9</v>
      </c>
      <c r="AJ512" s="20" t="s">
        <v>498</v>
      </c>
      <c r="AK512" s="22">
        <v>439</v>
      </c>
      <c r="AL512" s="22">
        <v>1</v>
      </c>
      <c r="AM512" s="22">
        <v>1</v>
      </c>
      <c r="AN512" s="22">
        <v>1</v>
      </c>
      <c r="AO512" s="22">
        <v>6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2</v>
      </c>
      <c r="AW512" s="22">
        <v>73</v>
      </c>
      <c r="AX512" s="20">
        <v>67.2</v>
      </c>
      <c r="AY512" s="20">
        <v>85</v>
      </c>
      <c r="AZ512" s="20">
        <v>97</v>
      </c>
      <c r="BA512" s="20">
        <v>24.5</v>
      </c>
      <c r="BB512" s="22">
        <v>5</v>
      </c>
      <c r="BC512" s="20">
        <v>1.24</v>
      </c>
      <c r="BD512" s="20">
        <v>0.14000000000000001</v>
      </c>
      <c r="BE512" s="20">
        <v>1.38</v>
      </c>
      <c r="BF512" s="20">
        <v>8.5399999999999991</v>
      </c>
      <c r="BG512" s="22">
        <v>332</v>
      </c>
      <c r="BH512" s="22">
        <v>38</v>
      </c>
      <c r="BI512" s="22">
        <v>213</v>
      </c>
      <c r="BJ512" s="22">
        <v>32</v>
      </c>
      <c r="BK512" s="22">
        <v>168</v>
      </c>
      <c r="BL512" s="22">
        <v>39</v>
      </c>
      <c r="BM512" s="22">
        <v>281</v>
      </c>
      <c r="BN512" s="22">
        <v>38</v>
      </c>
      <c r="BO512" s="20"/>
      <c r="BP512" s="20"/>
      <c r="BQ512" s="20"/>
      <c r="BR512" s="20"/>
      <c r="BS512" s="22">
        <v>2</v>
      </c>
      <c r="BT512" s="20"/>
      <c r="BU512" s="22">
        <v>0.25</v>
      </c>
      <c r="BV512" s="22">
        <v>0</v>
      </c>
      <c r="BW512" s="22">
        <v>0.03</v>
      </c>
      <c r="BX512" s="22">
        <v>0.28000000000000003</v>
      </c>
      <c r="BY512" s="22">
        <v>1.75</v>
      </c>
      <c r="BZ512" s="22">
        <v>1.23</v>
      </c>
      <c r="CA512" s="22">
        <v>51</v>
      </c>
      <c r="CB512" s="22">
        <v>18</v>
      </c>
      <c r="CC512" s="22">
        <v>153</v>
      </c>
      <c r="CD512" s="22">
        <v>20</v>
      </c>
      <c r="CE512" s="22">
        <v>307</v>
      </c>
      <c r="CF512" s="22">
        <v>39</v>
      </c>
      <c r="CG512" s="22">
        <v>278</v>
      </c>
      <c r="CH512" s="22">
        <v>43</v>
      </c>
      <c r="CI512" s="22">
        <v>1.03</v>
      </c>
      <c r="CJ512" s="22">
        <v>0.21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221820</v>
      </c>
      <c r="D513" s="22">
        <v>0</v>
      </c>
      <c r="E513" s="22">
        <v>0</v>
      </c>
      <c r="F513" s="22">
        <v>-3</v>
      </c>
      <c r="G513" s="22">
        <v>3</v>
      </c>
      <c r="H513" s="22">
        <v>0</v>
      </c>
      <c r="I513" s="22">
        <v>2</v>
      </c>
      <c r="J513" s="20">
        <v>0</v>
      </c>
      <c r="K513" s="20">
        <v>0</v>
      </c>
      <c r="L513" s="22">
        <v>0</v>
      </c>
      <c r="M513" s="20" t="s">
        <v>1455</v>
      </c>
      <c r="N513" s="20">
        <v>0</v>
      </c>
      <c r="O513" s="22">
        <v>391</v>
      </c>
      <c r="P513" s="23" t="b">
        <v>0</v>
      </c>
      <c r="Q513" s="20" t="s">
        <v>3483</v>
      </c>
      <c r="R513" s="20" t="s">
        <v>3221</v>
      </c>
      <c r="S513" s="22">
        <v>47</v>
      </c>
      <c r="T513" s="20" t="s">
        <v>1456</v>
      </c>
      <c r="U513" s="20">
        <v>1</v>
      </c>
      <c r="V513" s="20" t="s">
        <v>483</v>
      </c>
      <c r="W513" s="20">
        <v>2.2000000000000002</v>
      </c>
      <c r="X513" s="23" t="b">
        <v>0</v>
      </c>
      <c r="Y513" s="20"/>
      <c r="Z513" s="20" t="s">
        <v>899</v>
      </c>
      <c r="AA513" s="22">
        <v>14</v>
      </c>
      <c r="AB513" s="22">
        <v>1</v>
      </c>
      <c r="AC513" s="22">
        <v>5</v>
      </c>
      <c r="AD513" s="22">
        <v>83519</v>
      </c>
      <c r="AE513" s="22">
        <v>52</v>
      </c>
      <c r="AF513" s="22">
        <v>575733</v>
      </c>
      <c r="AG513" s="22">
        <v>802</v>
      </c>
      <c r="AH513" s="20">
        <v>0</v>
      </c>
      <c r="AI513" s="20">
        <v>1.1000000000000001</v>
      </c>
      <c r="AJ513" s="20" t="s">
        <v>1895</v>
      </c>
      <c r="AK513" s="22">
        <v>375</v>
      </c>
      <c r="AL513" s="22">
        <v>0</v>
      </c>
      <c r="AM513" s="22">
        <v>1</v>
      </c>
      <c r="AN513" s="22">
        <v>0</v>
      </c>
      <c r="AO513" s="22">
        <v>8</v>
      </c>
      <c r="AP513" s="22">
        <v>1</v>
      </c>
      <c r="AQ513" s="22">
        <v>0</v>
      </c>
      <c r="AR513" s="22">
        <v>0</v>
      </c>
      <c r="AS513" s="22">
        <v>2</v>
      </c>
      <c r="AT513" s="22">
        <v>0</v>
      </c>
      <c r="AU513" s="22">
        <v>0</v>
      </c>
      <c r="AV513" s="22">
        <v>0</v>
      </c>
      <c r="AW513" s="22">
        <v>74</v>
      </c>
      <c r="AX513" s="20">
        <v>74</v>
      </c>
      <c r="AY513" s="20">
        <v>43.5</v>
      </c>
      <c r="AZ513" s="20">
        <v>2</v>
      </c>
      <c r="BA513" s="20">
        <v>11.9</v>
      </c>
      <c r="BB513" s="22">
        <v>5</v>
      </c>
      <c r="BC513" s="20">
        <v>0</v>
      </c>
      <c r="BD513" s="20">
        <v>0.08</v>
      </c>
      <c r="BE513" s="20">
        <v>0.08</v>
      </c>
      <c r="BF513" s="20">
        <v>5.51</v>
      </c>
      <c r="BG513" s="22">
        <v>322</v>
      </c>
      <c r="BH513" s="22">
        <v>124</v>
      </c>
      <c r="BI513" s="22">
        <v>307</v>
      </c>
      <c r="BJ513" s="22">
        <v>102</v>
      </c>
      <c r="BK513" s="22">
        <v>426</v>
      </c>
      <c r="BL513" s="22">
        <v>157</v>
      </c>
      <c r="BM513" s="22">
        <v>363</v>
      </c>
      <c r="BN513" s="22">
        <v>134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0.02</v>
      </c>
      <c r="BX513" s="22">
        <v>0.02</v>
      </c>
      <c r="BY513" s="22">
        <v>1.32</v>
      </c>
      <c r="BZ513" s="22">
        <v>1.92</v>
      </c>
      <c r="CA513" s="22">
        <v>320</v>
      </c>
      <c r="CB513" s="22">
        <v>40</v>
      </c>
      <c r="CC513" s="22">
        <v>680</v>
      </c>
      <c r="CD513" s="22">
        <v>241</v>
      </c>
      <c r="CE513" s="22">
        <v>443</v>
      </c>
      <c r="CF513" s="22">
        <v>152</v>
      </c>
      <c r="CG513" s="22">
        <v>127</v>
      </c>
      <c r="CH513" s="22">
        <v>54</v>
      </c>
      <c r="CI513" s="22">
        <v>1.2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100</v>
      </c>
      <c r="C514" s="22">
        <v>195851</v>
      </c>
      <c r="D514" s="22">
        <v>0</v>
      </c>
      <c r="E514" s="22">
        <v>0</v>
      </c>
      <c r="F514" s="22">
        <v>-1</v>
      </c>
      <c r="G514" s="22">
        <v>1</v>
      </c>
      <c r="H514" s="22">
        <v>2</v>
      </c>
      <c r="I514" s="22">
        <v>3</v>
      </c>
      <c r="J514" s="20">
        <v>4.8</v>
      </c>
      <c r="K514" s="20">
        <v>4.8</v>
      </c>
      <c r="L514" s="22">
        <v>2</v>
      </c>
      <c r="M514" s="20" t="s">
        <v>1413</v>
      </c>
      <c r="N514" s="20">
        <v>4.3</v>
      </c>
      <c r="O514" s="22">
        <v>392</v>
      </c>
      <c r="P514" s="23" t="b">
        <v>0</v>
      </c>
      <c r="Q514" s="20"/>
      <c r="R514" s="20" t="s">
        <v>3258</v>
      </c>
      <c r="S514" s="22">
        <v>49</v>
      </c>
      <c r="T514" s="20" t="s">
        <v>1437</v>
      </c>
      <c r="U514" s="20">
        <v>4.0999999999999996</v>
      </c>
      <c r="V514" s="20" t="s">
        <v>630</v>
      </c>
      <c r="W514" s="20">
        <v>2.2000000000000002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62</v>
      </c>
      <c r="AD514" s="22">
        <v>374222</v>
      </c>
      <c r="AE514" s="22">
        <v>8013</v>
      </c>
      <c r="AF514" s="22">
        <v>165238</v>
      </c>
      <c r="AG514" s="22">
        <v>13625</v>
      </c>
      <c r="AH514" s="20">
        <v>0.9</v>
      </c>
      <c r="AI514" s="20">
        <v>12.7</v>
      </c>
      <c r="AJ514" s="20" t="s">
        <v>630</v>
      </c>
      <c r="AK514" s="22">
        <v>1056</v>
      </c>
      <c r="AL514" s="22">
        <v>5</v>
      </c>
      <c r="AM514" s="22">
        <v>0</v>
      </c>
      <c r="AN514" s="22">
        <v>5</v>
      </c>
      <c r="AO514" s="22">
        <v>14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5</v>
      </c>
      <c r="AW514" s="22">
        <v>197</v>
      </c>
      <c r="AX514" s="20">
        <v>319.39999999999998</v>
      </c>
      <c r="AY514" s="20">
        <v>75.8</v>
      </c>
      <c r="AZ514" s="20">
        <v>313</v>
      </c>
      <c r="BA514" s="20">
        <v>71</v>
      </c>
      <c r="BB514" s="22">
        <v>12</v>
      </c>
      <c r="BC514" s="20">
        <v>3.6</v>
      </c>
      <c r="BD514" s="20">
        <v>0.21</v>
      </c>
      <c r="BE514" s="20">
        <v>3.8</v>
      </c>
      <c r="BF514" s="20">
        <v>21.43</v>
      </c>
      <c r="BG514" s="22">
        <v>65</v>
      </c>
      <c r="BH514" s="22">
        <v>26</v>
      </c>
      <c r="BI514" s="22">
        <v>227</v>
      </c>
      <c r="BJ514" s="22">
        <v>130</v>
      </c>
      <c r="BK514" s="22">
        <v>42</v>
      </c>
      <c r="BL514" s="22">
        <v>27</v>
      </c>
      <c r="BM514" s="22">
        <v>74</v>
      </c>
      <c r="BN514" s="22">
        <v>51</v>
      </c>
      <c r="BO514" s="20"/>
      <c r="BP514" s="20"/>
      <c r="BQ514" s="20"/>
      <c r="BR514" s="20"/>
      <c r="BS514" s="20"/>
      <c r="BT514" s="20"/>
      <c r="BU514" s="22">
        <v>0.31</v>
      </c>
      <c r="BV514" s="22">
        <v>0</v>
      </c>
      <c r="BW514" s="22">
        <v>0.02</v>
      </c>
      <c r="BX514" s="22">
        <v>0.33</v>
      </c>
      <c r="BY514" s="22">
        <v>1.83</v>
      </c>
      <c r="BZ514" s="22">
        <v>1.19</v>
      </c>
      <c r="CA514" s="22">
        <v>235</v>
      </c>
      <c r="CB514" s="22">
        <v>152</v>
      </c>
      <c r="CC514" s="22">
        <v>37</v>
      </c>
      <c r="CD514" s="22">
        <v>23</v>
      </c>
      <c r="CE514" s="22">
        <v>48</v>
      </c>
      <c r="CF514" s="22">
        <v>29</v>
      </c>
      <c r="CG514" s="22">
        <v>126</v>
      </c>
      <c r="CH514" s="22">
        <v>37</v>
      </c>
      <c r="CI514" s="22">
        <v>1.02</v>
      </c>
      <c r="CJ514" s="22">
        <v>0.43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0"/>
      <c r="B515" s="20"/>
      <c r="C515" s="22">
        <v>488404</v>
      </c>
      <c r="D515" s="22">
        <v>-1</v>
      </c>
      <c r="E515" s="22">
        <v>1</v>
      </c>
      <c r="F515" s="22">
        <v>-2</v>
      </c>
      <c r="G515" s="22">
        <v>2</v>
      </c>
      <c r="H515" s="22">
        <v>0</v>
      </c>
      <c r="I515" s="22">
        <v>3</v>
      </c>
      <c r="J515" s="20">
        <v>1.2</v>
      </c>
      <c r="K515" s="20">
        <v>1.2</v>
      </c>
      <c r="L515" s="22">
        <v>1</v>
      </c>
      <c r="M515" s="20" t="s">
        <v>1137</v>
      </c>
      <c r="N515" s="20">
        <v>0.7</v>
      </c>
      <c r="O515" s="22">
        <v>394</v>
      </c>
      <c r="P515" s="23" t="b">
        <v>0</v>
      </c>
      <c r="Q515" s="20"/>
      <c r="R515" s="20"/>
      <c r="S515" s="22">
        <v>43</v>
      </c>
      <c r="T515" s="20" t="s">
        <v>1449</v>
      </c>
      <c r="U515" s="20">
        <v>1.4</v>
      </c>
      <c r="V515" s="20" t="s">
        <v>1450</v>
      </c>
      <c r="W515" s="20">
        <v>0.2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13</v>
      </c>
      <c r="AD515" s="22">
        <v>46302</v>
      </c>
      <c r="AE515" s="22">
        <v>1333</v>
      </c>
      <c r="AF515" s="22">
        <v>41975</v>
      </c>
      <c r="AG515" s="22">
        <v>509</v>
      </c>
      <c r="AH515" s="20">
        <v>0.2</v>
      </c>
      <c r="AI515" s="20">
        <v>3</v>
      </c>
      <c r="AJ515" s="20" t="s">
        <v>758</v>
      </c>
      <c r="AK515" s="22">
        <v>164</v>
      </c>
      <c r="AL515" s="22">
        <v>0</v>
      </c>
      <c r="AM515" s="22">
        <v>1</v>
      </c>
      <c r="AN515" s="22">
        <v>0</v>
      </c>
      <c r="AO515" s="22">
        <v>2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36</v>
      </c>
      <c r="AX515" s="20">
        <v>47</v>
      </c>
      <c r="AY515" s="20">
        <v>19.3</v>
      </c>
      <c r="AZ515" s="20">
        <v>66</v>
      </c>
      <c r="BA515" s="20">
        <v>13.3</v>
      </c>
      <c r="BB515" s="22">
        <v>1</v>
      </c>
      <c r="BC515" s="20">
        <v>0.51</v>
      </c>
      <c r="BD515" s="20">
        <v>0.39</v>
      </c>
      <c r="BE515" s="20">
        <v>0.9</v>
      </c>
      <c r="BF515" s="20">
        <v>4.17</v>
      </c>
      <c r="BG515" s="22">
        <v>366</v>
      </c>
      <c r="BH515" s="22">
        <v>160</v>
      </c>
      <c r="BI515" s="22">
        <v>361</v>
      </c>
      <c r="BJ515" s="22">
        <v>188</v>
      </c>
      <c r="BK515" s="22">
        <v>210</v>
      </c>
      <c r="BL515" s="22">
        <v>114</v>
      </c>
      <c r="BM515" s="22">
        <v>351</v>
      </c>
      <c r="BN515" s="22">
        <v>157</v>
      </c>
      <c r="BO515" s="20"/>
      <c r="BP515" s="20"/>
      <c r="BQ515" s="20"/>
      <c r="BR515" s="20"/>
      <c r="BS515" s="20"/>
      <c r="BT515" s="20"/>
      <c r="BU515" s="22">
        <v>0.28000000000000003</v>
      </c>
      <c r="BV515" s="22">
        <v>0</v>
      </c>
      <c r="BW515" s="22">
        <v>0.21</v>
      </c>
      <c r="BX515" s="22">
        <v>0.49</v>
      </c>
      <c r="BY515" s="22">
        <v>2.29</v>
      </c>
      <c r="BZ515" s="22">
        <v>1.1000000000000001</v>
      </c>
      <c r="CA515" s="22">
        <v>610</v>
      </c>
      <c r="CB515" s="22">
        <v>330</v>
      </c>
      <c r="CC515" s="22">
        <v>308</v>
      </c>
      <c r="CD515" s="22">
        <v>142</v>
      </c>
      <c r="CE515" s="22">
        <v>357</v>
      </c>
      <c r="CF515" s="22">
        <v>158</v>
      </c>
      <c r="CG515" s="22">
        <v>317</v>
      </c>
      <c r="CH515" s="22">
        <v>100</v>
      </c>
      <c r="CI515" s="22">
        <v>0.55000000000000004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75</v>
      </c>
      <c r="B516" s="22">
        <v>100</v>
      </c>
      <c r="C516" s="22">
        <v>90152</v>
      </c>
      <c r="D516" s="22">
        <v>0</v>
      </c>
      <c r="E516" s="22">
        <v>0</v>
      </c>
      <c r="F516" s="22">
        <v>-1</v>
      </c>
      <c r="G516" s="22">
        <v>1</v>
      </c>
      <c r="H516" s="22">
        <v>1</v>
      </c>
      <c r="I516" s="22">
        <v>2</v>
      </c>
      <c r="J516" s="20">
        <v>1.1000000000000001</v>
      </c>
      <c r="K516" s="20">
        <v>1.5</v>
      </c>
      <c r="L516" s="22">
        <v>0</v>
      </c>
      <c r="M516" s="20" t="s">
        <v>1421</v>
      </c>
      <c r="N516" s="20">
        <v>1</v>
      </c>
      <c r="O516" s="22">
        <v>395</v>
      </c>
      <c r="P516" s="23" t="b">
        <v>0</v>
      </c>
      <c r="Q516" s="20" t="s">
        <v>3622</v>
      </c>
      <c r="R516" s="20" t="s">
        <v>3807</v>
      </c>
      <c r="S516" s="22">
        <v>49</v>
      </c>
      <c r="T516" s="20" t="s">
        <v>1422</v>
      </c>
      <c r="U516" s="20">
        <v>3</v>
      </c>
      <c r="V516" s="20" t="s">
        <v>475</v>
      </c>
      <c r="W516" s="20">
        <v>2.2999999999999998</v>
      </c>
      <c r="X516" s="23" t="b">
        <v>0</v>
      </c>
      <c r="Y516" s="20"/>
      <c r="Z516" s="20" t="s">
        <v>937</v>
      </c>
      <c r="AA516" s="22">
        <v>14</v>
      </c>
      <c r="AB516" s="22">
        <v>1</v>
      </c>
      <c r="AC516" s="22">
        <v>27</v>
      </c>
      <c r="AD516" s="22">
        <v>439212</v>
      </c>
      <c r="AE516" s="22">
        <v>861</v>
      </c>
      <c r="AF516" s="22">
        <v>601942</v>
      </c>
      <c r="AG516" s="22">
        <v>4108</v>
      </c>
      <c r="AH516" s="20">
        <v>0.2</v>
      </c>
      <c r="AI516" s="20">
        <v>5.5</v>
      </c>
      <c r="AJ516" s="20" t="s">
        <v>2214</v>
      </c>
      <c r="AK516" s="22">
        <v>430</v>
      </c>
      <c r="AL516" s="22">
        <v>1</v>
      </c>
      <c r="AM516" s="22">
        <v>0</v>
      </c>
      <c r="AN516" s="22">
        <v>2</v>
      </c>
      <c r="AO516" s="22">
        <v>5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2</v>
      </c>
      <c r="AW516" s="22">
        <v>130</v>
      </c>
      <c r="AX516" s="20">
        <v>142.19999999999999</v>
      </c>
      <c r="AY516" s="20">
        <v>22.5</v>
      </c>
      <c r="AZ516" s="20">
        <v>66</v>
      </c>
      <c r="BA516" s="20">
        <v>23.1</v>
      </c>
      <c r="BB516" s="22">
        <v>5</v>
      </c>
      <c r="BC516" s="20">
        <v>0.68</v>
      </c>
      <c r="BD516" s="20">
        <v>0.14000000000000001</v>
      </c>
      <c r="BE516" s="20">
        <v>0.82</v>
      </c>
      <c r="BF516" s="20">
        <v>8.56</v>
      </c>
      <c r="BG516" s="22">
        <v>245</v>
      </c>
      <c r="BH516" s="22">
        <v>96</v>
      </c>
      <c r="BI516" s="22">
        <v>354</v>
      </c>
      <c r="BJ516" s="22">
        <v>123</v>
      </c>
      <c r="BK516" s="22">
        <v>213</v>
      </c>
      <c r="BL516" s="22">
        <v>54</v>
      </c>
      <c r="BM516" s="22">
        <v>296</v>
      </c>
      <c r="BN516" s="22">
        <v>102</v>
      </c>
      <c r="BO516" s="20"/>
      <c r="BP516" s="20"/>
      <c r="BQ516" s="20"/>
      <c r="BR516" s="20"/>
      <c r="BS516" s="20"/>
      <c r="BT516" s="20"/>
      <c r="BU516" s="22">
        <v>0.14000000000000001</v>
      </c>
      <c r="BV516" s="22">
        <v>0</v>
      </c>
      <c r="BW516" s="22">
        <v>0.03</v>
      </c>
      <c r="BX516" s="22">
        <v>0.17</v>
      </c>
      <c r="BY516" s="22">
        <v>1.79</v>
      </c>
      <c r="BZ516" s="22">
        <v>1.05</v>
      </c>
      <c r="CA516" s="22">
        <v>219</v>
      </c>
      <c r="CB516" s="22">
        <v>24</v>
      </c>
      <c r="CC516" s="22">
        <v>283</v>
      </c>
      <c r="CD516" s="22">
        <v>95</v>
      </c>
      <c r="CE516" s="22">
        <v>145</v>
      </c>
      <c r="CF516" s="22">
        <v>45</v>
      </c>
      <c r="CG516" s="22">
        <v>122</v>
      </c>
      <c r="CH516" s="22">
        <v>51</v>
      </c>
      <c r="CI516" s="22">
        <v>1.05</v>
      </c>
      <c r="CJ516" s="22">
        <v>0.42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176297</v>
      </c>
      <c r="D517" s="22">
        <v>0</v>
      </c>
      <c r="E517" s="22">
        <v>0</v>
      </c>
      <c r="F517" s="22">
        <v>-5</v>
      </c>
      <c r="G517" s="22">
        <v>5</v>
      </c>
      <c r="H517" s="22">
        <v>0</v>
      </c>
      <c r="I517" s="22">
        <v>3</v>
      </c>
      <c r="J517" s="20">
        <v>2.7</v>
      </c>
      <c r="K517" s="20">
        <v>2.7</v>
      </c>
      <c r="L517" s="22">
        <v>1</v>
      </c>
      <c r="M517" s="20" t="s">
        <v>907</v>
      </c>
      <c r="N517" s="20">
        <v>2.2000000000000002</v>
      </c>
      <c r="O517" s="22">
        <v>396</v>
      </c>
      <c r="P517" s="23" t="b">
        <v>0</v>
      </c>
      <c r="Q517" s="20"/>
      <c r="R517" s="20" t="s">
        <v>3741</v>
      </c>
      <c r="S517" s="22">
        <v>85</v>
      </c>
      <c r="T517" s="20" t="s">
        <v>1432</v>
      </c>
      <c r="U517" s="20">
        <v>2.8</v>
      </c>
      <c r="V517" s="20" t="s">
        <v>390</v>
      </c>
      <c r="W517" s="20">
        <v>10.6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48</v>
      </c>
      <c r="AD517" s="22">
        <v>754966</v>
      </c>
      <c r="AE517" s="22">
        <v>937</v>
      </c>
      <c r="AF517" s="22">
        <v>4277171</v>
      </c>
      <c r="AG517" s="22">
        <v>9614</v>
      </c>
      <c r="AH517" s="20">
        <v>0.3</v>
      </c>
      <c r="AI517" s="20">
        <v>5.6</v>
      </c>
      <c r="AJ517" s="20" t="s">
        <v>390</v>
      </c>
      <c r="AK517" s="22">
        <v>1150</v>
      </c>
      <c r="AL517" s="22">
        <v>2</v>
      </c>
      <c r="AM517" s="22">
        <v>2</v>
      </c>
      <c r="AN517" s="22">
        <v>4</v>
      </c>
      <c r="AO517" s="22">
        <v>19</v>
      </c>
      <c r="AP517" s="22">
        <v>0</v>
      </c>
      <c r="AQ517" s="22">
        <v>0</v>
      </c>
      <c r="AR517" s="22">
        <v>0</v>
      </c>
      <c r="AS517" s="22">
        <v>2</v>
      </c>
      <c r="AT517" s="22">
        <v>0</v>
      </c>
      <c r="AU517" s="22">
        <v>0</v>
      </c>
      <c r="AV517" s="22">
        <v>0</v>
      </c>
      <c r="AW517" s="22">
        <v>135</v>
      </c>
      <c r="AX517" s="20">
        <v>178.4</v>
      </c>
      <c r="AY517" s="20">
        <v>206.2</v>
      </c>
      <c r="AZ517" s="20">
        <v>375</v>
      </c>
      <c r="BA517" s="20">
        <v>75.8</v>
      </c>
      <c r="BB517" s="22">
        <v>13</v>
      </c>
      <c r="BC517" s="20">
        <v>4.57</v>
      </c>
      <c r="BD517" s="20">
        <v>1.77</v>
      </c>
      <c r="BE517" s="20">
        <v>6.34</v>
      </c>
      <c r="BF517" s="20">
        <v>24.69</v>
      </c>
      <c r="BG517" s="22">
        <v>199</v>
      </c>
      <c r="BH517" s="22">
        <v>79</v>
      </c>
      <c r="BI517" s="22">
        <v>84</v>
      </c>
      <c r="BJ517" s="22">
        <v>64</v>
      </c>
      <c r="BK517" s="22">
        <v>28</v>
      </c>
      <c r="BL517" s="22">
        <v>16</v>
      </c>
      <c r="BM517" s="22">
        <v>65</v>
      </c>
      <c r="BN517" s="22">
        <v>46</v>
      </c>
      <c r="BO517" s="20"/>
      <c r="BP517" s="20"/>
      <c r="BQ517" s="22">
        <v>2</v>
      </c>
      <c r="BR517" s="20"/>
      <c r="BS517" s="22">
        <v>3</v>
      </c>
      <c r="BT517" s="20"/>
      <c r="BU517" s="22">
        <v>0.36</v>
      </c>
      <c r="BV517" s="22">
        <v>0</v>
      </c>
      <c r="BW517" s="22">
        <v>0.14000000000000001</v>
      </c>
      <c r="BX517" s="22">
        <v>0.5</v>
      </c>
      <c r="BY517" s="22">
        <v>1.93</v>
      </c>
      <c r="BZ517" s="22">
        <v>1.49</v>
      </c>
      <c r="CA517" s="22">
        <v>8</v>
      </c>
      <c r="CB517" s="22">
        <v>5</v>
      </c>
      <c r="CC517" s="22">
        <v>167</v>
      </c>
      <c r="CD517" s="22">
        <v>72</v>
      </c>
      <c r="CE517" s="22">
        <v>184</v>
      </c>
      <c r="CF517" s="22">
        <v>82</v>
      </c>
      <c r="CG517" s="22">
        <v>37</v>
      </c>
      <c r="CH517" s="22">
        <v>11</v>
      </c>
      <c r="CI517" s="22">
        <v>1.02</v>
      </c>
      <c r="CJ517" s="22">
        <v>0.31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27.75" thickBot="1">
      <c r="A518" s="22">
        <v>0</v>
      </c>
      <c r="B518" s="22">
        <v>0</v>
      </c>
      <c r="C518" s="22">
        <v>209243</v>
      </c>
      <c r="D518" s="22">
        <v>0</v>
      </c>
      <c r="E518" s="22">
        <v>0</v>
      </c>
      <c r="F518" s="22">
        <v>-3</v>
      </c>
      <c r="G518" s="22">
        <v>3</v>
      </c>
      <c r="H518" s="22">
        <v>0</v>
      </c>
      <c r="I518" s="22">
        <v>3</v>
      </c>
      <c r="J518" s="20">
        <v>0</v>
      </c>
      <c r="K518" s="20">
        <v>0</v>
      </c>
      <c r="L518" s="22">
        <v>0</v>
      </c>
      <c r="M518" s="20" t="s">
        <v>1440</v>
      </c>
      <c r="N518" s="20">
        <v>0</v>
      </c>
      <c r="O518" s="22">
        <v>397</v>
      </c>
      <c r="P518" s="23" t="b">
        <v>0</v>
      </c>
      <c r="Q518" s="20" t="s">
        <v>3139</v>
      </c>
      <c r="R518" s="20" t="s">
        <v>3143</v>
      </c>
      <c r="S518" s="22">
        <v>67</v>
      </c>
      <c r="T518" s="20" t="s">
        <v>1441</v>
      </c>
      <c r="U518" s="20">
        <v>1</v>
      </c>
      <c r="V518" s="20" t="s">
        <v>537</v>
      </c>
      <c r="W518" s="20">
        <v>0.4</v>
      </c>
      <c r="X518" s="23" t="b">
        <v>0</v>
      </c>
      <c r="Y518" s="20"/>
      <c r="Z518" s="20" t="s">
        <v>3140</v>
      </c>
      <c r="AA518" s="22">
        <v>14</v>
      </c>
      <c r="AB518" s="22">
        <v>1</v>
      </c>
      <c r="AC518" s="22">
        <v>3</v>
      </c>
      <c r="AD518" s="22">
        <v>6667</v>
      </c>
      <c r="AE518" s="22">
        <v>30</v>
      </c>
      <c r="AF518" s="22">
        <v>68666</v>
      </c>
      <c r="AG518" s="22">
        <v>79</v>
      </c>
      <c r="AH518" s="20">
        <v>0</v>
      </c>
      <c r="AI518" s="20">
        <v>0.4</v>
      </c>
      <c r="AJ518" s="20" t="s">
        <v>537</v>
      </c>
      <c r="AK518" s="22">
        <v>76</v>
      </c>
      <c r="AL518" s="22">
        <v>0</v>
      </c>
      <c r="AM518" s="22">
        <v>0</v>
      </c>
      <c r="AN518" s="22">
        <v>0</v>
      </c>
      <c r="AO518" s="22">
        <v>1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11</v>
      </c>
      <c r="AX518" s="20">
        <v>9.8000000000000007</v>
      </c>
      <c r="AY518" s="20">
        <v>14.8</v>
      </c>
      <c r="AZ518" s="20">
        <v>12</v>
      </c>
      <c r="BA518" s="20">
        <v>3.6</v>
      </c>
      <c r="BB518" s="22">
        <v>0</v>
      </c>
      <c r="BC518" s="20">
        <v>0</v>
      </c>
      <c r="BD518" s="20">
        <v>7.0000000000000007E-2</v>
      </c>
      <c r="BE518" s="20">
        <v>7.0000000000000007E-2</v>
      </c>
      <c r="BF518" s="20">
        <v>1.86</v>
      </c>
      <c r="BG518" s="22">
        <v>442</v>
      </c>
      <c r="BH518" s="22">
        <v>197</v>
      </c>
      <c r="BI518" s="22">
        <v>376</v>
      </c>
      <c r="BJ518" s="22">
        <v>194</v>
      </c>
      <c r="BK518" s="22">
        <v>380</v>
      </c>
      <c r="BL518" s="22">
        <v>189</v>
      </c>
      <c r="BM518" s="22">
        <v>428</v>
      </c>
      <c r="BN518" s="22">
        <v>197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0.08</v>
      </c>
      <c r="BX518" s="22">
        <v>0.08</v>
      </c>
      <c r="BY518" s="22">
        <v>2.2000000000000002</v>
      </c>
      <c r="BZ518" s="22">
        <v>1.18</v>
      </c>
      <c r="CA518" s="22">
        <v>42</v>
      </c>
      <c r="CB518" s="22">
        <v>24</v>
      </c>
      <c r="CC518" s="22">
        <v>757</v>
      </c>
      <c r="CD518" s="22">
        <v>330</v>
      </c>
      <c r="CE518" s="22">
        <v>463</v>
      </c>
      <c r="CF518" s="22">
        <v>217</v>
      </c>
      <c r="CG518" s="22">
        <v>259</v>
      </c>
      <c r="CH518" s="22">
        <v>84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106760</v>
      </c>
      <c r="D519" s="22">
        <v>0</v>
      </c>
      <c r="E519" s="22">
        <v>0</v>
      </c>
      <c r="F519" s="22">
        <v>-3</v>
      </c>
      <c r="G519" s="22">
        <v>3</v>
      </c>
      <c r="H519" s="22">
        <v>0</v>
      </c>
      <c r="I519" s="22">
        <v>2</v>
      </c>
      <c r="J519" s="20">
        <v>3</v>
      </c>
      <c r="K519" s="20">
        <v>3</v>
      </c>
      <c r="L519" s="22">
        <v>0</v>
      </c>
      <c r="M519" s="20" t="s">
        <v>1235</v>
      </c>
      <c r="N519" s="20">
        <v>2.5</v>
      </c>
      <c r="O519" s="22">
        <v>398</v>
      </c>
      <c r="P519" s="23" t="b">
        <v>0</v>
      </c>
      <c r="Q519" s="20"/>
      <c r="R519" s="20" t="s">
        <v>3742</v>
      </c>
      <c r="S519" s="22">
        <v>52</v>
      </c>
      <c r="T519" s="20" t="s">
        <v>1427</v>
      </c>
      <c r="U519" s="20">
        <v>2.6</v>
      </c>
      <c r="V519" s="20" t="s">
        <v>403</v>
      </c>
      <c r="W519" s="20">
        <v>3.5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21</v>
      </c>
      <c r="AD519" s="22">
        <v>280163</v>
      </c>
      <c r="AE519" s="22">
        <v>4297</v>
      </c>
      <c r="AF519" s="22">
        <v>2307244</v>
      </c>
      <c r="AG519" s="22">
        <v>4425</v>
      </c>
      <c r="AH519" s="20">
        <v>0.5</v>
      </c>
      <c r="AI519" s="20">
        <v>4</v>
      </c>
      <c r="AJ519" s="20" t="s">
        <v>403</v>
      </c>
      <c r="AK519" s="22">
        <v>693</v>
      </c>
      <c r="AL519" s="22">
        <v>0</v>
      </c>
      <c r="AM519" s="22">
        <v>0</v>
      </c>
      <c r="AN519" s="22">
        <v>3</v>
      </c>
      <c r="AO519" s="22">
        <v>9</v>
      </c>
      <c r="AP519" s="22">
        <v>0</v>
      </c>
      <c r="AQ519" s="22">
        <v>0</v>
      </c>
      <c r="AR519" s="22">
        <v>0</v>
      </c>
      <c r="AS519" s="22">
        <v>4</v>
      </c>
      <c r="AT519" s="22">
        <v>0</v>
      </c>
      <c r="AU519" s="22">
        <v>0</v>
      </c>
      <c r="AV519" s="22">
        <v>0</v>
      </c>
      <c r="AW519" s="22">
        <v>146</v>
      </c>
      <c r="AX519" s="20">
        <v>161.80000000000001</v>
      </c>
      <c r="AY519" s="20">
        <v>164.2</v>
      </c>
      <c r="AZ519" s="20">
        <v>21</v>
      </c>
      <c r="BA519" s="20">
        <v>34.700000000000003</v>
      </c>
      <c r="BB519" s="22">
        <v>8</v>
      </c>
      <c r="BC519" s="20">
        <v>0.05</v>
      </c>
      <c r="BD519" s="20">
        <v>0.77</v>
      </c>
      <c r="BE519" s="20">
        <v>0.82</v>
      </c>
      <c r="BF519" s="20">
        <v>14.47</v>
      </c>
      <c r="BG519" s="22">
        <v>219</v>
      </c>
      <c r="BH519" s="22">
        <v>84</v>
      </c>
      <c r="BI519" s="22">
        <v>109</v>
      </c>
      <c r="BJ519" s="22">
        <v>19</v>
      </c>
      <c r="BK519" s="22">
        <v>340</v>
      </c>
      <c r="BL519" s="22">
        <v>118</v>
      </c>
      <c r="BM519" s="22">
        <v>212</v>
      </c>
      <c r="BN519" s="22">
        <v>63</v>
      </c>
      <c r="BO519" s="22">
        <v>1</v>
      </c>
      <c r="BP519" s="20"/>
      <c r="BQ519" s="20"/>
      <c r="BR519" s="20"/>
      <c r="BS519" s="20"/>
      <c r="BT519" s="20"/>
      <c r="BU519" s="22">
        <v>0.01</v>
      </c>
      <c r="BV519" s="22">
        <v>0</v>
      </c>
      <c r="BW519" s="22">
        <v>0.1</v>
      </c>
      <c r="BX519" s="22">
        <v>0.11</v>
      </c>
      <c r="BY519" s="22">
        <v>1.88</v>
      </c>
      <c r="BZ519" s="22">
        <v>1.17</v>
      </c>
      <c r="CA519" s="22">
        <v>154</v>
      </c>
      <c r="CB519" s="22">
        <v>15</v>
      </c>
      <c r="CC519" s="22">
        <v>145</v>
      </c>
      <c r="CD519" s="22">
        <v>48</v>
      </c>
      <c r="CE519" s="22">
        <v>204</v>
      </c>
      <c r="CF519" s="22">
        <v>65</v>
      </c>
      <c r="CG519" s="22">
        <v>98</v>
      </c>
      <c r="CH519" s="22">
        <v>40</v>
      </c>
      <c r="CI519" s="22">
        <v>1.04</v>
      </c>
      <c r="CJ519" s="22">
        <v>0.39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472464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4</v>
      </c>
      <c r="J520" s="20">
        <v>0.5</v>
      </c>
      <c r="K520" s="20">
        <v>0.5</v>
      </c>
      <c r="L520" s="22">
        <v>0</v>
      </c>
      <c r="M520" s="20" t="s">
        <v>1469</v>
      </c>
      <c r="N520" s="20">
        <v>0</v>
      </c>
      <c r="O520" s="22">
        <v>399</v>
      </c>
      <c r="P520" s="23" t="b">
        <v>0</v>
      </c>
      <c r="Q520" s="20"/>
      <c r="R520" s="20"/>
      <c r="S520" s="22">
        <v>44</v>
      </c>
      <c r="T520" s="20" t="s">
        <v>1470</v>
      </c>
      <c r="U520" s="20">
        <v>0</v>
      </c>
      <c r="V520" s="20" t="s">
        <v>1471</v>
      </c>
      <c r="W520" s="20">
        <v>0.2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0</v>
      </c>
      <c r="AD520" s="22">
        <v>33496</v>
      </c>
      <c r="AE520" s="22">
        <v>266</v>
      </c>
      <c r="AF520" s="22">
        <v>31074</v>
      </c>
      <c r="AG520" s="22">
        <v>425</v>
      </c>
      <c r="AH520" s="20">
        <v>0</v>
      </c>
      <c r="AI520" s="20">
        <v>0</v>
      </c>
      <c r="AJ520" s="20" t="s">
        <v>1471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631</v>
      </c>
      <c r="BH520" s="22">
        <v>62</v>
      </c>
      <c r="BI520" s="22">
        <v>620</v>
      </c>
      <c r="BJ520" s="22">
        <v>63</v>
      </c>
      <c r="BK520" s="22">
        <v>605</v>
      </c>
      <c r="BL520" s="22">
        <v>61</v>
      </c>
      <c r="BM520" s="22">
        <v>636</v>
      </c>
      <c r="BN520" s="22">
        <v>64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548</v>
      </c>
      <c r="CB520" s="22">
        <v>96</v>
      </c>
      <c r="CC520" s="22">
        <v>581</v>
      </c>
      <c r="CD520" s="22">
        <v>57</v>
      </c>
      <c r="CE520" s="22">
        <v>643</v>
      </c>
      <c r="CF520" s="22">
        <v>67</v>
      </c>
      <c r="CG520" s="22">
        <v>303</v>
      </c>
      <c r="CH520" s="22">
        <v>46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180184</v>
      </c>
      <c r="D521" s="22">
        <v>0</v>
      </c>
      <c r="E521" s="22">
        <v>0</v>
      </c>
      <c r="F521" s="22">
        <v>-3</v>
      </c>
      <c r="G521" s="22">
        <v>3</v>
      </c>
      <c r="H521" s="22">
        <v>0</v>
      </c>
      <c r="I521" s="22">
        <v>3</v>
      </c>
      <c r="J521" s="20">
        <v>0.5</v>
      </c>
      <c r="K521" s="20">
        <v>0.5</v>
      </c>
      <c r="L521" s="22">
        <v>0</v>
      </c>
      <c r="M521" s="20" t="s">
        <v>1433</v>
      </c>
      <c r="N521" s="20">
        <v>0</v>
      </c>
      <c r="O521" s="22">
        <v>400</v>
      </c>
      <c r="P521" s="23" t="b">
        <v>0</v>
      </c>
      <c r="Q521" s="20"/>
      <c r="R521" s="20"/>
      <c r="S521" s="22">
        <v>47</v>
      </c>
      <c r="T521" s="20" t="s">
        <v>1434</v>
      </c>
      <c r="U521" s="20">
        <v>1</v>
      </c>
      <c r="V521" s="20" t="s">
        <v>1435</v>
      </c>
      <c r="W521" s="20">
        <v>0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1</v>
      </c>
      <c r="AD521" s="22">
        <v>1422</v>
      </c>
      <c r="AE521" s="22">
        <v>15</v>
      </c>
      <c r="AF521" s="22">
        <v>4347</v>
      </c>
      <c r="AG521" s="22">
        <v>24</v>
      </c>
      <c r="AH521" s="20">
        <v>0</v>
      </c>
      <c r="AI521" s="20">
        <v>0.2</v>
      </c>
      <c r="AJ521" s="20" t="s">
        <v>607</v>
      </c>
      <c r="AK521" s="22">
        <v>2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3</v>
      </c>
      <c r="AX521" s="20">
        <v>0</v>
      </c>
      <c r="AY521" s="20">
        <v>10.3</v>
      </c>
      <c r="AZ521" s="20">
        <v>6</v>
      </c>
      <c r="BA521" s="20">
        <v>1.6</v>
      </c>
      <c r="BB521" s="22">
        <v>0</v>
      </c>
      <c r="BC521" s="20">
        <v>0.04</v>
      </c>
      <c r="BD521" s="20">
        <v>0.03</v>
      </c>
      <c r="BE521" s="20">
        <v>7.0000000000000007E-2</v>
      </c>
      <c r="BF521" s="20">
        <v>0</v>
      </c>
      <c r="BG521" s="22">
        <v>716</v>
      </c>
      <c r="BH521" s="22">
        <v>299</v>
      </c>
      <c r="BI521" s="22">
        <v>394</v>
      </c>
      <c r="BJ521" s="22">
        <v>199</v>
      </c>
      <c r="BK521" s="22">
        <v>402</v>
      </c>
      <c r="BL521" s="22">
        <v>203</v>
      </c>
      <c r="BM521" s="22">
        <v>459</v>
      </c>
      <c r="BN521" s="22">
        <v>211</v>
      </c>
      <c r="BO521" s="20"/>
      <c r="BP521" s="20"/>
      <c r="BQ521" s="20"/>
      <c r="BR521" s="20"/>
      <c r="BS521" s="20"/>
      <c r="BT521" s="20"/>
      <c r="BU521" s="22">
        <v>1.8</v>
      </c>
      <c r="BV521" s="22">
        <v>0</v>
      </c>
      <c r="BW521" s="22">
        <v>1.35</v>
      </c>
      <c r="BX521" s="22">
        <v>3.15</v>
      </c>
      <c r="BY521" s="22">
        <v>0</v>
      </c>
      <c r="BZ521" s="22">
        <v>0</v>
      </c>
      <c r="CA521" s="22">
        <v>315</v>
      </c>
      <c r="CB521" s="22">
        <v>204</v>
      </c>
      <c r="CC521" s="22">
        <v>678</v>
      </c>
      <c r="CD521" s="22">
        <v>273</v>
      </c>
      <c r="CE521" s="22">
        <v>441</v>
      </c>
      <c r="CF521" s="22">
        <v>201</v>
      </c>
      <c r="CG521" s="22">
        <v>535</v>
      </c>
      <c r="CH521" s="22">
        <v>191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214590</v>
      </c>
      <c r="D522" s="22">
        <v>0</v>
      </c>
      <c r="E522" s="22">
        <v>0</v>
      </c>
      <c r="F522" s="22">
        <v>-1</v>
      </c>
      <c r="G522" s="22">
        <v>1</v>
      </c>
      <c r="H522" s="22">
        <v>1</v>
      </c>
      <c r="I522" s="22">
        <v>2</v>
      </c>
      <c r="J522" s="20">
        <v>1.2</v>
      </c>
      <c r="K522" s="20">
        <v>1.2</v>
      </c>
      <c r="L522" s="22">
        <v>1</v>
      </c>
      <c r="M522" s="20" t="s">
        <v>883</v>
      </c>
      <c r="N522" s="20">
        <v>0.7</v>
      </c>
      <c r="O522" s="22">
        <v>401</v>
      </c>
      <c r="P522" s="23" t="b">
        <v>0</v>
      </c>
      <c r="Q522" s="20"/>
      <c r="R522" s="20" t="s">
        <v>3144</v>
      </c>
      <c r="S522" s="22">
        <v>44</v>
      </c>
      <c r="T522" s="20" t="s">
        <v>1442</v>
      </c>
      <c r="U522" s="20">
        <v>3</v>
      </c>
      <c r="V522" s="20" t="s">
        <v>408</v>
      </c>
      <c r="W522" s="20">
        <v>2.1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27</v>
      </c>
      <c r="AD522" s="22">
        <v>562919</v>
      </c>
      <c r="AE522" s="22">
        <v>707</v>
      </c>
      <c r="AF522" s="22">
        <v>658829</v>
      </c>
      <c r="AG522" s="22">
        <v>2410</v>
      </c>
      <c r="AH522" s="20">
        <v>0.2</v>
      </c>
      <c r="AI522" s="20">
        <v>6.1</v>
      </c>
      <c r="AJ522" s="20" t="s">
        <v>408</v>
      </c>
      <c r="AK522" s="22">
        <v>613</v>
      </c>
      <c r="AL522" s="22">
        <v>0</v>
      </c>
      <c r="AM522" s="22">
        <v>1</v>
      </c>
      <c r="AN522" s="22">
        <v>2</v>
      </c>
      <c r="AO522" s="22">
        <v>9</v>
      </c>
      <c r="AP522" s="22">
        <v>0</v>
      </c>
      <c r="AQ522" s="22">
        <v>0</v>
      </c>
      <c r="AR522" s="22">
        <v>0</v>
      </c>
      <c r="AS522" s="22">
        <v>2</v>
      </c>
      <c r="AT522" s="22">
        <v>0</v>
      </c>
      <c r="AU522" s="22">
        <v>0</v>
      </c>
      <c r="AV522" s="22">
        <v>5</v>
      </c>
      <c r="AW522" s="22">
        <v>146</v>
      </c>
      <c r="AX522" s="20">
        <v>154.6</v>
      </c>
      <c r="AY522" s="20">
        <v>68.5</v>
      </c>
      <c r="AZ522" s="20">
        <v>18</v>
      </c>
      <c r="BA522" s="20">
        <v>24.3</v>
      </c>
      <c r="BB522" s="22">
        <v>7</v>
      </c>
      <c r="BC522" s="20">
        <v>0.03</v>
      </c>
      <c r="BD522" s="20">
        <v>0.97</v>
      </c>
      <c r="BE522" s="20">
        <v>1</v>
      </c>
      <c r="BF522" s="20">
        <v>13.93</v>
      </c>
      <c r="BG522" s="22">
        <v>228</v>
      </c>
      <c r="BH522" s="22">
        <v>88</v>
      </c>
      <c r="BI522" s="22">
        <v>243</v>
      </c>
      <c r="BJ522" s="22">
        <v>70</v>
      </c>
      <c r="BK522" s="22">
        <v>349</v>
      </c>
      <c r="BL522" s="22">
        <v>124</v>
      </c>
      <c r="BM522" s="22">
        <v>282</v>
      </c>
      <c r="BN522" s="22">
        <v>95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0.14000000000000001</v>
      </c>
      <c r="BX522" s="22">
        <v>0.14000000000000001</v>
      </c>
      <c r="BY522" s="22">
        <v>2.0499999999999998</v>
      </c>
      <c r="BZ522" s="22">
        <v>1.32</v>
      </c>
      <c r="CA522" s="22">
        <v>517</v>
      </c>
      <c r="CB522" s="22">
        <v>105</v>
      </c>
      <c r="CC522" s="22">
        <v>312</v>
      </c>
      <c r="CD522" s="22">
        <v>102</v>
      </c>
      <c r="CE522" s="22">
        <v>140</v>
      </c>
      <c r="CF522" s="22">
        <v>42</v>
      </c>
      <c r="CG522" s="22">
        <v>131</v>
      </c>
      <c r="CH522" s="22">
        <v>55</v>
      </c>
      <c r="CI522" s="22">
        <v>1.03</v>
      </c>
      <c r="CJ522" s="22">
        <v>0.28999999999999998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199249</v>
      </c>
      <c r="D523" s="22">
        <v>0</v>
      </c>
      <c r="E523" s="22">
        <v>0</v>
      </c>
      <c r="F523" s="22">
        <v>-1</v>
      </c>
      <c r="G523" s="22">
        <v>1</v>
      </c>
      <c r="H523" s="22">
        <v>0</v>
      </c>
      <c r="I523" s="22">
        <v>2</v>
      </c>
      <c r="J523" s="20">
        <v>0.8</v>
      </c>
      <c r="K523" s="20">
        <v>0.8</v>
      </c>
      <c r="L523" s="22">
        <v>1</v>
      </c>
      <c r="M523" s="20" t="s">
        <v>1416</v>
      </c>
      <c r="N523" s="20">
        <v>0.3</v>
      </c>
      <c r="O523" s="22">
        <v>508</v>
      </c>
      <c r="P523" s="23" t="b">
        <v>0</v>
      </c>
      <c r="Q523" s="20"/>
      <c r="R523" s="20" t="s">
        <v>3259</v>
      </c>
      <c r="S523" s="22">
        <v>44</v>
      </c>
      <c r="T523" s="20" t="s">
        <v>1603</v>
      </c>
      <c r="U523" s="20">
        <v>2.1</v>
      </c>
      <c r="V523" s="20" t="s">
        <v>709</v>
      </c>
      <c r="W523" s="20">
        <v>0.4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17</v>
      </c>
      <c r="AD523" s="22">
        <v>153123</v>
      </c>
      <c r="AE523" s="22">
        <v>99</v>
      </c>
      <c r="AF523" s="22">
        <v>145726</v>
      </c>
      <c r="AG523" s="22">
        <v>849</v>
      </c>
      <c r="AH523" s="20">
        <v>0.1</v>
      </c>
      <c r="AI523" s="20">
        <v>3.9</v>
      </c>
      <c r="AJ523" s="20" t="s">
        <v>709</v>
      </c>
      <c r="AK523" s="22">
        <v>408</v>
      </c>
      <c r="AL523" s="22">
        <v>0</v>
      </c>
      <c r="AM523" s="22">
        <v>0</v>
      </c>
      <c r="AN523" s="22">
        <v>2</v>
      </c>
      <c r="AO523" s="22">
        <v>7</v>
      </c>
      <c r="AP523" s="22">
        <v>0</v>
      </c>
      <c r="AQ523" s="22">
        <v>0</v>
      </c>
      <c r="AR523" s="22">
        <v>0</v>
      </c>
      <c r="AS523" s="22">
        <v>3</v>
      </c>
      <c r="AT523" s="22">
        <v>0</v>
      </c>
      <c r="AU523" s="22">
        <v>0</v>
      </c>
      <c r="AV523" s="22">
        <v>2</v>
      </c>
      <c r="AW523" s="22">
        <v>85</v>
      </c>
      <c r="AX523" s="20">
        <v>65.2</v>
      </c>
      <c r="AY523" s="20">
        <v>106.1</v>
      </c>
      <c r="AZ523" s="20">
        <v>29</v>
      </c>
      <c r="BA523" s="20">
        <v>20.100000000000001</v>
      </c>
      <c r="BB523" s="22">
        <v>4</v>
      </c>
      <c r="BC523" s="20">
        <v>0.18</v>
      </c>
      <c r="BD523" s="20">
        <v>0.56999999999999995</v>
      </c>
      <c r="BE523" s="20">
        <v>0.75</v>
      </c>
      <c r="BF523" s="20">
        <v>5.97</v>
      </c>
      <c r="BG523" s="22">
        <v>337</v>
      </c>
      <c r="BH523" s="22">
        <v>130</v>
      </c>
      <c r="BI523" s="22">
        <v>170</v>
      </c>
      <c r="BJ523" s="22">
        <v>40</v>
      </c>
      <c r="BK523" s="22">
        <v>304</v>
      </c>
      <c r="BL523" s="22">
        <v>99</v>
      </c>
      <c r="BM523" s="22">
        <v>310</v>
      </c>
      <c r="BN523" s="22">
        <v>111</v>
      </c>
      <c r="BO523" s="22">
        <v>3</v>
      </c>
      <c r="BP523" s="20"/>
      <c r="BQ523" s="20"/>
      <c r="BR523" s="20"/>
      <c r="BS523" s="20"/>
      <c r="BT523" s="20"/>
      <c r="BU523" s="22">
        <v>0.04</v>
      </c>
      <c r="BV523" s="22">
        <v>0</v>
      </c>
      <c r="BW523" s="22">
        <v>0.13</v>
      </c>
      <c r="BX523" s="22">
        <v>0.17</v>
      </c>
      <c r="BY523" s="22">
        <v>1.32</v>
      </c>
      <c r="BZ523" s="22">
        <v>1.54</v>
      </c>
      <c r="CA523" s="22">
        <v>512</v>
      </c>
      <c r="CB523" s="22">
        <v>102</v>
      </c>
      <c r="CC523" s="22">
        <v>352</v>
      </c>
      <c r="CD523" s="22">
        <v>117</v>
      </c>
      <c r="CE523" s="22">
        <v>262</v>
      </c>
      <c r="CF523" s="22">
        <v>85</v>
      </c>
      <c r="CG523" s="22">
        <v>270</v>
      </c>
      <c r="CH523" s="22">
        <v>105</v>
      </c>
      <c r="CI523" s="22">
        <v>0.88</v>
      </c>
      <c r="CJ523" s="22">
        <v>0.44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202641</v>
      </c>
      <c r="D524" s="22">
        <v>0</v>
      </c>
      <c r="E524" s="22">
        <v>0</v>
      </c>
      <c r="F524" s="22">
        <v>-2</v>
      </c>
      <c r="G524" s="22">
        <v>2</v>
      </c>
      <c r="H524" s="22">
        <v>2</v>
      </c>
      <c r="I524" s="22">
        <v>1</v>
      </c>
      <c r="J524" s="20">
        <v>5</v>
      </c>
      <c r="K524" s="20">
        <v>5</v>
      </c>
      <c r="L524" s="22">
        <v>2</v>
      </c>
      <c r="M524" s="20" t="s">
        <v>1250</v>
      </c>
      <c r="N524" s="20">
        <v>4.5</v>
      </c>
      <c r="O524" s="22">
        <v>597</v>
      </c>
      <c r="P524" s="23" t="b">
        <v>0</v>
      </c>
      <c r="Q524" s="20"/>
      <c r="R524" s="20" t="s">
        <v>3484</v>
      </c>
      <c r="S524" s="22">
        <v>48</v>
      </c>
      <c r="T524" s="20" t="s">
        <v>2215</v>
      </c>
      <c r="U524" s="20">
        <v>3.9</v>
      </c>
      <c r="V524" s="20" t="s">
        <v>554</v>
      </c>
      <c r="W524" s="20">
        <v>14.8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70</v>
      </c>
      <c r="AD524" s="22">
        <v>848978</v>
      </c>
      <c r="AE524" s="22">
        <v>8374</v>
      </c>
      <c r="AF524" s="22">
        <v>2108385</v>
      </c>
      <c r="AG524" s="22">
        <v>17148</v>
      </c>
      <c r="AH524" s="20">
        <v>0.9</v>
      </c>
      <c r="AI524" s="20">
        <v>14.6</v>
      </c>
      <c r="AJ524" s="20" t="s">
        <v>554</v>
      </c>
      <c r="AK524" s="22">
        <v>1620</v>
      </c>
      <c r="AL524" s="22">
        <v>0</v>
      </c>
      <c r="AM524" s="22">
        <v>0</v>
      </c>
      <c r="AN524" s="22">
        <v>6</v>
      </c>
      <c r="AO524" s="22">
        <v>23</v>
      </c>
      <c r="AP524" s="22">
        <v>0</v>
      </c>
      <c r="AQ524" s="22">
        <v>0</v>
      </c>
      <c r="AR524" s="22">
        <v>0</v>
      </c>
      <c r="AS524" s="22">
        <v>3</v>
      </c>
      <c r="AT524" s="22">
        <v>0</v>
      </c>
      <c r="AU524" s="22">
        <v>68</v>
      </c>
      <c r="AV524" s="22">
        <v>5</v>
      </c>
      <c r="AW524" s="22">
        <v>362</v>
      </c>
      <c r="AX524" s="20">
        <v>538.6</v>
      </c>
      <c r="AY524" s="20">
        <v>0.2</v>
      </c>
      <c r="AZ524" s="20">
        <v>0</v>
      </c>
      <c r="BA524" s="20">
        <v>54</v>
      </c>
      <c r="BB524" s="22">
        <v>18</v>
      </c>
      <c r="BC524" s="20">
        <v>0</v>
      </c>
      <c r="BD524" s="20">
        <v>0.01</v>
      </c>
      <c r="BE524" s="20">
        <v>0.01</v>
      </c>
      <c r="BF524" s="20">
        <v>31.07</v>
      </c>
      <c r="BG524" s="22">
        <v>7</v>
      </c>
      <c r="BH524" s="22">
        <v>4</v>
      </c>
      <c r="BI524" s="22">
        <v>453</v>
      </c>
      <c r="BJ524" s="22">
        <v>6</v>
      </c>
      <c r="BK524" s="22">
        <v>715</v>
      </c>
      <c r="BL524" s="22">
        <v>81</v>
      </c>
      <c r="BM524" s="22">
        <v>127</v>
      </c>
      <c r="BN524" s="22">
        <v>4</v>
      </c>
      <c r="BO524" s="20"/>
      <c r="BP524" s="20"/>
      <c r="BQ524" s="20"/>
      <c r="BR524" s="20"/>
      <c r="BS524" s="20"/>
      <c r="BT524" s="20"/>
      <c r="BU524" s="22">
        <v>0</v>
      </c>
      <c r="BV524" s="22">
        <v>3.78</v>
      </c>
      <c r="BW524" s="22">
        <v>0</v>
      </c>
      <c r="BX524" s="22">
        <v>0</v>
      </c>
      <c r="BY524" s="22">
        <v>1.73</v>
      </c>
      <c r="BZ524" s="22">
        <v>1.28</v>
      </c>
      <c r="CA524" s="22">
        <v>291</v>
      </c>
      <c r="CB524" s="22">
        <v>11</v>
      </c>
      <c r="CC524" s="22">
        <v>28</v>
      </c>
      <c r="CD524" s="22">
        <v>4</v>
      </c>
      <c r="CE524" s="22">
        <v>63</v>
      </c>
      <c r="CF524" s="22">
        <v>7</v>
      </c>
      <c r="CG524" s="22">
        <v>25</v>
      </c>
      <c r="CH524" s="22">
        <v>4</v>
      </c>
      <c r="CI524" s="22">
        <v>1</v>
      </c>
      <c r="CJ524" s="22">
        <v>0.33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497894</v>
      </c>
      <c r="D525" s="22">
        <v>0</v>
      </c>
      <c r="E525" s="22">
        <v>0</v>
      </c>
      <c r="F525" s="22">
        <v>-2</v>
      </c>
      <c r="G525" s="22">
        <v>2</v>
      </c>
      <c r="H525" s="22">
        <v>0</v>
      </c>
      <c r="I525" s="22">
        <v>4</v>
      </c>
      <c r="J525" s="20">
        <v>1.5</v>
      </c>
      <c r="K525" s="20">
        <v>1.5</v>
      </c>
      <c r="L525" s="22">
        <v>1</v>
      </c>
      <c r="M525" s="20" t="s">
        <v>2431</v>
      </c>
      <c r="N525" s="20">
        <v>1</v>
      </c>
      <c r="O525" s="22">
        <v>617</v>
      </c>
      <c r="P525" s="23" t="b">
        <v>0</v>
      </c>
      <c r="Q525" s="20"/>
      <c r="R525" s="20" t="s">
        <v>3485</v>
      </c>
      <c r="S525" s="22">
        <v>68</v>
      </c>
      <c r="T525" s="20" t="s">
        <v>2432</v>
      </c>
      <c r="U525" s="20">
        <v>1.6</v>
      </c>
      <c r="V525" s="20" t="s">
        <v>2433</v>
      </c>
      <c r="W525" s="20">
        <v>2.8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23</v>
      </c>
      <c r="AD525" s="22">
        <v>1091396</v>
      </c>
      <c r="AE525" s="22">
        <v>2712</v>
      </c>
      <c r="AF525" s="22">
        <v>978272</v>
      </c>
      <c r="AG525" s="22">
        <v>13380</v>
      </c>
      <c r="AH525" s="20">
        <v>0.1</v>
      </c>
      <c r="AI525" s="20">
        <v>3.4</v>
      </c>
      <c r="AJ525" s="20" t="s">
        <v>2433</v>
      </c>
      <c r="AK525" s="22">
        <v>938</v>
      </c>
      <c r="AL525" s="22">
        <v>0</v>
      </c>
      <c r="AM525" s="22">
        <v>0</v>
      </c>
      <c r="AN525" s="22">
        <v>4</v>
      </c>
      <c r="AO525" s="22">
        <v>12</v>
      </c>
      <c r="AP525" s="22">
        <v>0</v>
      </c>
      <c r="AQ525" s="22">
        <v>0</v>
      </c>
      <c r="AR525" s="22">
        <v>0</v>
      </c>
      <c r="AS525" s="22">
        <v>1</v>
      </c>
      <c r="AT525" s="22">
        <v>0</v>
      </c>
      <c r="AU525" s="22">
        <v>0</v>
      </c>
      <c r="AV525" s="22">
        <v>0</v>
      </c>
      <c r="AW525" s="22">
        <v>30</v>
      </c>
      <c r="AX525" s="20">
        <v>47.8</v>
      </c>
      <c r="AY525" s="20">
        <v>138.4</v>
      </c>
      <c r="AZ525" s="20">
        <v>249</v>
      </c>
      <c r="BA525" s="20">
        <v>43.3</v>
      </c>
      <c r="BB525" s="22">
        <v>11</v>
      </c>
      <c r="BC525" s="20">
        <v>3</v>
      </c>
      <c r="BD525" s="20">
        <v>0.38</v>
      </c>
      <c r="BE525" s="20">
        <v>3.38</v>
      </c>
      <c r="BF525" s="20">
        <v>15.07</v>
      </c>
      <c r="BG525" s="22">
        <v>365</v>
      </c>
      <c r="BH525" s="22">
        <v>40</v>
      </c>
      <c r="BI525" s="22">
        <v>140</v>
      </c>
      <c r="BJ525" s="22">
        <v>18</v>
      </c>
      <c r="BK525" s="22">
        <v>62</v>
      </c>
      <c r="BL525" s="22">
        <v>23</v>
      </c>
      <c r="BM525" s="22">
        <v>174</v>
      </c>
      <c r="BN525" s="22">
        <v>31</v>
      </c>
      <c r="BO525" s="20"/>
      <c r="BP525" s="20"/>
      <c r="BQ525" s="20"/>
      <c r="BR525" s="20"/>
      <c r="BS525" s="20"/>
      <c r="BT525" s="20"/>
      <c r="BU525" s="22">
        <v>0.28999999999999998</v>
      </c>
      <c r="BV525" s="22">
        <v>0</v>
      </c>
      <c r="BW525" s="22">
        <v>0.04</v>
      </c>
      <c r="BX525" s="22">
        <v>0.33</v>
      </c>
      <c r="BY525" s="22">
        <v>1.45</v>
      </c>
      <c r="BZ525" s="22">
        <v>1.1499999999999999</v>
      </c>
      <c r="CA525" s="22">
        <v>41</v>
      </c>
      <c r="CB525" s="22">
        <v>16</v>
      </c>
      <c r="CC525" s="22">
        <v>290</v>
      </c>
      <c r="CD525" s="22">
        <v>39</v>
      </c>
      <c r="CE525" s="22">
        <v>344</v>
      </c>
      <c r="CF525" s="22">
        <v>42</v>
      </c>
      <c r="CG525" s="22">
        <v>114</v>
      </c>
      <c r="CH525" s="22">
        <v>18</v>
      </c>
      <c r="CI525" s="22">
        <v>1.06</v>
      </c>
      <c r="CJ525" s="22">
        <v>0.38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487828</v>
      </c>
      <c r="D526" s="22">
        <v>0</v>
      </c>
      <c r="E526" s="22">
        <v>0</v>
      </c>
      <c r="F526" s="22">
        <v>-1</v>
      </c>
      <c r="G526" s="22">
        <v>1</v>
      </c>
      <c r="H526" s="22">
        <v>0</v>
      </c>
      <c r="I526" s="22">
        <v>3</v>
      </c>
      <c r="J526" s="20">
        <v>0.5</v>
      </c>
      <c r="K526" s="20">
        <v>0.5</v>
      </c>
      <c r="L526" s="22">
        <v>0</v>
      </c>
      <c r="M526" s="20" t="s">
        <v>2467</v>
      </c>
      <c r="N526" s="20">
        <v>0</v>
      </c>
      <c r="O526" s="22">
        <v>632</v>
      </c>
      <c r="P526" s="23" t="b">
        <v>0</v>
      </c>
      <c r="Q526" s="20"/>
      <c r="R526" s="20"/>
      <c r="S526" s="22">
        <v>44</v>
      </c>
      <c r="T526" s="20" t="s">
        <v>2555</v>
      </c>
      <c r="U526" s="20">
        <v>0</v>
      </c>
      <c r="V526" s="20" t="s">
        <v>2556</v>
      </c>
      <c r="W526" s="20">
        <v>0</v>
      </c>
      <c r="X526" s="23" t="b">
        <v>0</v>
      </c>
      <c r="Y526" s="20"/>
      <c r="Z526" s="20" t="s">
        <v>858</v>
      </c>
      <c r="AA526" s="22">
        <v>14</v>
      </c>
      <c r="AB526" s="22">
        <v>1</v>
      </c>
      <c r="AC526" s="22">
        <v>0</v>
      </c>
      <c r="AD526" s="22">
        <v>973</v>
      </c>
      <c r="AE526" s="22">
        <v>10</v>
      </c>
      <c r="AF526" s="22">
        <v>1361</v>
      </c>
      <c r="AG526" s="22">
        <v>22</v>
      </c>
      <c r="AH526" s="20">
        <v>0</v>
      </c>
      <c r="AI526" s="20">
        <v>0</v>
      </c>
      <c r="AJ526" s="20" t="s">
        <v>2556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634</v>
      </c>
      <c r="BH526" s="22">
        <v>243</v>
      </c>
      <c r="BI526" s="22">
        <v>623</v>
      </c>
      <c r="BJ526" s="22">
        <v>243</v>
      </c>
      <c r="BK526" s="22">
        <v>608</v>
      </c>
      <c r="BL526" s="22">
        <v>239</v>
      </c>
      <c r="BM526" s="22">
        <v>639</v>
      </c>
      <c r="BN526" s="22">
        <v>246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554</v>
      </c>
      <c r="CB526" s="22">
        <v>311</v>
      </c>
      <c r="CC526" s="22">
        <v>585</v>
      </c>
      <c r="CD526" s="22">
        <v>213</v>
      </c>
      <c r="CE526" s="22">
        <v>646</v>
      </c>
      <c r="CF526" s="22">
        <v>251</v>
      </c>
      <c r="CG526" s="22">
        <v>643</v>
      </c>
      <c r="CH526" s="22">
        <v>251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477733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1</v>
      </c>
      <c r="J527" s="20">
        <v>0.5</v>
      </c>
      <c r="K527" s="20">
        <v>0.5</v>
      </c>
      <c r="L527" s="22">
        <v>0</v>
      </c>
      <c r="M527" s="20" t="s">
        <v>2784</v>
      </c>
      <c r="N527" s="20">
        <v>0</v>
      </c>
      <c r="O527" s="22">
        <v>669</v>
      </c>
      <c r="P527" s="23" t="b">
        <v>0</v>
      </c>
      <c r="Q527" s="20"/>
      <c r="R527" s="20"/>
      <c r="S527" s="22">
        <v>40</v>
      </c>
      <c r="T527" s="20" t="s">
        <v>2785</v>
      </c>
      <c r="U527" s="20">
        <v>0</v>
      </c>
      <c r="V527" s="20" t="s">
        <v>2786</v>
      </c>
      <c r="W527" s="20">
        <v>0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0</v>
      </c>
      <c r="AD527" s="22">
        <v>2333</v>
      </c>
      <c r="AE527" s="22">
        <v>18</v>
      </c>
      <c r="AF527" s="22">
        <v>1595</v>
      </c>
      <c r="AG527" s="22">
        <v>27</v>
      </c>
      <c r="AH527" s="20">
        <v>0</v>
      </c>
      <c r="AI527" s="20">
        <v>0</v>
      </c>
      <c r="AJ527" s="20" t="s">
        <v>2786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564</v>
      </c>
      <c r="BH527" s="22">
        <v>76</v>
      </c>
      <c r="BI527" s="22">
        <v>549</v>
      </c>
      <c r="BJ527" s="22">
        <v>59</v>
      </c>
      <c r="BK527" s="22">
        <v>523</v>
      </c>
      <c r="BL527" s="22">
        <v>50</v>
      </c>
      <c r="BM527" s="22">
        <v>571</v>
      </c>
      <c r="BN527" s="22">
        <v>76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695</v>
      </c>
      <c r="CB527" s="22">
        <v>58</v>
      </c>
      <c r="CC527" s="22">
        <v>497</v>
      </c>
      <c r="CD527" s="22">
        <v>74</v>
      </c>
      <c r="CE527" s="22">
        <v>576</v>
      </c>
      <c r="CF527" s="22">
        <v>76</v>
      </c>
      <c r="CG527" s="22">
        <v>569</v>
      </c>
      <c r="CH527" s="22">
        <v>74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504598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3</v>
      </c>
      <c r="J528" s="20">
        <v>0.5</v>
      </c>
      <c r="K528" s="20">
        <v>0.5</v>
      </c>
      <c r="L528" s="22">
        <v>0</v>
      </c>
      <c r="M528" s="20" t="s">
        <v>1026</v>
      </c>
      <c r="N528" s="20">
        <v>0</v>
      </c>
      <c r="O528" s="22">
        <v>685</v>
      </c>
      <c r="P528" s="23" t="b">
        <v>0</v>
      </c>
      <c r="Q528" s="20"/>
      <c r="R528" s="20"/>
      <c r="S528" s="22">
        <v>45</v>
      </c>
      <c r="T528" s="20" t="s">
        <v>2882</v>
      </c>
      <c r="U528" s="20">
        <v>0</v>
      </c>
      <c r="V528" s="20" t="s">
        <v>2883</v>
      </c>
      <c r="W528" s="20">
        <v>0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701</v>
      </c>
      <c r="AE528" s="22">
        <v>7</v>
      </c>
      <c r="AF528" s="22">
        <v>563</v>
      </c>
      <c r="AG528" s="22">
        <v>12</v>
      </c>
      <c r="AH528" s="20">
        <v>0</v>
      </c>
      <c r="AI528" s="20">
        <v>0</v>
      </c>
      <c r="AJ528" s="20" t="s">
        <v>2883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690</v>
      </c>
      <c r="BH528" s="22">
        <v>280</v>
      </c>
      <c r="BI528" s="22">
        <v>686</v>
      </c>
      <c r="BJ528" s="22">
        <v>281</v>
      </c>
      <c r="BK528" s="22">
        <v>678</v>
      </c>
      <c r="BL528" s="22">
        <v>280</v>
      </c>
      <c r="BM528" s="22">
        <v>696</v>
      </c>
      <c r="BN528" s="22">
        <v>283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445</v>
      </c>
      <c r="CB528" s="22">
        <v>262</v>
      </c>
      <c r="CC528" s="22">
        <v>647</v>
      </c>
      <c r="CD528" s="22">
        <v>253</v>
      </c>
      <c r="CE528" s="22">
        <v>698</v>
      </c>
      <c r="CF528" s="22">
        <v>286</v>
      </c>
      <c r="CG528" s="22">
        <v>699</v>
      </c>
      <c r="CH528" s="22">
        <v>285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451302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1</v>
      </c>
      <c r="J529" s="20">
        <v>0.5</v>
      </c>
      <c r="K529" s="20">
        <v>0.5</v>
      </c>
      <c r="L529" s="22">
        <v>0</v>
      </c>
      <c r="M529" s="20" t="s">
        <v>3024</v>
      </c>
      <c r="N529" s="20">
        <v>0</v>
      </c>
      <c r="O529" s="22">
        <v>695</v>
      </c>
      <c r="P529" s="23" t="b">
        <v>0</v>
      </c>
      <c r="Q529" s="20"/>
      <c r="R529" s="20"/>
      <c r="S529" s="22">
        <v>40</v>
      </c>
      <c r="T529" s="20" t="s">
        <v>3025</v>
      </c>
      <c r="U529" s="20">
        <v>0</v>
      </c>
      <c r="V529" s="20" t="s">
        <v>3026</v>
      </c>
      <c r="W529" s="20">
        <v>0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0</v>
      </c>
      <c r="AD529" s="22">
        <v>6143</v>
      </c>
      <c r="AE529" s="22">
        <v>114</v>
      </c>
      <c r="AF529" s="22">
        <v>3290</v>
      </c>
      <c r="AG529" s="22">
        <v>84</v>
      </c>
      <c r="AH529" s="20">
        <v>0</v>
      </c>
      <c r="AI529" s="20">
        <v>0</v>
      </c>
      <c r="AJ529" s="20" t="s">
        <v>3024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552</v>
      </c>
      <c r="BH529" s="22">
        <v>71</v>
      </c>
      <c r="BI529" s="22">
        <v>538</v>
      </c>
      <c r="BJ529" s="22">
        <v>54</v>
      </c>
      <c r="BK529" s="22">
        <v>511</v>
      </c>
      <c r="BL529" s="22">
        <v>45</v>
      </c>
      <c r="BM529" s="22">
        <v>560</v>
      </c>
      <c r="BN529" s="22">
        <v>71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681</v>
      </c>
      <c r="CB529" s="22">
        <v>53</v>
      </c>
      <c r="CC529" s="22">
        <v>485</v>
      </c>
      <c r="CD529" s="22">
        <v>69</v>
      </c>
      <c r="CE529" s="22">
        <v>565</v>
      </c>
      <c r="CF529" s="22">
        <v>71</v>
      </c>
      <c r="CG529" s="22">
        <v>525</v>
      </c>
      <c r="CH529" s="22">
        <v>71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37642</v>
      </c>
      <c r="D530" s="22">
        <v>0</v>
      </c>
      <c r="E530" s="22">
        <v>0</v>
      </c>
      <c r="F530" s="22">
        <v>0</v>
      </c>
      <c r="G530" s="22">
        <v>0</v>
      </c>
      <c r="H530" s="22">
        <v>1</v>
      </c>
      <c r="I530" s="22">
        <v>2</v>
      </c>
      <c r="J530" s="20">
        <v>1.8</v>
      </c>
      <c r="K530" s="20">
        <v>1.8</v>
      </c>
      <c r="L530" s="22">
        <v>0</v>
      </c>
      <c r="M530" s="20" t="s">
        <v>3027</v>
      </c>
      <c r="N530" s="20">
        <v>1.3</v>
      </c>
      <c r="O530" s="22">
        <v>703</v>
      </c>
      <c r="P530" s="23" t="b">
        <v>0</v>
      </c>
      <c r="Q530" s="20"/>
      <c r="R530" s="20" t="s">
        <v>3486</v>
      </c>
      <c r="S530" s="22">
        <v>40</v>
      </c>
      <c r="T530" s="20" t="s">
        <v>3028</v>
      </c>
      <c r="U530" s="20">
        <v>3</v>
      </c>
      <c r="V530" s="20" t="s">
        <v>3029</v>
      </c>
      <c r="W530" s="20">
        <v>0.9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30</v>
      </c>
      <c r="AD530" s="22">
        <v>251383</v>
      </c>
      <c r="AE530" s="22">
        <v>3950</v>
      </c>
      <c r="AF530" s="22">
        <v>166169</v>
      </c>
      <c r="AG530" s="22">
        <v>1948</v>
      </c>
      <c r="AH530" s="20">
        <v>0.3</v>
      </c>
      <c r="AI530" s="20">
        <v>7.5</v>
      </c>
      <c r="AJ530" s="20" t="s">
        <v>3029</v>
      </c>
      <c r="AK530" s="22">
        <v>639</v>
      </c>
      <c r="AL530" s="22">
        <v>0</v>
      </c>
      <c r="AM530" s="22">
        <v>1</v>
      </c>
      <c r="AN530" s="22">
        <v>3</v>
      </c>
      <c r="AO530" s="22">
        <v>9</v>
      </c>
      <c r="AP530" s="22">
        <v>0</v>
      </c>
      <c r="AQ530" s="22">
        <v>0</v>
      </c>
      <c r="AR530" s="22">
        <v>0</v>
      </c>
      <c r="AS530" s="22">
        <v>2</v>
      </c>
      <c r="AT530" s="22">
        <v>0</v>
      </c>
      <c r="AU530" s="22">
        <v>0</v>
      </c>
      <c r="AV530" s="22">
        <v>3</v>
      </c>
      <c r="AW530" s="22">
        <v>142</v>
      </c>
      <c r="AX530" s="20">
        <v>116.2</v>
      </c>
      <c r="AY530" s="20">
        <v>43.9</v>
      </c>
      <c r="AZ530" s="20">
        <v>13</v>
      </c>
      <c r="BA530" s="20">
        <v>17.3</v>
      </c>
      <c r="BB530" s="22">
        <v>7</v>
      </c>
      <c r="BC530" s="20">
        <v>0.06</v>
      </c>
      <c r="BD530" s="20">
        <v>0.21</v>
      </c>
      <c r="BE530" s="20">
        <v>0.27</v>
      </c>
      <c r="BF530" s="20">
        <v>13.23</v>
      </c>
      <c r="BG530" s="22">
        <v>275</v>
      </c>
      <c r="BH530" s="22">
        <v>110</v>
      </c>
      <c r="BI530" s="22">
        <v>305</v>
      </c>
      <c r="BJ530" s="22">
        <v>101</v>
      </c>
      <c r="BK530" s="22">
        <v>372</v>
      </c>
      <c r="BL530" s="22">
        <v>133</v>
      </c>
      <c r="BM530" s="22">
        <v>327</v>
      </c>
      <c r="BN530" s="22">
        <v>120</v>
      </c>
      <c r="BO530" s="20"/>
      <c r="BP530" s="20"/>
      <c r="BQ530" s="20"/>
      <c r="BR530" s="20"/>
      <c r="BS530" s="20"/>
      <c r="BT530" s="20"/>
      <c r="BU530" s="22">
        <v>0.01</v>
      </c>
      <c r="BV530" s="22">
        <v>0</v>
      </c>
      <c r="BW530" s="22">
        <v>0.03</v>
      </c>
      <c r="BX530" s="22">
        <v>0.04</v>
      </c>
      <c r="BY530" s="22">
        <v>1.86</v>
      </c>
      <c r="BZ530" s="22">
        <v>1.27</v>
      </c>
      <c r="CA530" s="22">
        <v>632</v>
      </c>
      <c r="CB530" s="22">
        <v>163</v>
      </c>
      <c r="CC530" s="22">
        <v>233</v>
      </c>
      <c r="CD530" s="22">
        <v>79</v>
      </c>
      <c r="CE530" s="22">
        <v>137</v>
      </c>
      <c r="CF530" s="22">
        <v>41</v>
      </c>
      <c r="CG530" s="22">
        <v>194</v>
      </c>
      <c r="CH530" s="22">
        <v>71</v>
      </c>
      <c r="CI530" s="22">
        <v>0.99</v>
      </c>
      <c r="CJ530" s="22">
        <v>0.42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172912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3</v>
      </c>
      <c r="J531" s="20">
        <v>1.8</v>
      </c>
      <c r="K531" s="20">
        <v>1.8</v>
      </c>
      <c r="L531" s="22">
        <v>0</v>
      </c>
      <c r="M531" s="20" t="s">
        <v>3145</v>
      </c>
      <c r="N531" s="20">
        <v>1.3</v>
      </c>
      <c r="O531" s="22">
        <v>709</v>
      </c>
      <c r="P531" s="23" t="b">
        <v>0</v>
      </c>
      <c r="Q531" s="20"/>
      <c r="R531" s="20" t="s">
        <v>3339</v>
      </c>
      <c r="S531" s="22">
        <v>50</v>
      </c>
      <c r="T531" s="20" t="s">
        <v>3146</v>
      </c>
      <c r="U531" s="20">
        <v>1.4</v>
      </c>
      <c r="V531" s="20" t="s">
        <v>3147</v>
      </c>
      <c r="W531" s="20">
        <v>0.1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14</v>
      </c>
      <c r="AD531" s="22">
        <v>32742</v>
      </c>
      <c r="AE531" s="22">
        <v>206</v>
      </c>
      <c r="AF531" s="22">
        <v>25934</v>
      </c>
      <c r="AG531" s="22">
        <v>427</v>
      </c>
      <c r="AH531" s="20">
        <v>0.3</v>
      </c>
      <c r="AI531" s="20">
        <v>2.8</v>
      </c>
      <c r="AJ531" s="20" t="s">
        <v>3147</v>
      </c>
      <c r="AK531" s="22">
        <v>610</v>
      </c>
      <c r="AL531" s="22">
        <v>0</v>
      </c>
      <c r="AM531" s="22">
        <v>0</v>
      </c>
      <c r="AN531" s="22">
        <v>1</v>
      </c>
      <c r="AO531" s="22">
        <v>8</v>
      </c>
      <c r="AP531" s="22">
        <v>0</v>
      </c>
      <c r="AQ531" s="22">
        <v>0</v>
      </c>
      <c r="AR531" s="22">
        <v>0</v>
      </c>
      <c r="AS531" s="22">
        <v>3</v>
      </c>
      <c r="AT531" s="22">
        <v>0</v>
      </c>
      <c r="AU531" s="22">
        <v>0</v>
      </c>
      <c r="AV531" s="22">
        <v>0</v>
      </c>
      <c r="AW531" s="22">
        <v>76</v>
      </c>
      <c r="AX531" s="20">
        <v>100</v>
      </c>
      <c r="AY531" s="20">
        <v>65.8</v>
      </c>
      <c r="AZ531" s="20">
        <v>4</v>
      </c>
      <c r="BA531" s="20">
        <v>17.100000000000001</v>
      </c>
      <c r="BB531" s="22">
        <v>7</v>
      </c>
      <c r="BC531" s="20">
        <v>0.05</v>
      </c>
      <c r="BD531" s="20">
        <v>0.23</v>
      </c>
      <c r="BE531" s="20">
        <v>0.28000000000000003</v>
      </c>
      <c r="BF531" s="20">
        <v>11.06</v>
      </c>
      <c r="BG531" s="22">
        <v>294</v>
      </c>
      <c r="BH531" s="22">
        <v>120</v>
      </c>
      <c r="BI531" s="22">
        <v>249</v>
      </c>
      <c r="BJ531" s="22">
        <v>138</v>
      </c>
      <c r="BK531" s="22">
        <v>411</v>
      </c>
      <c r="BL531" s="22">
        <v>205</v>
      </c>
      <c r="BM531" s="22">
        <v>329</v>
      </c>
      <c r="BN531" s="22">
        <v>149</v>
      </c>
      <c r="BO531" s="20"/>
      <c r="BP531" s="20"/>
      <c r="BQ531" s="20"/>
      <c r="BR531" s="20"/>
      <c r="BS531" s="20"/>
      <c r="BT531" s="20"/>
      <c r="BU531" s="22">
        <v>0.01</v>
      </c>
      <c r="BV531" s="22">
        <v>0</v>
      </c>
      <c r="BW531" s="22">
        <v>0.03</v>
      </c>
      <c r="BX531" s="22">
        <v>0.04</v>
      </c>
      <c r="BY531" s="22">
        <v>1.63</v>
      </c>
      <c r="BZ531" s="22">
        <v>1.18</v>
      </c>
      <c r="CA531" s="22">
        <v>186</v>
      </c>
      <c r="CB531" s="22">
        <v>115</v>
      </c>
      <c r="CC531" s="22">
        <v>242</v>
      </c>
      <c r="CD531" s="22">
        <v>108</v>
      </c>
      <c r="CE531" s="22">
        <v>365</v>
      </c>
      <c r="CF531" s="22">
        <v>164</v>
      </c>
      <c r="CG531" s="22">
        <v>381</v>
      </c>
      <c r="CH531" s="22">
        <v>121</v>
      </c>
      <c r="CI531" s="22">
        <v>1.03</v>
      </c>
      <c r="CJ531" s="22">
        <v>0.15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515504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4</v>
      </c>
      <c r="J532" s="20">
        <v>0.5</v>
      </c>
      <c r="K532" s="20">
        <v>0.5</v>
      </c>
      <c r="L532" s="22">
        <v>0</v>
      </c>
      <c r="M532" s="20" t="s">
        <v>1016</v>
      </c>
      <c r="N532" s="20">
        <v>0</v>
      </c>
      <c r="O532" s="22">
        <v>748</v>
      </c>
      <c r="P532" s="23" t="b">
        <v>0</v>
      </c>
      <c r="Q532" s="20"/>
      <c r="R532" s="20"/>
      <c r="S532" s="22">
        <v>45</v>
      </c>
      <c r="T532" s="20" t="s">
        <v>3547</v>
      </c>
      <c r="U532" s="20">
        <v>0</v>
      </c>
      <c r="V532" s="20" t="s">
        <v>3548</v>
      </c>
      <c r="W532" s="20">
        <v>0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0</v>
      </c>
      <c r="AD532" s="22">
        <v>999</v>
      </c>
      <c r="AE532" s="22">
        <v>73</v>
      </c>
      <c r="AF532" s="22">
        <v>515</v>
      </c>
      <c r="AG532" s="22">
        <v>63</v>
      </c>
      <c r="AH532" s="20">
        <v>0</v>
      </c>
      <c r="AI532" s="20">
        <v>0</v>
      </c>
      <c r="AJ532" s="20" t="s">
        <v>3548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694</v>
      </c>
      <c r="BH532" s="22">
        <v>77</v>
      </c>
      <c r="BI532" s="22">
        <v>691</v>
      </c>
      <c r="BJ532" s="22">
        <v>79</v>
      </c>
      <c r="BK532" s="22">
        <v>683</v>
      </c>
      <c r="BL532" s="22">
        <v>78</v>
      </c>
      <c r="BM532" s="22">
        <v>700</v>
      </c>
      <c r="BN532" s="22">
        <v>80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451</v>
      </c>
      <c r="CB532" s="22">
        <v>82</v>
      </c>
      <c r="CC532" s="22">
        <v>652</v>
      </c>
      <c r="CD532" s="22">
        <v>72</v>
      </c>
      <c r="CE532" s="22">
        <v>702</v>
      </c>
      <c r="CF532" s="22">
        <v>80</v>
      </c>
      <c r="CG532" s="22">
        <v>683</v>
      </c>
      <c r="CH532" s="22">
        <v>95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518466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2</v>
      </c>
      <c r="J533" s="20">
        <v>1</v>
      </c>
      <c r="K533" s="20">
        <v>1</v>
      </c>
      <c r="L533" s="22">
        <v>1</v>
      </c>
      <c r="M533" s="20" t="s">
        <v>1558</v>
      </c>
      <c r="N533" s="20">
        <v>0.5</v>
      </c>
      <c r="O533" s="22">
        <v>766</v>
      </c>
      <c r="P533" s="23" t="b">
        <v>0</v>
      </c>
      <c r="Q533" s="20"/>
      <c r="R533" s="20"/>
      <c r="S533" s="22">
        <v>40</v>
      </c>
      <c r="T533" s="20" t="s">
        <v>3743</v>
      </c>
      <c r="U533" s="20">
        <v>1</v>
      </c>
      <c r="V533" s="20" t="s">
        <v>3744</v>
      </c>
      <c r="W533" s="20">
        <v>0</v>
      </c>
      <c r="X533" s="23" t="b">
        <v>0</v>
      </c>
      <c r="Y533" s="20"/>
      <c r="Z533" s="20" t="s">
        <v>858</v>
      </c>
      <c r="AA533" s="22">
        <v>14</v>
      </c>
      <c r="AB533" s="22">
        <v>1</v>
      </c>
      <c r="AC533" s="22">
        <v>1</v>
      </c>
      <c r="AD533" s="22">
        <v>189</v>
      </c>
      <c r="AE533" s="22">
        <v>173</v>
      </c>
      <c r="AF533" s="22">
        <v>19</v>
      </c>
      <c r="AG533" s="22">
        <v>15</v>
      </c>
      <c r="AH533" s="20">
        <v>0.1</v>
      </c>
      <c r="AI533" s="20">
        <v>0.2</v>
      </c>
      <c r="AJ533" s="20" t="s">
        <v>3744</v>
      </c>
      <c r="AK533" s="22">
        <v>83</v>
      </c>
      <c r="AL533" s="22">
        <v>0</v>
      </c>
      <c r="AM533" s="22">
        <v>0</v>
      </c>
      <c r="AN533" s="22">
        <v>0</v>
      </c>
      <c r="AO533" s="22">
        <v>2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10</v>
      </c>
      <c r="AX533" s="20">
        <v>16</v>
      </c>
      <c r="AY533" s="20">
        <v>1.4</v>
      </c>
      <c r="AZ533" s="20">
        <v>0</v>
      </c>
      <c r="BA533" s="20">
        <v>1.7</v>
      </c>
      <c r="BB533" s="22">
        <v>1</v>
      </c>
      <c r="BC533" s="20">
        <v>0</v>
      </c>
      <c r="BD533" s="20">
        <v>0.01</v>
      </c>
      <c r="BE533" s="20">
        <v>0.01</v>
      </c>
      <c r="BF533" s="20">
        <v>1.36</v>
      </c>
      <c r="BG533" s="22">
        <v>424</v>
      </c>
      <c r="BH533" s="22">
        <v>155</v>
      </c>
      <c r="BI533" s="22">
        <v>426</v>
      </c>
      <c r="BJ533" s="22">
        <v>159</v>
      </c>
      <c r="BK533" s="22">
        <v>540</v>
      </c>
      <c r="BL533" s="22">
        <v>214</v>
      </c>
      <c r="BM533" s="22">
        <v>456</v>
      </c>
      <c r="BN533" s="22">
        <v>162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0.01</v>
      </c>
      <c r="BX533" s="22">
        <v>0.01</v>
      </c>
      <c r="BY533" s="22">
        <v>1.47</v>
      </c>
      <c r="BZ533" s="22">
        <v>2.17</v>
      </c>
      <c r="CA533" s="22">
        <v>712</v>
      </c>
      <c r="CB533" s="22">
        <v>219</v>
      </c>
      <c r="CC533" s="22">
        <v>322</v>
      </c>
      <c r="CD533" s="22">
        <v>107</v>
      </c>
      <c r="CE533" s="22">
        <v>407</v>
      </c>
      <c r="CF533" s="22">
        <v>144</v>
      </c>
      <c r="CG533" s="22">
        <v>739</v>
      </c>
      <c r="CH533" s="22">
        <v>246</v>
      </c>
      <c r="CI533" s="22">
        <v>1.08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515500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1.7</v>
      </c>
      <c r="K534" s="20">
        <v>1.7</v>
      </c>
      <c r="L534" s="22">
        <v>0</v>
      </c>
      <c r="M534" s="20" t="s">
        <v>1371</v>
      </c>
      <c r="N534" s="20">
        <v>0</v>
      </c>
      <c r="O534" s="22">
        <v>768</v>
      </c>
      <c r="P534" s="23" t="b">
        <v>0</v>
      </c>
      <c r="Q534" s="20"/>
      <c r="R534" s="20"/>
      <c r="S534" s="22">
        <v>40</v>
      </c>
      <c r="T534" s="20" t="s">
        <v>3808</v>
      </c>
      <c r="U534" s="20">
        <v>0</v>
      </c>
      <c r="V534" s="20" t="s">
        <v>3809</v>
      </c>
      <c r="W534" s="20">
        <v>0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0</v>
      </c>
      <c r="AD534" s="22">
        <v>6</v>
      </c>
      <c r="AE534" s="22">
        <v>6</v>
      </c>
      <c r="AF534" s="22">
        <v>0</v>
      </c>
      <c r="AG534" s="22">
        <v>0</v>
      </c>
      <c r="AH534" s="20">
        <v>0</v>
      </c>
      <c r="AI534" s="20">
        <v>0</v>
      </c>
      <c r="AJ534" s="20" t="s">
        <v>3809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577</v>
      </c>
      <c r="BH534" s="22">
        <v>222</v>
      </c>
      <c r="BI534" s="22">
        <v>562</v>
      </c>
      <c r="BJ534" s="22">
        <v>221</v>
      </c>
      <c r="BK534" s="22">
        <v>536</v>
      </c>
      <c r="BL534" s="22">
        <v>211</v>
      </c>
      <c r="BM534" s="22">
        <v>584</v>
      </c>
      <c r="BN534" s="22">
        <v>222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708</v>
      </c>
      <c r="CB534" s="22">
        <v>216</v>
      </c>
      <c r="CC534" s="22">
        <v>510</v>
      </c>
      <c r="CD534" s="22">
        <v>195</v>
      </c>
      <c r="CE534" s="22">
        <v>589</v>
      </c>
      <c r="CF534" s="22">
        <v>219</v>
      </c>
      <c r="CG534" s="22">
        <v>763</v>
      </c>
      <c r="CH534" s="22">
        <v>249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487838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2</v>
      </c>
      <c r="J535" s="20">
        <v>0.8</v>
      </c>
      <c r="K535" s="20">
        <v>1.3</v>
      </c>
      <c r="L535" s="22">
        <v>0</v>
      </c>
      <c r="M535" s="20" t="s">
        <v>505</v>
      </c>
      <c r="N535" s="20">
        <v>0.3</v>
      </c>
      <c r="O535" s="22">
        <v>204</v>
      </c>
      <c r="P535" s="23" t="b">
        <v>0</v>
      </c>
      <c r="Q535" s="20"/>
      <c r="R535" s="20" t="s">
        <v>3487</v>
      </c>
      <c r="S535" s="22">
        <v>43</v>
      </c>
      <c r="T535" s="20" t="s">
        <v>1186</v>
      </c>
      <c r="U535" s="20">
        <v>0.8</v>
      </c>
      <c r="V535" s="20" t="s">
        <v>1187</v>
      </c>
      <c r="W535" s="20">
        <v>0.2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4</v>
      </c>
      <c r="AD535" s="22">
        <v>18188</v>
      </c>
      <c r="AE535" s="22">
        <v>107</v>
      </c>
      <c r="AF535" s="22">
        <v>27088</v>
      </c>
      <c r="AG535" s="22">
        <v>194</v>
      </c>
      <c r="AH535" s="20">
        <v>0.1</v>
      </c>
      <c r="AI535" s="20">
        <v>0.9</v>
      </c>
      <c r="AJ535" s="20" t="s">
        <v>1187</v>
      </c>
      <c r="AK535" s="22">
        <v>81</v>
      </c>
      <c r="AL535" s="22">
        <v>0</v>
      </c>
      <c r="AM535" s="22">
        <v>0</v>
      </c>
      <c r="AN535" s="22">
        <v>0</v>
      </c>
      <c r="AO535" s="22">
        <v>1</v>
      </c>
      <c r="AP535" s="22">
        <v>0</v>
      </c>
      <c r="AQ535" s="22">
        <v>0</v>
      </c>
      <c r="AR535" s="22">
        <v>0</v>
      </c>
      <c r="AS535" s="22">
        <v>1</v>
      </c>
      <c r="AT535" s="22">
        <v>0</v>
      </c>
      <c r="AU535" s="22">
        <v>0</v>
      </c>
      <c r="AV535" s="22">
        <v>0</v>
      </c>
      <c r="AW535" s="22">
        <v>18</v>
      </c>
      <c r="AX535" s="20">
        <v>24.8</v>
      </c>
      <c r="AY535" s="20">
        <v>2.5</v>
      </c>
      <c r="AZ535" s="20">
        <v>17</v>
      </c>
      <c r="BA535" s="20">
        <v>4.4000000000000004</v>
      </c>
      <c r="BB535" s="22">
        <v>1</v>
      </c>
      <c r="BC535" s="20">
        <v>0.02</v>
      </c>
      <c r="BD535" s="20">
        <v>0.01</v>
      </c>
      <c r="BE535" s="20">
        <v>0.03</v>
      </c>
      <c r="BF535" s="20">
        <v>2.12</v>
      </c>
      <c r="BG535" s="22">
        <v>406</v>
      </c>
      <c r="BH535" s="22">
        <v>150</v>
      </c>
      <c r="BI535" s="22">
        <v>419</v>
      </c>
      <c r="BJ535" s="22">
        <v>155</v>
      </c>
      <c r="BK535" s="22">
        <v>354</v>
      </c>
      <c r="BL535" s="22">
        <v>127</v>
      </c>
      <c r="BM535" s="22">
        <v>418</v>
      </c>
      <c r="BN535" s="22">
        <v>148</v>
      </c>
      <c r="BO535" s="20"/>
      <c r="BP535" s="20"/>
      <c r="BQ535" s="20"/>
      <c r="BR535" s="20"/>
      <c r="BS535" s="20"/>
      <c r="BT535" s="20"/>
      <c r="BU535" s="22">
        <v>0.02</v>
      </c>
      <c r="BV535" s="22">
        <v>0</v>
      </c>
      <c r="BW535" s="22">
        <v>0.01</v>
      </c>
      <c r="BX535" s="22">
        <v>0.03</v>
      </c>
      <c r="BY535" s="22">
        <v>2.36</v>
      </c>
      <c r="BZ535" s="22">
        <v>1.1100000000000001</v>
      </c>
      <c r="CA535" s="22">
        <v>609</v>
      </c>
      <c r="CB535" s="22">
        <v>153</v>
      </c>
      <c r="CC535" s="22">
        <v>351</v>
      </c>
      <c r="CD535" s="22">
        <v>116</v>
      </c>
      <c r="CE535" s="22">
        <v>476</v>
      </c>
      <c r="CF535" s="22">
        <v>158</v>
      </c>
      <c r="CG535" s="22">
        <v>357</v>
      </c>
      <c r="CH535" s="22">
        <v>139</v>
      </c>
      <c r="CI535" s="22">
        <v>1.1100000000000001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179018</v>
      </c>
      <c r="D536" s="22">
        <v>0</v>
      </c>
      <c r="E536" s="22">
        <v>0</v>
      </c>
      <c r="F536" s="22">
        <v>-3</v>
      </c>
      <c r="G536" s="22">
        <v>3</v>
      </c>
      <c r="H536" s="22">
        <v>1</v>
      </c>
      <c r="I536" s="22">
        <v>3</v>
      </c>
      <c r="J536" s="20">
        <v>4.5</v>
      </c>
      <c r="K536" s="20">
        <v>5</v>
      </c>
      <c r="L536" s="22">
        <v>2</v>
      </c>
      <c r="M536" s="20" t="s">
        <v>1498</v>
      </c>
      <c r="N536" s="20">
        <v>4</v>
      </c>
      <c r="O536" s="22">
        <v>402</v>
      </c>
      <c r="P536" s="23" t="b">
        <v>0</v>
      </c>
      <c r="Q536" s="20"/>
      <c r="R536" s="20" t="s">
        <v>3488</v>
      </c>
      <c r="S536" s="22">
        <v>62</v>
      </c>
      <c r="T536" s="20" t="s">
        <v>1499</v>
      </c>
      <c r="U536" s="20">
        <v>3.2</v>
      </c>
      <c r="V536" s="20" t="s">
        <v>1500</v>
      </c>
      <c r="W536" s="20">
        <v>4.7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58</v>
      </c>
      <c r="AD536" s="22">
        <v>748587</v>
      </c>
      <c r="AE536" s="22">
        <v>8886</v>
      </c>
      <c r="AF536" s="22">
        <v>1040853</v>
      </c>
      <c r="AG536" s="22">
        <v>8717</v>
      </c>
      <c r="AH536" s="20">
        <v>0.6</v>
      </c>
      <c r="AI536" s="20">
        <v>9.4</v>
      </c>
      <c r="AJ536" s="20" t="s">
        <v>410</v>
      </c>
      <c r="AK536" s="22">
        <v>1246</v>
      </c>
      <c r="AL536" s="22">
        <v>3</v>
      </c>
      <c r="AM536" s="22">
        <v>1</v>
      </c>
      <c r="AN536" s="22">
        <v>5</v>
      </c>
      <c r="AO536" s="22">
        <v>16</v>
      </c>
      <c r="AP536" s="22">
        <v>0</v>
      </c>
      <c r="AQ536" s="22">
        <v>0</v>
      </c>
      <c r="AR536" s="22">
        <v>0</v>
      </c>
      <c r="AS536" s="22">
        <v>1</v>
      </c>
      <c r="AT536" s="22">
        <v>0</v>
      </c>
      <c r="AU536" s="22">
        <v>0</v>
      </c>
      <c r="AV536" s="22">
        <v>4</v>
      </c>
      <c r="AW536" s="22">
        <v>195</v>
      </c>
      <c r="AX536" s="20">
        <v>230.6</v>
      </c>
      <c r="AY536" s="20">
        <v>210.1</v>
      </c>
      <c r="AZ536" s="20">
        <v>286</v>
      </c>
      <c r="BA536" s="20">
        <v>72.3</v>
      </c>
      <c r="BB536" s="22">
        <v>16</v>
      </c>
      <c r="BC536" s="20">
        <v>3.79</v>
      </c>
      <c r="BD536" s="20">
        <v>0.74</v>
      </c>
      <c r="BE536" s="20">
        <v>4.53</v>
      </c>
      <c r="BF536" s="20">
        <v>18.46</v>
      </c>
      <c r="BG536" s="22">
        <v>143</v>
      </c>
      <c r="BH536" s="22">
        <v>60</v>
      </c>
      <c r="BI536" s="22">
        <v>82</v>
      </c>
      <c r="BJ536" s="22">
        <v>62</v>
      </c>
      <c r="BK536" s="22">
        <v>51</v>
      </c>
      <c r="BL536" s="22">
        <v>31</v>
      </c>
      <c r="BM536" s="22">
        <v>68</v>
      </c>
      <c r="BN536" s="22">
        <v>49</v>
      </c>
      <c r="BO536" s="20"/>
      <c r="BP536" s="20"/>
      <c r="BQ536" s="20"/>
      <c r="BR536" s="20"/>
      <c r="BS536" s="20"/>
      <c r="BT536" s="20"/>
      <c r="BU536" s="22">
        <v>0.27</v>
      </c>
      <c r="BV536" s="22">
        <v>0</v>
      </c>
      <c r="BW536" s="22">
        <v>0.05</v>
      </c>
      <c r="BX536" s="22">
        <v>0.32</v>
      </c>
      <c r="BY536" s="22">
        <v>1.33</v>
      </c>
      <c r="BZ536" s="22">
        <v>1.1599999999999999</v>
      </c>
      <c r="CA536" s="22">
        <v>57</v>
      </c>
      <c r="CB536" s="22">
        <v>34</v>
      </c>
      <c r="CC536" s="22">
        <v>49</v>
      </c>
      <c r="CD536" s="22">
        <v>30</v>
      </c>
      <c r="CE536" s="22">
        <v>125</v>
      </c>
      <c r="CF536" s="22">
        <v>56</v>
      </c>
      <c r="CG536" s="22">
        <v>87</v>
      </c>
      <c r="CH536" s="22">
        <v>26</v>
      </c>
      <c r="CI536" s="22">
        <v>1.1599999999999999</v>
      </c>
      <c r="CJ536" s="22">
        <v>0.36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215379</v>
      </c>
      <c r="D537" s="22">
        <v>0</v>
      </c>
      <c r="E537" s="22">
        <v>0</v>
      </c>
      <c r="F537" s="22">
        <v>-3</v>
      </c>
      <c r="G537" s="22">
        <v>3</v>
      </c>
      <c r="H537" s="22">
        <v>0</v>
      </c>
      <c r="I537" s="22">
        <v>3</v>
      </c>
      <c r="J537" s="20">
        <v>0</v>
      </c>
      <c r="K537" s="20">
        <v>0</v>
      </c>
      <c r="L537" s="22">
        <v>0</v>
      </c>
      <c r="M537" s="20" t="s">
        <v>1517</v>
      </c>
      <c r="N537" s="20">
        <v>0</v>
      </c>
      <c r="O537" s="22">
        <v>403</v>
      </c>
      <c r="P537" s="23" t="b">
        <v>0</v>
      </c>
      <c r="Q537" s="20" t="s">
        <v>3810</v>
      </c>
      <c r="R537" s="20" t="s">
        <v>3374</v>
      </c>
      <c r="S537" s="22">
        <v>42</v>
      </c>
      <c r="T537" s="20" t="s">
        <v>1518</v>
      </c>
      <c r="U537" s="20">
        <v>2.1</v>
      </c>
      <c r="V537" s="20" t="s">
        <v>539</v>
      </c>
      <c r="W537" s="20">
        <v>1.9</v>
      </c>
      <c r="X537" s="23" t="b">
        <v>0</v>
      </c>
      <c r="Y537" s="20"/>
      <c r="Z537" s="20" t="s">
        <v>899</v>
      </c>
      <c r="AA537" s="22">
        <v>15</v>
      </c>
      <c r="AB537" s="22">
        <v>4</v>
      </c>
      <c r="AC537" s="22">
        <v>19</v>
      </c>
      <c r="AD537" s="22">
        <v>325675</v>
      </c>
      <c r="AE537" s="22">
        <v>2758</v>
      </c>
      <c r="AF537" s="22">
        <v>693007</v>
      </c>
      <c r="AG537" s="22">
        <v>3511</v>
      </c>
      <c r="AH537" s="20">
        <v>0</v>
      </c>
      <c r="AI537" s="20">
        <v>4.5</v>
      </c>
      <c r="AJ537" s="20" t="s">
        <v>539</v>
      </c>
      <c r="AK537" s="22">
        <v>407</v>
      </c>
      <c r="AL537" s="22">
        <v>0</v>
      </c>
      <c r="AM537" s="22">
        <v>1</v>
      </c>
      <c r="AN537" s="22">
        <v>3</v>
      </c>
      <c r="AO537" s="22">
        <v>5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65</v>
      </c>
      <c r="AX537" s="20">
        <v>83.2</v>
      </c>
      <c r="AY537" s="20">
        <v>88.8</v>
      </c>
      <c r="AZ537" s="20">
        <v>85</v>
      </c>
      <c r="BA537" s="20">
        <v>25.7</v>
      </c>
      <c r="BB537" s="22">
        <v>4</v>
      </c>
      <c r="BC537" s="20">
        <v>0.78</v>
      </c>
      <c r="BD537" s="20">
        <v>0.31</v>
      </c>
      <c r="BE537" s="20">
        <v>1.0900000000000001</v>
      </c>
      <c r="BF537" s="20">
        <v>4.57</v>
      </c>
      <c r="BG537" s="22">
        <v>312</v>
      </c>
      <c r="BH537" s="22">
        <v>130</v>
      </c>
      <c r="BI537" s="22">
        <v>206</v>
      </c>
      <c r="BJ537" s="22">
        <v>121</v>
      </c>
      <c r="BK537" s="22">
        <v>180</v>
      </c>
      <c r="BL537" s="22">
        <v>104</v>
      </c>
      <c r="BM537" s="22">
        <v>271</v>
      </c>
      <c r="BN537" s="22">
        <v>128</v>
      </c>
      <c r="BO537" s="20"/>
      <c r="BP537" s="20"/>
      <c r="BQ537" s="20"/>
      <c r="BR537" s="20"/>
      <c r="BS537" s="20"/>
      <c r="BT537" s="20"/>
      <c r="BU537" s="22">
        <v>0.17</v>
      </c>
      <c r="BV537" s="22">
        <v>0</v>
      </c>
      <c r="BW537" s="22">
        <v>7.0000000000000007E-2</v>
      </c>
      <c r="BX537" s="22">
        <v>0.24</v>
      </c>
      <c r="BY537" s="22">
        <v>1.01</v>
      </c>
      <c r="BZ537" s="22">
        <v>1.1100000000000001</v>
      </c>
      <c r="CA537" s="22">
        <v>624</v>
      </c>
      <c r="CB537" s="22">
        <v>333</v>
      </c>
      <c r="CC537" s="22">
        <v>529</v>
      </c>
      <c r="CD537" s="22">
        <v>188</v>
      </c>
      <c r="CE537" s="22">
        <v>260</v>
      </c>
      <c r="CF537" s="22">
        <v>116</v>
      </c>
      <c r="CG537" s="22">
        <v>143</v>
      </c>
      <c r="CH537" s="22">
        <v>43</v>
      </c>
      <c r="CI537" s="22">
        <v>0.88</v>
      </c>
      <c r="CJ537" s="22">
        <v>0.66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441024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2</v>
      </c>
      <c r="J538" s="20">
        <v>0</v>
      </c>
      <c r="K538" s="20">
        <v>0</v>
      </c>
      <c r="L538" s="22">
        <v>0</v>
      </c>
      <c r="M538" s="20" t="s">
        <v>504</v>
      </c>
      <c r="N538" s="20">
        <v>0</v>
      </c>
      <c r="O538" s="22">
        <v>404</v>
      </c>
      <c r="P538" s="23" t="b">
        <v>0</v>
      </c>
      <c r="Q538" s="20" t="s">
        <v>2434</v>
      </c>
      <c r="R538" s="20" t="s">
        <v>2435</v>
      </c>
      <c r="S538" s="22">
        <v>40</v>
      </c>
      <c r="T538" s="20" t="s">
        <v>1661</v>
      </c>
      <c r="U538" s="20">
        <v>0</v>
      </c>
      <c r="V538" s="20" t="s">
        <v>678</v>
      </c>
      <c r="W538" s="20">
        <v>0</v>
      </c>
      <c r="X538" s="23" t="b">
        <v>0</v>
      </c>
      <c r="Y538" s="20"/>
      <c r="Z538" s="20" t="s">
        <v>872</v>
      </c>
      <c r="AA538" s="22">
        <v>15</v>
      </c>
      <c r="AB538" s="22">
        <v>4</v>
      </c>
      <c r="AC538" s="22">
        <v>0</v>
      </c>
      <c r="AD538" s="22">
        <v>0</v>
      </c>
      <c r="AE538" s="22">
        <v>0</v>
      </c>
      <c r="AF538" s="22">
        <v>2225</v>
      </c>
      <c r="AG538" s="22">
        <v>4</v>
      </c>
      <c r="AH538" s="20">
        <v>0</v>
      </c>
      <c r="AI538" s="20">
        <v>0</v>
      </c>
      <c r="AJ538" s="20" t="s">
        <v>678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545</v>
      </c>
      <c r="BH538" s="22">
        <v>201</v>
      </c>
      <c r="BI538" s="22">
        <v>531</v>
      </c>
      <c r="BJ538" s="22">
        <v>201</v>
      </c>
      <c r="BK538" s="22">
        <v>503</v>
      </c>
      <c r="BL538" s="22">
        <v>189</v>
      </c>
      <c r="BM538" s="22">
        <v>553</v>
      </c>
      <c r="BN538" s="22">
        <v>202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673</v>
      </c>
      <c r="CB538" s="22">
        <v>192</v>
      </c>
      <c r="CC538" s="22">
        <v>478</v>
      </c>
      <c r="CD538" s="22">
        <v>174</v>
      </c>
      <c r="CE538" s="22">
        <v>558</v>
      </c>
      <c r="CF538" s="22">
        <v>199</v>
      </c>
      <c r="CG538" s="22">
        <v>660</v>
      </c>
      <c r="CH538" s="22">
        <v>230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220237</v>
      </c>
      <c r="D539" s="22">
        <v>0</v>
      </c>
      <c r="E539" s="22">
        <v>0</v>
      </c>
      <c r="F539" s="22">
        <v>0</v>
      </c>
      <c r="G539" s="22">
        <v>0</v>
      </c>
      <c r="H539" s="22">
        <v>2</v>
      </c>
      <c r="I539" s="22">
        <v>2</v>
      </c>
      <c r="J539" s="20">
        <v>0.8</v>
      </c>
      <c r="K539" s="20">
        <v>1.3</v>
      </c>
      <c r="L539" s="22">
        <v>1</v>
      </c>
      <c r="M539" s="20" t="s">
        <v>1515</v>
      </c>
      <c r="N539" s="20">
        <v>0.3</v>
      </c>
      <c r="O539" s="22">
        <v>405</v>
      </c>
      <c r="P539" s="23" t="b">
        <v>0</v>
      </c>
      <c r="Q539" s="20"/>
      <c r="R539" s="20" t="s">
        <v>3261</v>
      </c>
      <c r="S539" s="22">
        <v>45</v>
      </c>
      <c r="T539" s="20" t="s">
        <v>1516</v>
      </c>
      <c r="U539" s="20">
        <v>4.5999999999999996</v>
      </c>
      <c r="V539" s="20" t="s">
        <v>400</v>
      </c>
      <c r="W539" s="20">
        <v>5.3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32</v>
      </c>
      <c r="AD539" s="22">
        <v>1578965</v>
      </c>
      <c r="AE539" s="22">
        <v>10687</v>
      </c>
      <c r="AF539" s="22">
        <v>2814144</v>
      </c>
      <c r="AG539" s="22">
        <v>2155</v>
      </c>
      <c r="AH539" s="20">
        <v>0.1</v>
      </c>
      <c r="AI539" s="20">
        <v>7.1</v>
      </c>
      <c r="AJ539" s="20" t="s">
        <v>400</v>
      </c>
      <c r="AK539" s="22">
        <v>505</v>
      </c>
      <c r="AL539" s="22">
        <v>1</v>
      </c>
      <c r="AM539" s="22">
        <v>1</v>
      </c>
      <c r="AN539" s="22">
        <v>2</v>
      </c>
      <c r="AO539" s="22">
        <v>3</v>
      </c>
      <c r="AP539" s="22">
        <v>0</v>
      </c>
      <c r="AQ539" s="22">
        <v>0</v>
      </c>
      <c r="AR539" s="22">
        <v>0</v>
      </c>
      <c r="AS539" s="22">
        <v>1</v>
      </c>
      <c r="AT539" s="22">
        <v>0</v>
      </c>
      <c r="AU539" s="22">
        <v>0</v>
      </c>
      <c r="AV539" s="22">
        <v>4</v>
      </c>
      <c r="AW539" s="22">
        <v>143</v>
      </c>
      <c r="AX539" s="20">
        <v>152.19999999999999</v>
      </c>
      <c r="AY539" s="20">
        <v>37</v>
      </c>
      <c r="AZ539" s="20">
        <v>45</v>
      </c>
      <c r="BA539" s="20">
        <v>23.5</v>
      </c>
      <c r="BB539" s="22">
        <v>5</v>
      </c>
      <c r="BC539" s="20">
        <v>0.32</v>
      </c>
      <c r="BD539" s="20">
        <v>0.43</v>
      </c>
      <c r="BE539" s="20">
        <v>0.75</v>
      </c>
      <c r="BF539" s="20">
        <v>5.63</v>
      </c>
      <c r="BG539" s="22">
        <v>229</v>
      </c>
      <c r="BH539" s="22">
        <v>89</v>
      </c>
      <c r="BI539" s="22">
        <v>319</v>
      </c>
      <c r="BJ539" s="22">
        <v>109</v>
      </c>
      <c r="BK539" s="22">
        <v>261</v>
      </c>
      <c r="BL539" s="22">
        <v>80</v>
      </c>
      <c r="BM539" s="22">
        <v>292</v>
      </c>
      <c r="BN539" s="22">
        <v>100</v>
      </c>
      <c r="BO539" s="20"/>
      <c r="BP539" s="20"/>
      <c r="BQ539" s="20"/>
      <c r="BR539" s="20"/>
      <c r="BS539" s="20"/>
      <c r="BT539" s="20"/>
      <c r="BU539" s="22">
        <v>0.06</v>
      </c>
      <c r="BV539" s="22">
        <v>0</v>
      </c>
      <c r="BW539" s="22">
        <v>0.08</v>
      </c>
      <c r="BX539" s="22">
        <v>0.14000000000000001</v>
      </c>
      <c r="BY539" s="22">
        <v>1</v>
      </c>
      <c r="BZ539" s="22">
        <v>0.53</v>
      </c>
      <c r="CA539" s="22">
        <v>384</v>
      </c>
      <c r="CB539" s="22">
        <v>71</v>
      </c>
      <c r="CC539" s="22">
        <v>358</v>
      </c>
      <c r="CD539" s="22">
        <v>121</v>
      </c>
      <c r="CE539" s="22">
        <v>27</v>
      </c>
      <c r="CF539" s="22">
        <v>5</v>
      </c>
      <c r="CG539" s="22">
        <v>77</v>
      </c>
      <c r="CH539" s="22">
        <v>25</v>
      </c>
      <c r="CI539" s="22">
        <v>0.89</v>
      </c>
      <c r="CJ539" s="22">
        <v>0.36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208706</v>
      </c>
      <c r="D540" s="22">
        <v>0</v>
      </c>
      <c r="E540" s="22">
        <v>0</v>
      </c>
      <c r="F540" s="22">
        <v>-2</v>
      </c>
      <c r="G540" s="22">
        <v>2</v>
      </c>
      <c r="H540" s="22">
        <v>1</v>
      </c>
      <c r="I540" s="22">
        <v>3</v>
      </c>
      <c r="J540" s="20">
        <v>3.5</v>
      </c>
      <c r="K540" s="20">
        <v>4</v>
      </c>
      <c r="L540" s="22">
        <v>2</v>
      </c>
      <c r="M540" s="20" t="s">
        <v>1428</v>
      </c>
      <c r="N540" s="20">
        <v>3</v>
      </c>
      <c r="O540" s="22">
        <v>406</v>
      </c>
      <c r="P540" s="23" t="b">
        <v>0</v>
      </c>
      <c r="Q540" s="20"/>
      <c r="R540" s="20" t="s">
        <v>3411</v>
      </c>
      <c r="S540" s="22">
        <v>58</v>
      </c>
      <c r="T540" s="20" t="s">
        <v>1509</v>
      </c>
      <c r="U540" s="20">
        <v>2.9</v>
      </c>
      <c r="V540" s="20" t="s">
        <v>1510</v>
      </c>
      <c r="W540" s="20">
        <v>2.1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50</v>
      </c>
      <c r="AD540" s="22">
        <v>200188</v>
      </c>
      <c r="AE540" s="22">
        <v>3253</v>
      </c>
      <c r="AF540" s="22">
        <v>336753</v>
      </c>
      <c r="AG540" s="22">
        <v>2208</v>
      </c>
      <c r="AH540" s="20">
        <v>0.5</v>
      </c>
      <c r="AI540" s="20">
        <v>8.6</v>
      </c>
      <c r="AJ540" s="20" t="s">
        <v>2216</v>
      </c>
      <c r="AK540" s="22">
        <v>1492</v>
      </c>
      <c r="AL540" s="22">
        <v>1</v>
      </c>
      <c r="AM540" s="22">
        <v>2</v>
      </c>
      <c r="AN540" s="22">
        <v>7</v>
      </c>
      <c r="AO540" s="22">
        <v>20</v>
      </c>
      <c r="AP540" s="22">
        <v>0</v>
      </c>
      <c r="AQ540" s="22">
        <v>0</v>
      </c>
      <c r="AR540" s="22">
        <v>0</v>
      </c>
      <c r="AS540" s="22">
        <v>5</v>
      </c>
      <c r="AT540" s="22">
        <v>0</v>
      </c>
      <c r="AU540" s="22">
        <v>0</v>
      </c>
      <c r="AV540" s="22">
        <v>3</v>
      </c>
      <c r="AW540" s="22">
        <v>254</v>
      </c>
      <c r="AX540" s="20">
        <v>311.2</v>
      </c>
      <c r="AY540" s="20">
        <v>392.9</v>
      </c>
      <c r="AZ540" s="20">
        <v>214</v>
      </c>
      <c r="BA540" s="20">
        <v>92</v>
      </c>
      <c r="BB540" s="22">
        <v>17</v>
      </c>
      <c r="BC540" s="20">
        <v>1.97</v>
      </c>
      <c r="BD540" s="20">
        <v>2.4900000000000002</v>
      </c>
      <c r="BE540" s="20">
        <v>4.46</v>
      </c>
      <c r="BF540" s="20">
        <v>20.440000000000001</v>
      </c>
      <c r="BG540" s="22">
        <v>71</v>
      </c>
      <c r="BH540" s="22">
        <v>28</v>
      </c>
      <c r="BI540" s="22">
        <v>26</v>
      </c>
      <c r="BJ540" s="22">
        <v>20</v>
      </c>
      <c r="BK540" s="22">
        <v>73</v>
      </c>
      <c r="BL540" s="22">
        <v>48</v>
      </c>
      <c r="BM540" s="22">
        <v>38</v>
      </c>
      <c r="BN540" s="22">
        <v>26</v>
      </c>
      <c r="BO540" s="20"/>
      <c r="BP540" s="20"/>
      <c r="BQ540" s="20"/>
      <c r="BR540" s="20"/>
      <c r="BS540" s="20"/>
      <c r="BT540" s="20"/>
      <c r="BU540" s="22">
        <v>0.12</v>
      </c>
      <c r="BV540" s="22">
        <v>0</v>
      </c>
      <c r="BW540" s="22">
        <v>0.15</v>
      </c>
      <c r="BX540" s="22">
        <v>0.27</v>
      </c>
      <c r="BY540" s="22">
        <v>1.23</v>
      </c>
      <c r="BZ540" s="22">
        <v>1.21</v>
      </c>
      <c r="CA540" s="22">
        <v>74</v>
      </c>
      <c r="CB540" s="22">
        <v>47</v>
      </c>
      <c r="CC540" s="22">
        <v>111</v>
      </c>
      <c r="CD540" s="22">
        <v>57</v>
      </c>
      <c r="CE540" s="22">
        <v>171</v>
      </c>
      <c r="CF540" s="22">
        <v>73</v>
      </c>
      <c r="CG540" s="22">
        <v>132</v>
      </c>
      <c r="CH540" s="22">
        <v>39</v>
      </c>
      <c r="CI540" s="22">
        <v>1.03</v>
      </c>
      <c r="CJ540" s="22">
        <v>0.42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78916</v>
      </c>
      <c r="D541" s="22">
        <v>0</v>
      </c>
      <c r="E541" s="22">
        <v>0</v>
      </c>
      <c r="F541" s="22">
        <v>-1</v>
      </c>
      <c r="G541" s="22">
        <v>1</v>
      </c>
      <c r="H541" s="22">
        <v>2</v>
      </c>
      <c r="I541" s="22">
        <v>2</v>
      </c>
      <c r="J541" s="20">
        <v>3.2</v>
      </c>
      <c r="K541" s="20">
        <v>3.7</v>
      </c>
      <c r="L541" s="22">
        <v>2</v>
      </c>
      <c r="M541" s="20" t="s">
        <v>1481</v>
      </c>
      <c r="N541" s="20">
        <v>2.7</v>
      </c>
      <c r="O541" s="22">
        <v>407</v>
      </c>
      <c r="P541" s="23" t="b">
        <v>0</v>
      </c>
      <c r="Q541" s="20"/>
      <c r="R541" s="20" t="s">
        <v>3412</v>
      </c>
      <c r="S541" s="22">
        <v>44</v>
      </c>
      <c r="T541" s="20" t="s">
        <v>1482</v>
      </c>
      <c r="U541" s="20">
        <v>4.0999999999999996</v>
      </c>
      <c r="V541" s="20" t="s">
        <v>401</v>
      </c>
      <c r="W541" s="20">
        <v>4.4000000000000004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53</v>
      </c>
      <c r="AD541" s="22">
        <v>1535364</v>
      </c>
      <c r="AE541" s="22">
        <v>31845</v>
      </c>
      <c r="AF541" s="22">
        <v>1437317</v>
      </c>
      <c r="AG541" s="22">
        <v>3593</v>
      </c>
      <c r="AH541" s="20">
        <v>0.6</v>
      </c>
      <c r="AI541" s="20">
        <v>12</v>
      </c>
      <c r="AJ541" s="20" t="s">
        <v>401</v>
      </c>
      <c r="AK541" s="22">
        <v>1112</v>
      </c>
      <c r="AL541" s="22">
        <v>2</v>
      </c>
      <c r="AM541" s="22">
        <v>0</v>
      </c>
      <c r="AN541" s="22">
        <v>5</v>
      </c>
      <c r="AO541" s="22">
        <v>12</v>
      </c>
      <c r="AP541" s="22">
        <v>0</v>
      </c>
      <c r="AQ541" s="22">
        <v>0</v>
      </c>
      <c r="AR541" s="22">
        <v>0</v>
      </c>
      <c r="AS541" s="22">
        <v>2</v>
      </c>
      <c r="AT541" s="22">
        <v>0</v>
      </c>
      <c r="AU541" s="22">
        <v>0</v>
      </c>
      <c r="AV541" s="22">
        <v>2</v>
      </c>
      <c r="AW541" s="22">
        <v>219</v>
      </c>
      <c r="AX541" s="20">
        <v>261</v>
      </c>
      <c r="AY541" s="20">
        <v>62.2</v>
      </c>
      <c r="AZ541" s="20">
        <v>183</v>
      </c>
      <c r="BA541" s="20">
        <v>50.7</v>
      </c>
      <c r="BB541" s="22">
        <v>13</v>
      </c>
      <c r="BC541" s="20">
        <v>2.0699999999999998</v>
      </c>
      <c r="BD541" s="20">
        <v>0.33</v>
      </c>
      <c r="BE541" s="20">
        <v>2.4</v>
      </c>
      <c r="BF541" s="20">
        <v>13.26</v>
      </c>
      <c r="BG541" s="22">
        <v>118</v>
      </c>
      <c r="BH541" s="22">
        <v>45</v>
      </c>
      <c r="BI541" s="22">
        <v>260</v>
      </c>
      <c r="BJ541" s="22">
        <v>82</v>
      </c>
      <c r="BK541" s="22">
        <v>91</v>
      </c>
      <c r="BL541" s="22">
        <v>3</v>
      </c>
      <c r="BM541" s="22">
        <v>138</v>
      </c>
      <c r="BN541" s="22">
        <v>32</v>
      </c>
      <c r="BO541" s="20"/>
      <c r="BP541" s="20"/>
      <c r="BQ541" s="20"/>
      <c r="BR541" s="20"/>
      <c r="BS541" s="20"/>
      <c r="BT541" s="20"/>
      <c r="BU541" s="22">
        <v>0.17</v>
      </c>
      <c r="BV541" s="22">
        <v>0</v>
      </c>
      <c r="BW541" s="22">
        <v>0.03</v>
      </c>
      <c r="BX541" s="22">
        <v>0.2</v>
      </c>
      <c r="BY541" s="22">
        <v>1.07</v>
      </c>
      <c r="BZ541" s="22">
        <v>0.97</v>
      </c>
      <c r="CA541" s="22">
        <v>486</v>
      </c>
      <c r="CB541" s="22">
        <v>88</v>
      </c>
      <c r="CC541" s="22">
        <v>123</v>
      </c>
      <c r="CD541" s="22">
        <v>38</v>
      </c>
      <c r="CE541" s="22">
        <v>47</v>
      </c>
      <c r="CF541" s="22">
        <v>8</v>
      </c>
      <c r="CG541" s="22">
        <v>90</v>
      </c>
      <c r="CH541" s="22">
        <v>34</v>
      </c>
      <c r="CI541" s="22">
        <v>1.05</v>
      </c>
      <c r="CJ541" s="22">
        <v>0.4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59735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1</v>
      </c>
      <c r="J542" s="20">
        <v>0</v>
      </c>
      <c r="K542" s="20">
        <v>0</v>
      </c>
      <c r="L542" s="22">
        <v>0</v>
      </c>
      <c r="M542" s="20" t="s">
        <v>919</v>
      </c>
      <c r="N542" s="20">
        <v>0</v>
      </c>
      <c r="O542" s="22">
        <v>408</v>
      </c>
      <c r="P542" s="23" t="b">
        <v>0</v>
      </c>
      <c r="Q542" s="20" t="s">
        <v>2436</v>
      </c>
      <c r="R542" s="20" t="s">
        <v>2437</v>
      </c>
      <c r="S542" s="22">
        <v>40</v>
      </c>
      <c r="T542" s="20" t="s">
        <v>1477</v>
      </c>
      <c r="U542" s="20">
        <v>0</v>
      </c>
      <c r="V542" s="20" t="s">
        <v>745</v>
      </c>
      <c r="W542" s="20">
        <v>0</v>
      </c>
      <c r="X542" s="23" t="b">
        <v>0</v>
      </c>
      <c r="Y542" s="20"/>
      <c r="Z542" s="20" t="s">
        <v>872</v>
      </c>
      <c r="AA542" s="22">
        <v>15</v>
      </c>
      <c r="AB542" s="22">
        <v>4</v>
      </c>
      <c r="AC542" s="22">
        <v>0</v>
      </c>
      <c r="AD542" s="22">
        <v>0</v>
      </c>
      <c r="AE542" s="22">
        <v>0</v>
      </c>
      <c r="AF542" s="22">
        <v>928</v>
      </c>
      <c r="AG542" s="22">
        <v>2</v>
      </c>
      <c r="AH542" s="20">
        <v>0</v>
      </c>
      <c r="AI542" s="20">
        <v>0</v>
      </c>
      <c r="AJ542" s="20" t="s">
        <v>745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513</v>
      </c>
      <c r="BH542" s="22">
        <v>56</v>
      </c>
      <c r="BI542" s="22">
        <v>499</v>
      </c>
      <c r="BJ542" s="22">
        <v>39</v>
      </c>
      <c r="BK542" s="22">
        <v>471</v>
      </c>
      <c r="BL542" s="22">
        <v>30</v>
      </c>
      <c r="BM542" s="22">
        <v>521</v>
      </c>
      <c r="BN542" s="22">
        <v>56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634</v>
      </c>
      <c r="CB542" s="22">
        <v>38</v>
      </c>
      <c r="CC542" s="22">
        <v>445</v>
      </c>
      <c r="CD542" s="22">
        <v>55</v>
      </c>
      <c r="CE542" s="22">
        <v>525</v>
      </c>
      <c r="CF542" s="22">
        <v>56</v>
      </c>
      <c r="CG542" s="22">
        <v>693</v>
      </c>
      <c r="CH542" s="22">
        <v>82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67089</v>
      </c>
      <c r="D543" s="22">
        <v>0</v>
      </c>
      <c r="E543" s="22">
        <v>0</v>
      </c>
      <c r="F543" s="22">
        <v>2</v>
      </c>
      <c r="G543" s="22">
        <v>-2</v>
      </c>
      <c r="H543" s="22">
        <v>0</v>
      </c>
      <c r="I543" s="22">
        <v>1</v>
      </c>
      <c r="J543" s="20">
        <v>3</v>
      </c>
      <c r="K543" s="20">
        <v>3.5</v>
      </c>
      <c r="L543" s="22">
        <v>3</v>
      </c>
      <c r="M543" s="20" t="s">
        <v>866</v>
      </c>
      <c r="N543" s="20">
        <v>2.5</v>
      </c>
      <c r="O543" s="22">
        <v>409</v>
      </c>
      <c r="P543" s="23" t="b">
        <v>0</v>
      </c>
      <c r="Q543" s="20"/>
      <c r="R543" s="20" t="s">
        <v>3262</v>
      </c>
      <c r="S543" s="22">
        <v>42</v>
      </c>
      <c r="T543" s="20" t="s">
        <v>1478</v>
      </c>
      <c r="U543" s="20">
        <v>3</v>
      </c>
      <c r="V543" s="20" t="s">
        <v>759</v>
      </c>
      <c r="W543" s="20">
        <v>8.3000000000000007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15</v>
      </c>
      <c r="AD543" s="22">
        <v>814452</v>
      </c>
      <c r="AE543" s="22">
        <v>17598</v>
      </c>
      <c r="AF543" s="22">
        <v>77098</v>
      </c>
      <c r="AG543" s="22">
        <v>2960</v>
      </c>
      <c r="AH543" s="20">
        <v>0.6</v>
      </c>
      <c r="AI543" s="20">
        <v>3.6</v>
      </c>
      <c r="AJ543" s="20" t="s">
        <v>759</v>
      </c>
      <c r="AK543" s="22">
        <v>364</v>
      </c>
      <c r="AL543" s="22">
        <v>0</v>
      </c>
      <c r="AM543" s="22">
        <v>0</v>
      </c>
      <c r="AN543" s="22">
        <v>1</v>
      </c>
      <c r="AO543" s="22">
        <v>8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18</v>
      </c>
      <c r="AV543" s="22">
        <v>0</v>
      </c>
      <c r="AW543" s="22">
        <v>87</v>
      </c>
      <c r="AX543" s="20">
        <v>127.6</v>
      </c>
      <c r="AY543" s="20">
        <v>0</v>
      </c>
      <c r="AZ543" s="20">
        <v>0</v>
      </c>
      <c r="BA543" s="20">
        <v>12.7</v>
      </c>
      <c r="BB543" s="22">
        <v>4</v>
      </c>
      <c r="BC543" s="20">
        <v>0</v>
      </c>
      <c r="BD543" s="20">
        <v>0</v>
      </c>
      <c r="BE543" s="20">
        <v>0</v>
      </c>
      <c r="BF543" s="20">
        <v>9.4600000000000009</v>
      </c>
      <c r="BG543" s="22">
        <v>258</v>
      </c>
      <c r="BH543" s="22">
        <v>22</v>
      </c>
      <c r="BI543" s="22">
        <v>579</v>
      </c>
      <c r="BJ543" s="22">
        <v>66</v>
      </c>
      <c r="BK543" s="22">
        <v>556</v>
      </c>
      <c r="BL543" s="22">
        <v>58</v>
      </c>
      <c r="BM543" s="22">
        <v>357</v>
      </c>
      <c r="BN543" s="22">
        <v>22</v>
      </c>
      <c r="BO543" s="20"/>
      <c r="BP543" s="20"/>
      <c r="BQ543" s="20"/>
      <c r="BR543" s="20"/>
      <c r="BS543" s="20"/>
      <c r="BT543" s="20"/>
      <c r="BU543" s="22">
        <v>0</v>
      </c>
      <c r="BV543" s="22">
        <v>4.45</v>
      </c>
      <c r="BW543" s="22">
        <v>0</v>
      </c>
      <c r="BX543" s="22">
        <v>0</v>
      </c>
      <c r="BY543" s="22">
        <v>2.34</v>
      </c>
      <c r="BZ543" s="22">
        <v>1.98</v>
      </c>
      <c r="CA543" s="22">
        <v>617</v>
      </c>
      <c r="CB543" s="22">
        <v>33</v>
      </c>
      <c r="CC543" s="22">
        <v>137</v>
      </c>
      <c r="CD543" s="22">
        <v>12</v>
      </c>
      <c r="CE543" s="22">
        <v>138</v>
      </c>
      <c r="CF543" s="22">
        <v>17</v>
      </c>
      <c r="CG543" s="22">
        <v>49</v>
      </c>
      <c r="CH543" s="22">
        <v>10</v>
      </c>
      <c r="CI543" s="22">
        <v>0.99</v>
      </c>
      <c r="CJ543" s="22">
        <v>0.25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90105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983</v>
      </c>
      <c r="N544" s="20">
        <v>0</v>
      </c>
      <c r="O544" s="22">
        <v>410</v>
      </c>
      <c r="P544" s="23" t="b">
        <v>0</v>
      </c>
      <c r="Q544" s="20" t="s">
        <v>2859</v>
      </c>
      <c r="R544" s="20" t="s">
        <v>2884</v>
      </c>
      <c r="S544" s="22">
        <v>49</v>
      </c>
      <c r="T544" s="20" t="s">
        <v>1483</v>
      </c>
      <c r="U544" s="20">
        <v>0</v>
      </c>
      <c r="V544" s="20" t="s">
        <v>622</v>
      </c>
      <c r="W544" s="20">
        <v>0</v>
      </c>
      <c r="X544" s="23" t="b">
        <v>0</v>
      </c>
      <c r="Y544" s="20"/>
      <c r="Z544" s="20" t="s">
        <v>872</v>
      </c>
      <c r="AA544" s="22">
        <v>15</v>
      </c>
      <c r="AB544" s="22">
        <v>4</v>
      </c>
      <c r="AC544" s="22">
        <v>0</v>
      </c>
      <c r="AD544" s="22">
        <v>285</v>
      </c>
      <c r="AE544" s="22">
        <v>0</v>
      </c>
      <c r="AF544" s="22">
        <v>4170</v>
      </c>
      <c r="AG544" s="22">
        <v>5</v>
      </c>
      <c r="AH544" s="20">
        <v>0</v>
      </c>
      <c r="AI544" s="20">
        <v>0</v>
      </c>
      <c r="AJ544" s="20" t="s">
        <v>622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728</v>
      </c>
      <c r="BH544" s="22">
        <v>307</v>
      </c>
      <c r="BI544" s="22">
        <v>723</v>
      </c>
      <c r="BJ544" s="22">
        <v>305</v>
      </c>
      <c r="BK544" s="22">
        <v>720</v>
      </c>
      <c r="BL544" s="22">
        <v>305</v>
      </c>
      <c r="BM544" s="22">
        <v>729</v>
      </c>
      <c r="BN544" s="22">
        <v>307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218</v>
      </c>
      <c r="CB544" s="22">
        <v>141</v>
      </c>
      <c r="CC544" s="22">
        <v>694</v>
      </c>
      <c r="CD544" s="22">
        <v>285</v>
      </c>
      <c r="CE544" s="22">
        <v>729</v>
      </c>
      <c r="CF544" s="22">
        <v>307</v>
      </c>
      <c r="CG544" s="22">
        <v>622</v>
      </c>
      <c r="CH544" s="22">
        <v>240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0"/>
      <c r="B545" s="20"/>
      <c r="C545" s="22">
        <v>81441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1</v>
      </c>
      <c r="J545" s="20">
        <v>0.5</v>
      </c>
      <c r="K545" s="20">
        <v>1</v>
      </c>
      <c r="L545" s="22">
        <v>0</v>
      </c>
      <c r="M545" s="20" t="s">
        <v>1006</v>
      </c>
      <c r="N545" s="20">
        <v>0</v>
      </c>
      <c r="O545" s="22">
        <v>411</v>
      </c>
      <c r="P545" s="23" t="b">
        <v>0</v>
      </c>
      <c r="Q545" s="20"/>
      <c r="R545" s="20"/>
      <c r="S545" s="22">
        <v>39</v>
      </c>
      <c r="T545" s="20" t="s">
        <v>1872</v>
      </c>
      <c r="U545" s="20">
        <v>0</v>
      </c>
      <c r="V545" s="20" t="s">
        <v>1873</v>
      </c>
      <c r="W545" s="20">
        <v>0.1</v>
      </c>
      <c r="X545" s="23" t="b">
        <v>0</v>
      </c>
      <c r="Y545" s="20"/>
      <c r="Z545" s="20" t="s">
        <v>858</v>
      </c>
      <c r="AA545" s="22">
        <v>15</v>
      </c>
      <c r="AB545" s="22">
        <v>4</v>
      </c>
      <c r="AC545" s="22">
        <v>0</v>
      </c>
      <c r="AD545" s="22">
        <v>5136</v>
      </c>
      <c r="AE545" s="22">
        <v>46</v>
      </c>
      <c r="AF545" s="22">
        <v>5075</v>
      </c>
      <c r="AG545" s="22">
        <v>74</v>
      </c>
      <c r="AH545" s="20">
        <v>0</v>
      </c>
      <c r="AI545" s="20">
        <v>0</v>
      </c>
      <c r="AJ545" s="20" t="s">
        <v>1873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489</v>
      </c>
      <c r="BH545" s="22">
        <v>39</v>
      </c>
      <c r="BI545" s="22">
        <v>470</v>
      </c>
      <c r="BJ545" s="22">
        <v>18</v>
      </c>
      <c r="BK545" s="22">
        <v>440</v>
      </c>
      <c r="BL545" s="22">
        <v>9</v>
      </c>
      <c r="BM545" s="22">
        <v>495</v>
      </c>
      <c r="BN545" s="22">
        <v>39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732</v>
      </c>
      <c r="CB545" s="22">
        <v>69</v>
      </c>
      <c r="CC545" s="22">
        <v>417</v>
      </c>
      <c r="CD545" s="22">
        <v>36</v>
      </c>
      <c r="CE545" s="22">
        <v>501</v>
      </c>
      <c r="CF545" s="22">
        <v>39</v>
      </c>
      <c r="CG545" s="22">
        <v>422</v>
      </c>
      <c r="CH545" s="22">
        <v>60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75</v>
      </c>
      <c r="C546" s="22">
        <v>232826</v>
      </c>
      <c r="D546" s="22">
        <v>0</v>
      </c>
      <c r="E546" s="22">
        <v>0</v>
      </c>
      <c r="F546" s="22">
        <v>7</v>
      </c>
      <c r="G546" s="22">
        <v>-7</v>
      </c>
      <c r="H546" s="22">
        <v>2</v>
      </c>
      <c r="I546" s="22">
        <v>3</v>
      </c>
      <c r="J546" s="20">
        <v>6.3</v>
      </c>
      <c r="K546" s="20">
        <v>5.0999999999999996</v>
      </c>
      <c r="L546" s="22">
        <v>2</v>
      </c>
      <c r="M546" s="20" t="s">
        <v>444</v>
      </c>
      <c r="N546" s="20">
        <v>5.8</v>
      </c>
      <c r="O546" s="22">
        <v>412</v>
      </c>
      <c r="P546" s="23" t="b">
        <v>1</v>
      </c>
      <c r="Q546" s="20"/>
      <c r="R546" s="20" t="s">
        <v>3811</v>
      </c>
      <c r="S546" s="22">
        <v>62</v>
      </c>
      <c r="T546" s="20" t="s">
        <v>1266</v>
      </c>
      <c r="U546" s="20">
        <v>5.4</v>
      </c>
      <c r="V546" s="20" t="s">
        <v>581</v>
      </c>
      <c r="W546" s="20">
        <v>23.8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91</v>
      </c>
      <c r="AD546" s="22">
        <v>3571911</v>
      </c>
      <c r="AE546" s="22">
        <v>65451</v>
      </c>
      <c r="AF546" s="22">
        <v>1205862</v>
      </c>
      <c r="AG546" s="22">
        <v>55632</v>
      </c>
      <c r="AH546" s="20">
        <v>0.9</v>
      </c>
      <c r="AI546" s="20">
        <v>14.7</v>
      </c>
      <c r="AJ546" s="20" t="s">
        <v>581</v>
      </c>
      <c r="AK546" s="22">
        <v>1396</v>
      </c>
      <c r="AL546" s="22">
        <v>6</v>
      </c>
      <c r="AM546" s="22">
        <v>6</v>
      </c>
      <c r="AN546" s="22">
        <v>8</v>
      </c>
      <c r="AO546" s="22">
        <v>17</v>
      </c>
      <c r="AP546" s="22">
        <v>0</v>
      </c>
      <c r="AQ546" s="22">
        <v>0</v>
      </c>
      <c r="AR546" s="22">
        <v>0</v>
      </c>
      <c r="AS546" s="22">
        <v>6</v>
      </c>
      <c r="AT546" s="22">
        <v>0</v>
      </c>
      <c r="AU546" s="22">
        <v>0</v>
      </c>
      <c r="AV546" s="22">
        <v>8</v>
      </c>
      <c r="AW546" s="22">
        <v>292</v>
      </c>
      <c r="AX546" s="20">
        <v>400.4</v>
      </c>
      <c r="AY546" s="20">
        <v>313.3</v>
      </c>
      <c r="AZ546" s="20">
        <v>432</v>
      </c>
      <c r="BA546" s="20">
        <v>114.2</v>
      </c>
      <c r="BB546" s="22">
        <v>16</v>
      </c>
      <c r="BC546" s="20">
        <v>5</v>
      </c>
      <c r="BD546" s="20">
        <v>2.2999999999999998</v>
      </c>
      <c r="BE546" s="20">
        <v>7.29</v>
      </c>
      <c r="BF546" s="20">
        <v>18.95</v>
      </c>
      <c r="BG546" s="22">
        <v>31</v>
      </c>
      <c r="BH546" s="22">
        <v>11</v>
      </c>
      <c r="BI546" s="22">
        <v>42</v>
      </c>
      <c r="BJ546" s="22">
        <v>33</v>
      </c>
      <c r="BK546" s="22">
        <v>20</v>
      </c>
      <c r="BL546" s="22">
        <v>10</v>
      </c>
      <c r="BM546" s="22">
        <v>20</v>
      </c>
      <c r="BN546" s="22">
        <v>14</v>
      </c>
      <c r="BO546" s="22">
        <v>2</v>
      </c>
      <c r="BP546" s="20"/>
      <c r="BQ546" s="20"/>
      <c r="BR546" s="20"/>
      <c r="BS546" s="20"/>
      <c r="BT546" s="20"/>
      <c r="BU546" s="22">
        <v>0.32</v>
      </c>
      <c r="BV546" s="22">
        <v>0</v>
      </c>
      <c r="BW546" s="22">
        <v>0.15</v>
      </c>
      <c r="BX546" s="22">
        <v>0.47</v>
      </c>
      <c r="BY546" s="22">
        <v>1.22</v>
      </c>
      <c r="BZ546" s="22">
        <v>1.1000000000000001</v>
      </c>
      <c r="CA546" s="22">
        <v>59</v>
      </c>
      <c r="CB546" s="22">
        <v>36</v>
      </c>
      <c r="CC546" s="22">
        <v>11</v>
      </c>
      <c r="CD546" s="22">
        <v>8</v>
      </c>
      <c r="CE546" s="22">
        <v>14</v>
      </c>
      <c r="CF546" s="22">
        <v>9</v>
      </c>
      <c r="CG546" s="22">
        <v>11</v>
      </c>
      <c r="CH546" s="22">
        <v>4</v>
      </c>
      <c r="CI546" s="22">
        <v>1.03</v>
      </c>
      <c r="CJ546" s="22">
        <v>0.52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27.75" thickBot="1">
      <c r="A547" s="22">
        <v>0</v>
      </c>
      <c r="B547" s="22">
        <v>0</v>
      </c>
      <c r="C547" s="22">
        <v>153127</v>
      </c>
      <c r="D547" s="22">
        <v>0</v>
      </c>
      <c r="E547" s="22">
        <v>0</v>
      </c>
      <c r="F547" s="22">
        <v>-1</v>
      </c>
      <c r="G547" s="22">
        <v>1</v>
      </c>
      <c r="H547" s="22">
        <v>0</v>
      </c>
      <c r="I547" s="22">
        <v>3</v>
      </c>
      <c r="J547" s="20">
        <v>0</v>
      </c>
      <c r="K547" s="20">
        <v>0</v>
      </c>
      <c r="L547" s="22">
        <v>0</v>
      </c>
      <c r="M547" s="20" t="s">
        <v>1281</v>
      </c>
      <c r="N547" s="20">
        <v>0</v>
      </c>
      <c r="O547" s="22">
        <v>413</v>
      </c>
      <c r="P547" s="23" t="b">
        <v>0</v>
      </c>
      <c r="Q547" s="20" t="s">
        <v>3148</v>
      </c>
      <c r="R547" s="20" t="s">
        <v>3149</v>
      </c>
      <c r="S547" s="22">
        <v>44</v>
      </c>
      <c r="T547" s="20" t="s">
        <v>2217</v>
      </c>
      <c r="U547" s="20">
        <v>0</v>
      </c>
      <c r="V547" s="20" t="s">
        <v>2218</v>
      </c>
      <c r="W547" s="20">
        <v>0</v>
      </c>
      <c r="X547" s="23" t="b">
        <v>0</v>
      </c>
      <c r="Y547" s="20"/>
      <c r="Z547" s="20" t="s">
        <v>872</v>
      </c>
      <c r="AA547" s="22">
        <v>15</v>
      </c>
      <c r="AB547" s="22">
        <v>4</v>
      </c>
      <c r="AC547" s="22">
        <v>0</v>
      </c>
      <c r="AD547" s="22">
        <v>851</v>
      </c>
      <c r="AE547" s="22">
        <v>0</v>
      </c>
      <c r="AF547" s="22">
        <v>4678</v>
      </c>
      <c r="AG547" s="22">
        <v>11</v>
      </c>
      <c r="AH547" s="20">
        <v>0</v>
      </c>
      <c r="AI547" s="20">
        <v>0</v>
      </c>
      <c r="AJ547" s="20" t="s">
        <v>2218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612</v>
      </c>
      <c r="BH547" s="22">
        <v>229</v>
      </c>
      <c r="BI547" s="22">
        <v>599</v>
      </c>
      <c r="BJ547" s="22">
        <v>229</v>
      </c>
      <c r="BK547" s="22">
        <v>582</v>
      </c>
      <c r="BL547" s="22">
        <v>224</v>
      </c>
      <c r="BM547" s="22">
        <v>617</v>
      </c>
      <c r="BN547" s="22">
        <v>232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497</v>
      </c>
      <c r="CB547" s="22">
        <v>289</v>
      </c>
      <c r="CC547" s="22">
        <v>555</v>
      </c>
      <c r="CD547" s="22">
        <v>198</v>
      </c>
      <c r="CE547" s="22">
        <v>623</v>
      </c>
      <c r="CF547" s="22">
        <v>237</v>
      </c>
      <c r="CG547" s="22">
        <v>600</v>
      </c>
      <c r="CH547" s="22">
        <v>227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83314</v>
      </c>
      <c r="D548" s="22">
        <v>0</v>
      </c>
      <c r="E548" s="22">
        <v>0</v>
      </c>
      <c r="F548" s="22">
        <v>-1</v>
      </c>
      <c r="G548" s="22">
        <v>1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1511</v>
      </c>
      <c r="N548" s="20">
        <v>0</v>
      </c>
      <c r="O548" s="22">
        <v>414</v>
      </c>
      <c r="P548" s="23" t="b">
        <v>0</v>
      </c>
      <c r="Q548" s="20" t="s">
        <v>3030</v>
      </c>
      <c r="R548" s="20" t="s">
        <v>3031</v>
      </c>
      <c r="S548" s="22">
        <v>44</v>
      </c>
      <c r="T548" s="20" t="s">
        <v>1512</v>
      </c>
      <c r="U548" s="20">
        <v>0</v>
      </c>
      <c r="V548" s="20" t="s">
        <v>744</v>
      </c>
      <c r="W548" s="20">
        <v>0</v>
      </c>
      <c r="X548" s="23" t="b">
        <v>0</v>
      </c>
      <c r="Y548" s="20"/>
      <c r="Z548" s="20" t="s">
        <v>872</v>
      </c>
      <c r="AA548" s="22">
        <v>15</v>
      </c>
      <c r="AB548" s="22">
        <v>4</v>
      </c>
      <c r="AC548" s="22">
        <v>0</v>
      </c>
      <c r="AD548" s="22">
        <v>716</v>
      </c>
      <c r="AE548" s="22">
        <v>0</v>
      </c>
      <c r="AF548" s="22">
        <v>4888</v>
      </c>
      <c r="AG548" s="22">
        <v>9</v>
      </c>
      <c r="AH548" s="20">
        <v>0</v>
      </c>
      <c r="AI548" s="20">
        <v>0</v>
      </c>
      <c r="AJ548" s="20" t="s">
        <v>744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610</v>
      </c>
      <c r="BH548" s="22">
        <v>227</v>
      </c>
      <c r="BI548" s="22">
        <v>597</v>
      </c>
      <c r="BJ548" s="22">
        <v>227</v>
      </c>
      <c r="BK548" s="22">
        <v>579</v>
      </c>
      <c r="BL548" s="22">
        <v>222</v>
      </c>
      <c r="BM548" s="22">
        <v>615</v>
      </c>
      <c r="BN548" s="22">
        <v>230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487</v>
      </c>
      <c r="CB548" s="22">
        <v>286</v>
      </c>
      <c r="CC548" s="22">
        <v>552</v>
      </c>
      <c r="CD548" s="22">
        <v>196</v>
      </c>
      <c r="CE548" s="22">
        <v>621</v>
      </c>
      <c r="CF548" s="22">
        <v>235</v>
      </c>
      <c r="CG548" s="22">
        <v>592</v>
      </c>
      <c r="CH548" s="22">
        <v>222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75</v>
      </c>
      <c r="C549" s="22">
        <v>219168</v>
      </c>
      <c r="D549" s="22">
        <v>0</v>
      </c>
      <c r="E549" s="22">
        <v>0</v>
      </c>
      <c r="F549" s="22">
        <v>1</v>
      </c>
      <c r="G549" s="22">
        <v>-1</v>
      </c>
      <c r="H549" s="22">
        <v>2</v>
      </c>
      <c r="I549" s="22">
        <v>4</v>
      </c>
      <c r="J549" s="20">
        <v>3</v>
      </c>
      <c r="K549" s="20">
        <v>2.6</v>
      </c>
      <c r="L549" s="22">
        <v>1</v>
      </c>
      <c r="M549" s="20" t="s">
        <v>1519</v>
      </c>
      <c r="N549" s="20">
        <v>2.5</v>
      </c>
      <c r="O549" s="22">
        <v>415</v>
      </c>
      <c r="P549" s="23" t="b">
        <v>0</v>
      </c>
      <c r="Q549" s="20"/>
      <c r="R549" s="20" t="s">
        <v>3812</v>
      </c>
      <c r="S549" s="22">
        <v>76</v>
      </c>
      <c r="T549" s="20" t="s">
        <v>1520</v>
      </c>
      <c r="U549" s="20">
        <v>4.5</v>
      </c>
      <c r="V549" s="20" t="s">
        <v>1521</v>
      </c>
      <c r="W549" s="20">
        <v>15.1</v>
      </c>
      <c r="X549" s="23" t="b">
        <v>0</v>
      </c>
      <c r="Y549" s="20"/>
      <c r="Z549" s="20" t="s">
        <v>858</v>
      </c>
      <c r="AA549" s="22">
        <v>15</v>
      </c>
      <c r="AB549" s="22">
        <v>4</v>
      </c>
      <c r="AC549" s="22">
        <v>59</v>
      </c>
      <c r="AD549" s="22">
        <v>2627480</v>
      </c>
      <c r="AE549" s="22">
        <v>11165</v>
      </c>
      <c r="AF549" s="22">
        <v>3238318</v>
      </c>
      <c r="AG549" s="22">
        <v>67921</v>
      </c>
      <c r="AH549" s="20">
        <v>0.3</v>
      </c>
      <c r="AI549" s="20">
        <v>7.8</v>
      </c>
      <c r="AJ549" s="20" t="s">
        <v>1521</v>
      </c>
      <c r="AK549" s="22">
        <v>866</v>
      </c>
      <c r="AL549" s="22">
        <v>7</v>
      </c>
      <c r="AM549" s="22">
        <v>0</v>
      </c>
      <c r="AN549" s="22">
        <v>3</v>
      </c>
      <c r="AO549" s="22">
        <v>13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8</v>
      </c>
      <c r="AW549" s="22">
        <v>217</v>
      </c>
      <c r="AX549" s="20">
        <v>266.2</v>
      </c>
      <c r="AY549" s="20">
        <v>105.5</v>
      </c>
      <c r="AZ549" s="20">
        <v>337</v>
      </c>
      <c r="BA549" s="20">
        <v>70.7</v>
      </c>
      <c r="BB549" s="22">
        <v>10</v>
      </c>
      <c r="BC549" s="20">
        <v>7.64</v>
      </c>
      <c r="BD549" s="20">
        <v>1.07</v>
      </c>
      <c r="BE549" s="20">
        <v>8.7100000000000009</v>
      </c>
      <c r="BF549" s="20">
        <v>13.88</v>
      </c>
      <c r="BG549" s="22">
        <v>112</v>
      </c>
      <c r="BH549" s="22">
        <v>11</v>
      </c>
      <c r="BI549" s="22">
        <v>175</v>
      </c>
      <c r="BJ549" s="22">
        <v>28</v>
      </c>
      <c r="BK549" s="22">
        <v>37</v>
      </c>
      <c r="BL549" s="22">
        <v>15</v>
      </c>
      <c r="BM549" s="22">
        <v>76</v>
      </c>
      <c r="BN549" s="22">
        <v>13</v>
      </c>
      <c r="BO549" s="20"/>
      <c r="BP549" s="20"/>
      <c r="BQ549" s="20"/>
      <c r="BR549" s="20"/>
      <c r="BS549" s="22">
        <v>2</v>
      </c>
      <c r="BT549" s="20"/>
      <c r="BU549" s="22">
        <v>0.79</v>
      </c>
      <c r="BV549" s="22">
        <v>0</v>
      </c>
      <c r="BW549" s="22">
        <v>0.11</v>
      </c>
      <c r="BX549" s="22">
        <v>0.9</v>
      </c>
      <c r="BY549" s="22">
        <v>1.44</v>
      </c>
      <c r="BZ549" s="22">
        <v>1.35</v>
      </c>
      <c r="CA549" s="22">
        <v>20</v>
      </c>
      <c r="CB549" s="22">
        <v>7</v>
      </c>
      <c r="CC549" s="22">
        <v>147</v>
      </c>
      <c r="CD549" s="22">
        <v>19</v>
      </c>
      <c r="CE549" s="22">
        <v>35</v>
      </c>
      <c r="CF549" s="22">
        <v>6</v>
      </c>
      <c r="CG549" s="22">
        <v>23</v>
      </c>
      <c r="CH549" s="22">
        <v>5</v>
      </c>
      <c r="CI549" s="22">
        <v>1.04</v>
      </c>
      <c r="CJ549" s="22">
        <v>0.31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50</v>
      </c>
      <c r="B550" s="22">
        <v>50</v>
      </c>
      <c r="C550" s="22">
        <v>180974</v>
      </c>
      <c r="D550" s="22">
        <v>0</v>
      </c>
      <c r="E550" s="22">
        <v>0</v>
      </c>
      <c r="F550" s="22">
        <v>-2</v>
      </c>
      <c r="G550" s="22">
        <v>2</v>
      </c>
      <c r="H550" s="22">
        <v>0</v>
      </c>
      <c r="I550" s="22">
        <v>3</v>
      </c>
      <c r="J550" s="20">
        <v>1.6</v>
      </c>
      <c r="K550" s="20">
        <v>1.9</v>
      </c>
      <c r="L550" s="22">
        <v>0</v>
      </c>
      <c r="M550" s="20" t="s">
        <v>1504</v>
      </c>
      <c r="N550" s="20">
        <v>2.8</v>
      </c>
      <c r="O550" s="22">
        <v>416</v>
      </c>
      <c r="P550" s="23" t="b">
        <v>0</v>
      </c>
      <c r="Q550" s="20" t="s">
        <v>3445</v>
      </c>
      <c r="R550" s="20" t="s">
        <v>3745</v>
      </c>
      <c r="S550" s="22">
        <v>58</v>
      </c>
      <c r="T550" s="20" t="s">
        <v>1505</v>
      </c>
      <c r="U550" s="20">
        <v>2.8</v>
      </c>
      <c r="V550" s="20" t="s">
        <v>1506</v>
      </c>
      <c r="W550" s="20">
        <v>0.6</v>
      </c>
      <c r="X550" s="23" t="b">
        <v>0</v>
      </c>
      <c r="Y550" s="20"/>
      <c r="Z550" s="20" t="s">
        <v>937</v>
      </c>
      <c r="AA550" s="22">
        <v>15</v>
      </c>
      <c r="AB550" s="22">
        <v>4</v>
      </c>
      <c r="AC550" s="22">
        <v>39</v>
      </c>
      <c r="AD550" s="22">
        <v>72750</v>
      </c>
      <c r="AE550" s="22">
        <v>76</v>
      </c>
      <c r="AF550" s="22">
        <v>129404</v>
      </c>
      <c r="AG550" s="22">
        <v>4073</v>
      </c>
      <c r="AH550" s="20">
        <v>0.5</v>
      </c>
      <c r="AI550" s="20">
        <v>6.7</v>
      </c>
      <c r="AJ550" s="20" t="s">
        <v>217</v>
      </c>
      <c r="AK550" s="22">
        <v>1033</v>
      </c>
      <c r="AL550" s="22">
        <v>2</v>
      </c>
      <c r="AM550" s="22">
        <v>1</v>
      </c>
      <c r="AN550" s="22">
        <v>3</v>
      </c>
      <c r="AO550" s="22">
        <v>16</v>
      </c>
      <c r="AP550" s="22">
        <v>0</v>
      </c>
      <c r="AQ550" s="22">
        <v>0</v>
      </c>
      <c r="AR550" s="22">
        <v>0</v>
      </c>
      <c r="AS550" s="22">
        <v>4</v>
      </c>
      <c r="AT550" s="22">
        <v>0</v>
      </c>
      <c r="AU550" s="22">
        <v>0</v>
      </c>
      <c r="AV550" s="22">
        <v>3</v>
      </c>
      <c r="AW550" s="22">
        <v>167</v>
      </c>
      <c r="AX550" s="20">
        <v>228.2</v>
      </c>
      <c r="AY550" s="20">
        <v>245.3</v>
      </c>
      <c r="AZ550" s="20">
        <v>161</v>
      </c>
      <c r="BA550" s="20">
        <v>63.4</v>
      </c>
      <c r="BB550" s="22">
        <v>13</v>
      </c>
      <c r="BC550" s="20">
        <v>2.2000000000000002</v>
      </c>
      <c r="BD550" s="20">
        <v>0.65</v>
      </c>
      <c r="BE550" s="20">
        <v>2.85</v>
      </c>
      <c r="BF550" s="20">
        <v>17.260000000000002</v>
      </c>
      <c r="BG550" s="22">
        <v>145</v>
      </c>
      <c r="BH550" s="22">
        <v>62</v>
      </c>
      <c r="BI550" s="22">
        <v>63</v>
      </c>
      <c r="BJ550" s="22">
        <v>49</v>
      </c>
      <c r="BK550" s="22">
        <v>114</v>
      </c>
      <c r="BL550" s="22">
        <v>71</v>
      </c>
      <c r="BM550" s="22">
        <v>95</v>
      </c>
      <c r="BN550" s="22">
        <v>65</v>
      </c>
      <c r="BO550" s="20"/>
      <c r="BP550" s="20"/>
      <c r="BQ550" s="20"/>
      <c r="BR550" s="20"/>
      <c r="BS550" s="22">
        <v>3</v>
      </c>
      <c r="BT550" s="20"/>
      <c r="BU550" s="22">
        <v>0.19</v>
      </c>
      <c r="BV550" s="22">
        <v>0</v>
      </c>
      <c r="BW550" s="22">
        <v>0.06</v>
      </c>
      <c r="BX550" s="22">
        <v>0.25</v>
      </c>
      <c r="BY550" s="22">
        <v>1.5</v>
      </c>
      <c r="BZ550" s="22">
        <v>1.39</v>
      </c>
      <c r="CA550" s="22">
        <v>73</v>
      </c>
      <c r="CB550" s="22">
        <v>46</v>
      </c>
      <c r="CC550" s="22">
        <v>120</v>
      </c>
      <c r="CD550" s="22">
        <v>59</v>
      </c>
      <c r="CE550" s="22">
        <v>181</v>
      </c>
      <c r="CF550" s="22">
        <v>79</v>
      </c>
      <c r="CG550" s="22">
        <v>220</v>
      </c>
      <c r="CH550" s="22">
        <v>70</v>
      </c>
      <c r="CI550" s="22">
        <v>1.1299999999999999</v>
      </c>
      <c r="CJ550" s="22">
        <v>0.26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75</v>
      </c>
      <c r="C551" s="22">
        <v>111773</v>
      </c>
      <c r="D551" s="22">
        <v>0</v>
      </c>
      <c r="E551" s="22">
        <v>0</v>
      </c>
      <c r="F551" s="22">
        <v>-1</v>
      </c>
      <c r="G551" s="22">
        <v>1</v>
      </c>
      <c r="H551" s="22">
        <v>0</v>
      </c>
      <c r="I551" s="22">
        <v>2</v>
      </c>
      <c r="J551" s="20">
        <v>2</v>
      </c>
      <c r="K551" s="20">
        <v>1.9</v>
      </c>
      <c r="L551" s="22">
        <v>0</v>
      </c>
      <c r="M551" s="20" t="s">
        <v>1491</v>
      </c>
      <c r="N551" s="20">
        <v>1.5</v>
      </c>
      <c r="O551" s="22">
        <v>417</v>
      </c>
      <c r="P551" s="23" t="b">
        <v>0</v>
      </c>
      <c r="Q551" s="20"/>
      <c r="R551" s="20" t="s">
        <v>3813</v>
      </c>
      <c r="S551" s="22">
        <v>44</v>
      </c>
      <c r="T551" s="20" t="s">
        <v>1492</v>
      </c>
      <c r="U551" s="20">
        <v>2.5</v>
      </c>
      <c r="V551" s="20" t="s">
        <v>740</v>
      </c>
      <c r="W551" s="20">
        <v>0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10</v>
      </c>
      <c r="AD551" s="22">
        <v>1340</v>
      </c>
      <c r="AE551" s="22">
        <v>16</v>
      </c>
      <c r="AF551" s="22">
        <v>1783</v>
      </c>
      <c r="AG551" s="22">
        <v>55</v>
      </c>
      <c r="AH551" s="20">
        <v>0.3</v>
      </c>
      <c r="AI551" s="20">
        <v>2.2999999999999998</v>
      </c>
      <c r="AJ551" s="20" t="s">
        <v>740</v>
      </c>
      <c r="AK551" s="22">
        <v>82</v>
      </c>
      <c r="AL551" s="22">
        <v>0</v>
      </c>
      <c r="AM551" s="22">
        <v>0</v>
      </c>
      <c r="AN551" s="22">
        <v>1</v>
      </c>
      <c r="AO551" s="22">
        <v>1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1</v>
      </c>
      <c r="AW551" s="22">
        <v>43</v>
      </c>
      <c r="AX551" s="20">
        <v>28.8</v>
      </c>
      <c r="AY551" s="20">
        <v>62.8</v>
      </c>
      <c r="AZ551" s="20">
        <v>5</v>
      </c>
      <c r="BA551" s="20">
        <v>9.6</v>
      </c>
      <c r="BB551" s="22">
        <v>0</v>
      </c>
      <c r="BC551" s="20">
        <v>7.0000000000000007E-2</v>
      </c>
      <c r="BD551" s="20">
        <v>0.41</v>
      </c>
      <c r="BE551" s="20">
        <v>0.48</v>
      </c>
      <c r="BF551" s="20">
        <v>1.38</v>
      </c>
      <c r="BG551" s="22">
        <v>398</v>
      </c>
      <c r="BH551" s="22">
        <v>147</v>
      </c>
      <c r="BI551" s="22">
        <v>258</v>
      </c>
      <c r="BJ551" s="22">
        <v>80</v>
      </c>
      <c r="BK551" s="22">
        <v>405</v>
      </c>
      <c r="BL551" s="22">
        <v>147</v>
      </c>
      <c r="BM551" s="22">
        <v>381</v>
      </c>
      <c r="BN551" s="22">
        <v>137</v>
      </c>
      <c r="BO551" s="20"/>
      <c r="BP551" s="20"/>
      <c r="BQ551" s="20"/>
      <c r="BR551" s="20"/>
      <c r="BS551" s="20"/>
      <c r="BT551" s="20"/>
      <c r="BU551" s="22">
        <v>0.08</v>
      </c>
      <c r="BV551" s="22">
        <v>0</v>
      </c>
      <c r="BW551" s="22">
        <v>0.45</v>
      </c>
      <c r="BX551" s="22">
        <v>0.53</v>
      </c>
      <c r="BY551" s="22">
        <v>1.51</v>
      </c>
      <c r="BZ551" s="22">
        <v>1.1000000000000001</v>
      </c>
      <c r="CA551" s="22">
        <v>493</v>
      </c>
      <c r="CB551" s="22">
        <v>91</v>
      </c>
      <c r="CC551" s="22">
        <v>213</v>
      </c>
      <c r="CD551" s="22">
        <v>73</v>
      </c>
      <c r="CE551" s="22">
        <v>211</v>
      </c>
      <c r="CF551" s="22">
        <v>68</v>
      </c>
      <c r="CG551" s="22">
        <v>636</v>
      </c>
      <c r="CH551" s="22">
        <v>225</v>
      </c>
      <c r="CI551" s="22">
        <v>0</v>
      </c>
      <c r="CJ551" s="22">
        <v>1.1000000000000001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564510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3</v>
      </c>
      <c r="J552" s="20">
        <v>0</v>
      </c>
      <c r="K552" s="20">
        <v>0</v>
      </c>
      <c r="L552" s="22">
        <v>0</v>
      </c>
      <c r="M552" s="20" t="s">
        <v>1525</v>
      </c>
      <c r="N552" s="20">
        <v>0</v>
      </c>
      <c r="O552" s="22">
        <v>418</v>
      </c>
      <c r="P552" s="23" t="b">
        <v>0</v>
      </c>
      <c r="Q552" s="20" t="s">
        <v>2557</v>
      </c>
      <c r="R552" s="20" t="s">
        <v>2558</v>
      </c>
      <c r="S552" s="22">
        <v>45</v>
      </c>
      <c r="T552" s="20" t="s">
        <v>1526</v>
      </c>
      <c r="U552" s="20">
        <v>0</v>
      </c>
      <c r="V552" s="20" t="s">
        <v>1527</v>
      </c>
      <c r="W552" s="20">
        <v>0</v>
      </c>
      <c r="X552" s="23" t="b">
        <v>0</v>
      </c>
      <c r="Y552" s="20"/>
      <c r="Z552" s="20" t="s">
        <v>872</v>
      </c>
      <c r="AA552" s="22">
        <v>15</v>
      </c>
      <c r="AB552" s="22">
        <v>4</v>
      </c>
      <c r="AC552" s="22">
        <v>0</v>
      </c>
      <c r="AD552" s="22">
        <v>0</v>
      </c>
      <c r="AE552" s="22">
        <v>0</v>
      </c>
      <c r="AF552" s="22">
        <v>637</v>
      </c>
      <c r="AG552" s="22">
        <v>2</v>
      </c>
      <c r="AH552" s="20">
        <v>0</v>
      </c>
      <c r="AI552" s="20">
        <v>0</v>
      </c>
      <c r="AJ552" s="20" t="s">
        <v>1527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707</v>
      </c>
      <c r="BH552" s="22">
        <v>292</v>
      </c>
      <c r="BI552" s="22">
        <v>704</v>
      </c>
      <c r="BJ552" s="22">
        <v>292</v>
      </c>
      <c r="BK552" s="22">
        <v>698</v>
      </c>
      <c r="BL552" s="22">
        <v>293</v>
      </c>
      <c r="BM552" s="22">
        <v>713</v>
      </c>
      <c r="BN552" s="22">
        <v>295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470</v>
      </c>
      <c r="CB552" s="22">
        <v>279</v>
      </c>
      <c r="CC552" s="22">
        <v>666</v>
      </c>
      <c r="CD552" s="22">
        <v>265</v>
      </c>
      <c r="CE552" s="22">
        <v>713</v>
      </c>
      <c r="CF552" s="22">
        <v>296</v>
      </c>
      <c r="CG552" s="22">
        <v>736</v>
      </c>
      <c r="CH552" s="22">
        <v>308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75</v>
      </c>
      <c r="B553" s="22">
        <v>100</v>
      </c>
      <c r="C553" s="22">
        <v>101148</v>
      </c>
      <c r="D553" s="22">
        <v>0</v>
      </c>
      <c r="E553" s="22">
        <v>0</v>
      </c>
      <c r="F553" s="22">
        <v>2</v>
      </c>
      <c r="G553" s="22">
        <v>-2</v>
      </c>
      <c r="H553" s="22">
        <v>0</v>
      </c>
      <c r="I553" s="22">
        <v>2</v>
      </c>
      <c r="J553" s="20">
        <v>2.8</v>
      </c>
      <c r="K553" s="20">
        <v>4.3</v>
      </c>
      <c r="L553" s="22">
        <v>1</v>
      </c>
      <c r="M553" s="20" t="s">
        <v>1484</v>
      </c>
      <c r="N553" s="20">
        <v>3.3</v>
      </c>
      <c r="O553" s="22">
        <v>419</v>
      </c>
      <c r="P553" s="23" t="b">
        <v>0</v>
      </c>
      <c r="Q553" s="20" t="s">
        <v>3814</v>
      </c>
      <c r="R553" s="20" t="s">
        <v>3815</v>
      </c>
      <c r="S553" s="22">
        <v>42</v>
      </c>
      <c r="T553" s="20" t="s">
        <v>1485</v>
      </c>
      <c r="U553" s="20">
        <v>3.3</v>
      </c>
      <c r="V553" s="20" t="s">
        <v>739</v>
      </c>
      <c r="W553" s="20">
        <v>8.1</v>
      </c>
      <c r="X553" s="23" t="b">
        <v>0</v>
      </c>
      <c r="Y553" s="20"/>
      <c r="Z553" s="20" t="s">
        <v>937</v>
      </c>
      <c r="AA553" s="22">
        <v>15</v>
      </c>
      <c r="AB553" s="22">
        <v>4</v>
      </c>
      <c r="AC553" s="22">
        <v>43</v>
      </c>
      <c r="AD553" s="22">
        <v>1052165</v>
      </c>
      <c r="AE553" s="22">
        <v>5570</v>
      </c>
      <c r="AF553" s="22">
        <v>269007</v>
      </c>
      <c r="AG553" s="22">
        <v>30500</v>
      </c>
      <c r="AH553" s="20">
        <v>0.8</v>
      </c>
      <c r="AI553" s="20">
        <v>10.199999999999999</v>
      </c>
      <c r="AJ553" s="20" t="s">
        <v>739</v>
      </c>
      <c r="AK553" s="22">
        <v>1036</v>
      </c>
      <c r="AL553" s="22">
        <v>1</v>
      </c>
      <c r="AM553" s="22">
        <v>0</v>
      </c>
      <c r="AN553" s="22">
        <v>5</v>
      </c>
      <c r="AO553" s="22">
        <v>14</v>
      </c>
      <c r="AP553" s="22">
        <v>0</v>
      </c>
      <c r="AQ553" s="22">
        <v>0</v>
      </c>
      <c r="AR553" s="22">
        <v>0</v>
      </c>
      <c r="AS553" s="22">
        <v>4</v>
      </c>
      <c r="AT553" s="22">
        <v>0</v>
      </c>
      <c r="AU553" s="22">
        <v>0</v>
      </c>
      <c r="AV553" s="22">
        <v>3</v>
      </c>
      <c r="AW553" s="22">
        <v>203</v>
      </c>
      <c r="AX553" s="20">
        <v>226</v>
      </c>
      <c r="AY553" s="20">
        <v>34.9</v>
      </c>
      <c r="AZ553" s="20">
        <v>67</v>
      </c>
      <c r="BA553" s="20">
        <v>32.799999999999997</v>
      </c>
      <c r="BB553" s="22">
        <v>12</v>
      </c>
      <c r="BC553" s="20">
        <v>0.74</v>
      </c>
      <c r="BD553" s="20">
        <v>0.12</v>
      </c>
      <c r="BE553" s="20">
        <v>0.86</v>
      </c>
      <c r="BF553" s="20">
        <v>16.559999999999999</v>
      </c>
      <c r="BG553" s="22">
        <v>147</v>
      </c>
      <c r="BH553" s="22">
        <v>54</v>
      </c>
      <c r="BI553" s="22">
        <v>322</v>
      </c>
      <c r="BJ553" s="22">
        <v>111</v>
      </c>
      <c r="BK553" s="22">
        <v>209</v>
      </c>
      <c r="BL553" s="22">
        <v>53</v>
      </c>
      <c r="BM553" s="22">
        <v>221</v>
      </c>
      <c r="BN553" s="22">
        <v>66</v>
      </c>
      <c r="BO553" s="20"/>
      <c r="BP553" s="20"/>
      <c r="BQ553" s="20"/>
      <c r="BR553" s="20"/>
      <c r="BS553" s="20"/>
      <c r="BT553" s="20"/>
      <c r="BU553" s="22">
        <v>0.06</v>
      </c>
      <c r="BV553" s="22">
        <v>0</v>
      </c>
      <c r="BW553" s="22">
        <v>0.01</v>
      </c>
      <c r="BX553" s="22">
        <v>7.0000000000000007E-2</v>
      </c>
      <c r="BY553" s="22">
        <v>1.44</v>
      </c>
      <c r="BZ553" s="22">
        <v>1.22</v>
      </c>
      <c r="CA553" s="22">
        <v>621</v>
      </c>
      <c r="CB553" s="22">
        <v>157</v>
      </c>
      <c r="CC553" s="22">
        <v>76</v>
      </c>
      <c r="CD553" s="22">
        <v>19</v>
      </c>
      <c r="CE553" s="22">
        <v>109</v>
      </c>
      <c r="CF553" s="22">
        <v>26</v>
      </c>
      <c r="CG553" s="22">
        <v>51</v>
      </c>
      <c r="CH553" s="22">
        <v>16</v>
      </c>
      <c r="CI553" s="22">
        <v>1.04</v>
      </c>
      <c r="CJ553" s="22">
        <v>0.43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194799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2</v>
      </c>
      <c r="J554" s="20">
        <v>0</v>
      </c>
      <c r="K554" s="20">
        <v>0</v>
      </c>
      <c r="L554" s="22">
        <v>0</v>
      </c>
      <c r="M554" s="20" t="s">
        <v>987</v>
      </c>
      <c r="N554" s="20">
        <v>0</v>
      </c>
      <c r="O554" s="22">
        <v>420</v>
      </c>
      <c r="P554" s="23" t="b">
        <v>0</v>
      </c>
      <c r="Q554" s="20" t="s">
        <v>2219</v>
      </c>
      <c r="R554" s="20" t="s">
        <v>2220</v>
      </c>
      <c r="S554" s="22">
        <v>40</v>
      </c>
      <c r="T554" s="20" t="s">
        <v>1507</v>
      </c>
      <c r="U554" s="20">
        <v>0</v>
      </c>
      <c r="V554" s="20" t="s">
        <v>505</v>
      </c>
      <c r="W554" s="20">
        <v>0</v>
      </c>
      <c r="X554" s="23" t="b">
        <v>0</v>
      </c>
      <c r="Y554" s="20"/>
      <c r="Z554" s="20" t="s">
        <v>872</v>
      </c>
      <c r="AA554" s="22">
        <v>15</v>
      </c>
      <c r="AB554" s="22">
        <v>4</v>
      </c>
      <c r="AC554" s="22">
        <v>0</v>
      </c>
      <c r="AD554" s="22">
        <v>0</v>
      </c>
      <c r="AE554" s="22">
        <v>0</v>
      </c>
      <c r="AF554" s="22">
        <v>841</v>
      </c>
      <c r="AG554" s="22">
        <v>1</v>
      </c>
      <c r="AH554" s="20">
        <v>0</v>
      </c>
      <c r="AI554" s="20">
        <v>0</v>
      </c>
      <c r="AJ554" s="20" t="s">
        <v>2221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524</v>
      </c>
      <c r="BH554" s="22">
        <v>187</v>
      </c>
      <c r="BI554" s="22">
        <v>510</v>
      </c>
      <c r="BJ554" s="22">
        <v>187</v>
      </c>
      <c r="BK554" s="22">
        <v>482</v>
      </c>
      <c r="BL554" s="22">
        <v>175</v>
      </c>
      <c r="BM554" s="22">
        <v>532</v>
      </c>
      <c r="BN554" s="22">
        <v>188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647</v>
      </c>
      <c r="CB554" s="22">
        <v>173</v>
      </c>
      <c r="CC554" s="22">
        <v>456</v>
      </c>
      <c r="CD554" s="22">
        <v>159</v>
      </c>
      <c r="CE554" s="22">
        <v>536</v>
      </c>
      <c r="CF554" s="22">
        <v>184</v>
      </c>
      <c r="CG554" s="22">
        <v>706</v>
      </c>
      <c r="CH554" s="22">
        <v>239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180135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3</v>
      </c>
      <c r="J555" s="20">
        <v>1.5</v>
      </c>
      <c r="K555" s="20">
        <v>2</v>
      </c>
      <c r="L555" s="22">
        <v>2</v>
      </c>
      <c r="M555" s="20" t="s">
        <v>1501</v>
      </c>
      <c r="N555" s="20">
        <v>1</v>
      </c>
      <c r="O555" s="22">
        <v>421</v>
      </c>
      <c r="P555" s="23" t="b">
        <v>0</v>
      </c>
      <c r="Q555" s="20"/>
      <c r="R555" s="20" t="s">
        <v>3489</v>
      </c>
      <c r="S555" s="22">
        <v>49</v>
      </c>
      <c r="T555" s="20" t="s">
        <v>1502</v>
      </c>
      <c r="U555" s="20">
        <v>2.9</v>
      </c>
      <c r="V555" s="20" t="s">
        <v>1503</v>
      </c>
      <c r="W555" s="20">
        <v>0.4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43</v>
      </c>
      <c r="AD555" s="22">
        <v>152381</v>
      </c>
      <c r="AE555" s="22">
        <v>401</v>
      </c>
      <c r="AF555" s="22">
        <v>137595</v>
      </c>
      <c r="AG555" s="22">
        <v>820</v>
      </c>
      <c r="AH555" s="20">
        <v>0.2</v>
      </c>
      <c r="AI555" s="20">
        <v>8.8000000000000007</v>
      </c>
      <c r="AJ555" s="20" t="s">
        <v>1503</v>
      </c>
      <c r="AK555" s="22">
        <v>1014</v>
      </c>
      <c r="AL555" s="22">
        <v>2</v>
      </c>
      <c r="AM555" s="22">
        <v>2</v>
      </c>
      <c r="AN555" s="22">
        <v>6</v>
      </c>
      <c r="AO555" s="22">
        <v>12</v>
      </c>
      <c r="AP555" s="22">
        <v>0</v>
      </c>
      <c r="AQ555" s="22">
        <v>0</v>
      </c>
      <c r="AR555" s="22">
        <v>0</v>
      </c>
      <c r="AS555" s="22">
        <v>4</v>
      </c>
      <c r="AT555" s="22">
        <v>0</v>
      </c>
      <c r="AU555" s="22">
        <v>0</v>
      </c>
      <c r="AV555" s="22">
        <v>0</v>
      </c>
      <c r="AW555" s="22">
        <v>175</v>
      </c>
      <c r="AX555" s="20">
        <v>218.6</v>
      </c>
      <c r="AY555" s="20">
        <v>169.5</v>
      </c>
      <c r="AZ555" s="20">
        <v>182</v>
      </c>
      <c r="BA555" s="20">
        <v>57.2</v>
      </c>
      <c r="BB555" s="22">
        <v>10</v>
      </c>
      <c r="BC555" s="20">
        <v>1.95</v>
      </c>
      <c r="BD555" s="20">
        <v>1.47</v>
      </c>
      <c r="BE555" s="20">
        <v>3.42</v>
      </c>
      <c r="BF555" s="20">
        <v>13.96</v>
      </c>
      <c r="BG555" s="22">
        <v>153</v>
      </c>
      <c r="BH555" s="22">
        <v>64</v>
      </c>
      <c r="BI555" s="22">
        <v>106</v>
      </c>
      <c r="BJ555" s="22">
        <v>77</v>
      </c>
      <c r="BK555" s="22">
        <v>92</v>
      </c>
      <c r="BL555" s="22">
        <v>60</v>
      </c>
      <c r="BM555" s="22">
        <v>117</v>
      </c>
      <c r="BN555" s="22">
        <v>70</v>
      </c>
      <c r="BO555" s="20"/>
      <c r="BP555" s="20"/>
      <c r="BQ555" s="20"/>
      <c r="BR555" s="20"/>
      <c r="BS555" s="20"/>
      <c r="BT555" s="20"/>
      <c r="BU555" s="22">
        <v>0.17</v>
      </c>
      <c r="BV555" s="22">
        <v>0</v>
      </c>
      <c r="BW555" s="22">
        <v>0.13</v>
      </c>
      <c r="BX555" s="22">
        <v>0.3</v>
      </c>
      <c r="BY555" s="22">
        <v>1.24</v>
      </c>
      <c r="BZ555" s="22">
        <v>1.07</v>
      </c>
      <c r="CA555" s="22">
        <v>230</v>
      </c>
      <c r="CB555" s="22">
        <v>148</v>
      </c>
      <c r="CC555" s="22">
        <v>286</v>
      </c>
      <c r="CD555" s="22">
        <v>127</v>
      </c>
      <c r="CE555" s="22">
        <v>161</v>
      </c>
      <c r="CF555" s="22">
        <v>67</v>
      </c>
      <c r="CG555" s="22">
        <v>256</v>
      </c>
      <c r="CH555" s="22">
        <v>82</v>
      </c>
      <c r="CI555" s="22">
        <v>0.89</v>
      </c>
      <c r="CJ555" s="22">
        <v>0.53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25</v>
      </c>
      <c r="B556" s="22">
        <v>25</v>
      </c>
      <c r="C556" s="22">
        <v>109528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2</v>
      </c>
      <c r="J556" s="20">
        <v>0.1</v>
      </c>
      <c r="K556" s="20">
        <v>0.2</v>
      </c>
      <c r="L556" s="22">
        <v>0</v>
      </c>
      <c r="M556" s="20" t="s">
        <v>1488</v>
      </c>
      <c r="N556" s="20">
        <v>0</v>
      </c>
      <c r="O556" s="22">
        <v>422</v>
      </c>
      <c r="P556" s="23" t="b">
        <v>0</v>
      </c>
      <c r="Q556" s="20" t="s">
        <v>3302</v>
      </c>
      <c r="R556" s="20" t="s">
        <v>3413</v>
      </c>
      <c r="S556" s="22">
        <v>40</v>
      </c>
      <c r="T556" s="20" t="s">
        <v>1489</v>
      </c>
      <c r="U556" s="20">
        <v>0</v>
      </c>
      <c r="V556" s="20" t="s">
        <v>1490</v>
      </c>
      <c r="W556" s="20">
        <v>0</v>
      </c>
      <c r="X556" s="23" t="b">
        <v>0</v>
      </c>
      <c r="Y556" s="20"/>
      <c r="Z556" s="20" t="s">
        <v>937</v>
      </c>
      <c r="AA556" s="22">
        <v>15</v>
      </c>
      <c r="AB556" s="22">
        <v>4</v>
      </c>
      <c r="AC556" s="22">
        <v>0</v>
      </c>
      <c r="AD556" s="22">
        <v>3186</v>
      </c>
      <c r="AE556" s="22">
        <v>2</v>
      </c>
      <c r="AF556" s="22">
        <v>6016</v>
      </c>
      <c r="AG556" s="22">
        <v>40</v>
      </c>
      <c r="AH556" s="20">
        <v>0</v>
      </c>
      <c r="AI556" s="20">
        <v>0</v>
      </c>
      <c r="AJ556" s="20" t="s">
        <v>742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516</v>
      </c>
      <c r="BH556" s="22">
        <v>182</v>
      </c>
      <c r="BI556" s="22">
        <v>502</v>
      </c>
      <c r="BJ556" s="22">
        <v>182</v>
      </c>
      <c r="BK556" s="22">
        <v>474</v>
      </c>
      <c r="BL556" s="22">
        <v>170</v>
      </c>
      <c r="BM556" s="22">
        <v>524</v>
      </c>
      <c r="BN556" s="22">
        <v>183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638</v>
      </c>
      <c r="CB556" s="22">
        <v>167</v>
      </c>
      <c r="CC556" s="22">
        <v>448</v>
      </c>
      <c r="CD556" s="22">
        <v>153</v>
      </c>
      <c r="CE556" s="22">
        <v>528</v>
      </c>
      <c r="CF556" s="22">
        <v>179</v>
      </c>
      <c r="CG556" s="22">
        <v>538</v>
      </c>
      <c r="CH556" s="22">
        <v>200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114243</v>
      </c>
      <c r="D557" s="22">
        <v>0</v>
      </c>
      <c r="E557" s="22">
        <v>0</v>
      </c>
      <c r="F557" s="22">
        <v>-2</v>
      </c>
      <c r="G557" s="22">
        <v>2</v>
      </c>
      <c r="H557" s="22">
        <v>1</v>
      </c>
      <c r="I557" s="22">
        <v>3</v>
      </c>
      <c r="J557" s="20">
        <v>0</v>
      </c>
      <c r="K557" s="20">
        <v>0</v>
      </c>
      <c r="L557" s="22">
        <v>0</v>
      </c>
      <c r="M557" s="20" t="s">
        <v>957</v>
      </c>
      <c r="N557" s="20">
        <v>0</v>
      </c>
      <c r="O557" s="22">
        <v>423</v>
      </c>
      <c r="P557" s="23" t="b">
        <v>0</v>
      </c>
      <c r="Q557" s="20" t="s">
        <v>3490</v>
      </c>
      <c r="R557" s="20" t="s">
        <v>3375</v>
      </c>
      <c r="S557" s="22">
        <v>48</v>
      </c>
      <c r="T557" s="20" t="s">
        <v>1493</v>
      </c>
      <c r="U557" s="20">
        <v>4.8</v>
      </c>
      <c r="V557" s="20" t="s">
        <v>511</v>
      </c>
      <c r="W557" s="20">
        <v>0.1</v>
      </c>
      <c r="X557" s="23" t="b">
        <v>0</v>
      </c>
      <c r="Y557" s="20"/>
      <c r="Z557" s="20" t="s">
        <v>899</v>
      </c>
      <c r="AA557" s="22">
        <v>15</v>
      </c>
      <c r="AB557" s="22">
        <v>4</v>
      </c>
      <c r="AC557" s="22">
        <v>24</v>
      </c>
      <c r="AD557" s="22">
        <v>29790</v>
      </c>
      <c r="AE557" s="22">
        <v>9</v>
      </c>
      <c r="AF557" s="22">
        <v>44722</v>
      </c>
      <c r="AG557" s="22">
        <v>102</v>
      </c>
      <c r="AH557" s="20">
        <v>0</v>
      </c>
      <c r="AI557" s="20">
        <v>5</v>
      </c>
      <c r="AJ557" s="20" t="s">
        <v>2559</v>
      </c>
      <c r="AK557" s="22">
        <v>119</v>
      </c>
      <c r="AL557" s="22">
        <v>1</v>
      </c>
      <c r="AM557" s="22">
        <v>3</v>
      </c>
      <c r="AN557" s="22">
        <v>1</v>
      </c>
      <c r="AO557" s="22">
        <v>1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3</v>
      </c>
      <c r="AW557" s="22">
        <v>85</v>
      </c>
      <c r="AX557" s="20">
        <v>103.4</v>
      </c>
      <c r="AY557" s="20">
        <v>54.3</v>
      </c>
      <c r="AZ557" s="20">
        <v>39</v>
      </c>
      <c r="BA557" s="20">
        <v>19.5</v>
      </c>
      <c r="BB557" s="22">
        <v>1</v>
      </c>
      <c r="BC557" s="20">
        <v>0.1</v>
      </c>
      <c r="BD557" s="20">
        <v>0.66</v>
      </c>
      <c r="BE557" s="20">
        <v>0.76</v>
      </c>
      <c r="BF557" s="20">
        <v>1.61</v>
      </c>
      <c r="BG557" s="22">
        <v>292</v>
      </c>
      <c r="BH557" s="22">
        <v>119</v>
      </c>
      <c r="BI557" s="22">
        <v>275</v>
      </c>
      <c r="BJ557" s="22">
        <v>148</v>
      </c>
      <c r="BK557" s="22">
        <v>277</v>
      </c>
      <c r="BL557" s="22">
        <v>146</v>
      </c>
      <c r="BM557" s="22">
        <v>314</v>
      </c>
      <c r="BN557" s="22">
        <v>142</v>
      </c>
      <c r="BO557" s="20"/>
      <c r="BP557" s="20"/>
      <c r="BQ557" s="20"/>
      <c r="BR557" s="20"/>
      <c r="BS557" s="20"/>
      <c r="BT557" s="20"/>
      <c r="BU557" s="22">
        <v>0.08</v>
      </c>
      <c r="BV557" s="22">
        <v>0</v>
      </c>
      <c r="BW557" s="22">
        <v>0.5</v>
      </c>
      <c r="BX557" s="22">
        <v>0.57999999999999996</v>
      </c>
      <c r="BY557" s="22">
        <v>1.22</v>
      </c>
      <c r="BZ557" s="22">
        <v>0.76</v>
      </c>
      <c r="CA557" s="22">
        <v>282</v>
      </c>
      <c r="CB557" s="22">
        <v>184</v>
      </c>
      <c r="CC557" s="22">
        <v>688</v>
      </c>
      <c r="CD557" s="22">
        <v>281</v>
      </c>
      <c r="CE557" s="22">
        <v>22</v>
      </c>
      <c r="CF557" s="22">
        <v>13</v>
      </c>
      <c r="CG557" s="22">
        <v>412</v>
      </c>
      <c r="CH557" s="22">
        <v>134</v>
      </c>
      <c r="CI557" s="22">
        <v>0.76</v>
      </c>
      <c r="CJ557" s="22">
        <v>0.76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98747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1</v>
      </c>
      <c r="J558" s="20">
        <v>0</v>
      </c>
      <c r="K558" s="20">
        <v>0</v>
      </c>
      <c r="L558" s="22">
        <v>0</v>
      </c>
      <c r="M558" s="20" t="s">
        <v>1513</v>
      </c>
      <c r="N558" s="20">
        <v>1.5</v>
      </c>
      <c r="O558" s="22">
        <v>424</v>
      </c>
      <c r="P558" s="23" t="b">
        <v>0</v>
      </c>
      <c r="Q558" s="20" t="s">
        <v>3646</v>
      </c>
      <c r="R558" s="20" t="s">
        <v>3593</v>
      </c>
      <c r="S558" s="22">
        <v>54</v>
      </c>
      <c r="T558" s="20" t="s">
        <v>1514</v>
      </c>
      <c r="U558" s="20">
        <v>4</v>
      </c>
      <c r="V558" s="20" t="s">
        <v>396</v>
      </c>
      <c r="W558" s="20">
        <v>6.3</v>
      </c>
      <c r="X558" s="23" t="b">
        <v>0</v>
      </c>
      <c r="Y558" s="20"/>
      <c r="Z558" s="20" t="s">
        <v>899</v>
      </c>
      <c r="AA558" s="22">
        <v>15</v>
      </c>
      <c r="AB558" s="22">
        <v>4</v>
      </c>
      <c r="AC558" s="22">
        <v>56</v>
      </c>
      <c r="AD558" s="22">
        <v>547166</v>
      </c>
      <c r="AE558" s="22">
        <v>110</v>
      </c>
      <c r="AF558" s="22">
        <v>1100736</v>
      </c>
      <c r="AG558" s="22">
        <v>15245</v>
      </c>
      <c r="AH558" s="20">
        <v>0.3</v>
      </c>
      <c r="AI558" s="20">
        <v>10.4</v>
      </c>
      <c r="AJ558" s="20" t="s">
        <v>396</v>
      </c>
      <c r="AK558" s="22">
        <v>1255</v>
      </c>
      <c r="AL558" s="22">
        <v>0</v>
      </c>
      <c r="AM558" s="22">
        <v>0</v>
      </c>
      <c r="AN558" s="22">
        <v>6</v>
      </c>
      <c r="AO558" s="22">
        <v>14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40</v>
      </c>
      <c r="AV558" s="22">
        <v>1</v>
      </c>
      <c r="AW558" s="22">
        <v>268</v>
      </c>
      <c r="AX558" s="20">
        <v>297.39999999999998</v>
      </c>
      <c r="AY558" s="20">
        <v>0</v>
      </c>
      <c r="AZ558" s="20">
        <v>4</v>
      </c>
      <c r="BA558" s="20">
        <v>30.1</v>
      </c>
      <c r="BB558" s="22">
        <v>14</v>
      </c>
      <c r="BC558" s="20">
        <v>0.02</v>
      </c>
      <c r="BD558" s="20">
        <v>0</v>
      </c>
      <c r="BE558" s="20">
        <v>0.02</v>
      </c>
      <c r="BF558" s="20">
        <v>14.7</v>
      </c>
      <c r="BG558" s="22">
        <v>82</v>
      </c>
      <c r="BH558" s="22">
        <v>15</v>
      </c>
      <c r="BI558" s="22">
        <v>753</v>
      </c>
      <c r="BJ558" s="22">
        <v>88</v>
      </c>
      <c r="BK558" s="22">
        <v>412</v>
      </c>
      <c r="BL558" s="22">
        <v>1</v>
      </c>
      <c r="BM558" s="22">
        <v>239</v>
      </c>
      <c r="BN558" s="22">
        <v>15</v>
      </c>
      <c r="BO558" s="20"/>
      <c r="BP558" s="20"/>
      <c r="BQ558" s="20"/>
      <c r="BR558" s="20"/>
      <c r="BS558" s="20"/>
      <c r="BT558" s="20"/>
      <c r="BU558" s="22">
        <v>0</v>
      </c>
      <c r="BV558" s="22">
        <v>2.87</v>
      </c>
      <c r="BW558" s="22">
        <v>0</v>
      </c>
      <c r="BX558" s="22">
        <v>0</v>
      </c>
      <c r="BY558" s="22">
        <v>1.05</v>
      </c>
      <c r="BZ558" s="22">
        <v>1</v>
      </c>
      <c r="CA558" s="22">
        <v>110</v>
      </c>
      <c r="CB558" s="22">
        <v>3</v>
      </c>
      <c r="CC558" s="22">
        <v>226</v>
      </c>
      <c r="CD558" s="22">
        <v>20</v>
      </c>
      <c r="CE558" s="22">
        <v>58</v>
      </c>
      <c r="CF558" s="22">
        <v>4</v>
      </c>
      <c r="CG558" s="22">
        <v>62</v>
      </c>
      <c r="CH558" s="22">
        <v>12</v>
      </c>
      <c r="CI558" s="22">
        <v>1</v>
      </c>
      <c r="CJ558" s="22">
        <v>0.43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56983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3</v>
      </c>
      <c r="J559" s="20">
        <v>1.2</v>
      </c>
      <c r="K559" s="20">
        <v>1.7</v>
      </c>
      <c r="L559" s="22">
        <v>0</v>
      </c>
      <c r="M559" s="20" t="s">
        <v>900</v>
      </c>
      <c r="N559" s="20">
        <v>0.7</v>
      </c>
      <c r="O559" s="22">
        <v>425</v>
      </c>
      <c r="P559" s="23" t="b">
        <v>0</v>
      </c>
      <c r="Q559" s="20"/>
      <c r="R559" s="20"/>
      <c r="S559" s="22">
        <v>44</v>
      </c>
      <c r="T559" s="20" t="s">
        <v>1476</v>
      </c>
      <c r="U559" s="20">
        <v>0.9</v>
      </c>
      <c r="V559" s="20" t="s">
        <v>741</v>
      </c>
      <c r="W559" s="20">
        <v>0.2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6</v>
      </c>
      <c r="AD559" s="22">
        <v>15298</v>
      </c>
      <c r="AE559" s="22">
        <v>85</v>
      </c>
      <c r="AF559" s="22">
        <v>20842</v>
      </c>
      <c r="AG559" s="22">
        <v>224</v>
      </c>
      <c r="AH559" s="20">
        <v>0.2</v>
      </c>
      <c r="AI559" s="20">
        <v>1.4</v>
      </c>
      <c r="AJ559" s="20" t="s">
        <v>741</v>
      </c>
      <c r="AK559" s="22">
        <v>103</v>
      </c>
      <c r="AL559" s="22">
        <v>0</v>
      </c>
      <c r="AM559" s="22">
        <v>0</v>
      </c>
      <c r="AN559" s="22">
        <v>0</v>
      </c>
      <c r="AO559" s="22">
        <v>4</v>
      </c>
      <c r="AP559" s="22">
        <v>0</v>
      </c>
      <c r="AQ559" s="22">
        <v>0</v>
      </c>
      <c r="AR559" s="22">
        <v>0</v>
      </c>
      <c r="AS559" s="22">
        <v>1</v>
      </c>
      <c r="AT559" s="22">
        <v>0</v>
      </c>
      <c r="AU559" s="22">
        <v>0</v>
      </c>
      <c r="AV559" s="22">
        <v>0</v>
      </c>
      <c r="AW559" s="22">
        <v>16</v>
      </c>
      <c r="AX559" s="20">
        <v>18.600000000000001</v>
      </c>
      <c r="AY559" s="20">
        <v>5.2</v>
      </c>
      <c r="AZ559" s="20">
        <v>52</v>
      </c>
      <c r="BA559" s="20">
        <v>7.6</v>
      </c>
      <c r="BB559" s="22">
        <v>0</v>
      </c>
      <c r="BC559" s="20">
        <v>0.23</v>
      </c>
      <c r="BD559" s="20">
        <v>0.03</v>
      </c>
      <c r="BE559" s="20">
        <v>0.26</v>
      </c>
      <c r="BF559" s="20">
        <v>4.09</v>
      </c>
      <c r="BG559" s="22">
        <v>417</v>
      </c>
      <c r="BH559" s="22">
        <v>186</v>
      </c>
      <c r="BI559" s="22">
        <v>406</v>
      </c>
      <c r="BJ559" s="22">
        <v>202</v>
      </c>
      <c r="BK559" s="22">
        <v>243</v>
      </c>
      <c r="BL559" s="22">
        <v>127</v>
      </c>
      <c r="BM559" s="22">
        <v>396</v>
      </c>
      <c r="BN559" s="22">
        <v>183</v>
      </c>
      <c r="BO559" s="20"/>
      <c r="BP559" s="20"/>
      <c r="BQ559" s="20"/>
      <c r="BR559" s="20"/>
      <c r="BS559" s="20"/>
      <c r="BT559" s="20"/>
      <c r="BU559" s="22">
        <v>0.2</v>
      </c>
      <c r="BV559" s="22">
        <v>0</v>
      </c>
      <c r="BW559" s="22">
        <v>0.03</v>
      </c>
      <c r="BX559" s="22">
        <v>0.23</v>
      </c>
      <c r="BY559" s="22">
        <v>3.57</v>
      </c>
      <c r="BZ559" s="22">
        <v>3.5</v>
      </c>
      <c r="CA559" s="22">
        <v>483</v>
      </c>
      <c r="CB559" s="22">
        <v>285</v>
      </c>
      <c r="CC559" s="22">
        <v>310</v>
      </c>
      <c r="CD559" s="22">
        <v>143</v>
      </c>
      <c r="CE559" s="22">
        <v>469</v>
      </c>
      <c r="CF559" s="22">
        <v>220</v>
      </c>
      <c r="CG559" s="22">
        <v>353</v>
      </c>
      <c r="CH559" s="22">
        <v>111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170137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0</v>
      </c>
      <c r="K560" s="20">
        <v>0</v>
      </c>
      <c r="L560" s="22">
        <v>0</v>
      </c>
      <c r="M560" s="20" t="s">
        <v>365</v>
      </c>
      <c r="N560" s="20">
        <v>0</v>
      </c>
      <c r="O560" s="22">
        <v>426</v>
      </c>
      <c r="P560" s="23" t="b">
        <v>0</v>
      </c>
      <c r="Q560" s="20" t="s">
        <v>2438</v>
      </c>
      <c r="R560" s="20" t="s">
        <v>2439</v>
      </c>
      <c r="S560" s="22">
        <v>60</v>
      </c>
      <c r="T560" s="20" t="s">
        <v>1497</v>
      </c>
      <c r="U560" s="20">
        <v>0</v>
      </c>
      <c r="V560" s="20" t="s">
        <v>422</v>
      </c>
      <c r="W560" s="20">
        <v>0</v>
      </c>
      <c r="X560" s="23" t="b">
        <v>0</v>
      </c>
      <c r="Y560" s="20"/>
      <c r="Z560" s="20" t="s">
        <v>872</v>
      </c>
      <c r="AA560" s="22">
        <v>15</v>
      </c>
      <c r="AB560" s="22">
        <v>4</v>
      </c>
      <c r="AC560" s="22">
        <v>0</v>
      </c>
      <c r="AD560" s="22">
        <v>0</v>
      </c>
      <c r="AE560" s="22">
        <v>0</v>
      </c>
      <c r="AF560" s="22">
        <v>5324</v>
      </c>
      <c r="AG560" s="22">
        <v>5</v>
      </c>
      <c r="AH560" s="20">
        <v>0</v>
      </c>
      <c r="AI560" s="20">
        <v>0</v>
      </c>
      <c r="AJ560" s="20" t="s">
        <v>422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763</v>
      </c>
      <c r="BH560" s="22">
        <v>333</v>
      </c>
      <c r="BI560" s="22">
        <v>763</v>
      </c>
      <c r="BJ560" s="22">
        <v>333</v>
      </c>
      <c r="BK560" s="22">
        <v>763</v>
      </c>
      <c r="BL560" s="22">
        <v>333</v>
      </c>
      <c r="BM560" s="22">
        <v>763</v>
      </c>
      <c r="BN560" s="22">
        <v>333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63</v>
      </c>
      <c r="CB560" s="22">
        <v>40</v>
      </c>
      <c r="CC560" s="22">
        <v>750</v>
      </c>
      <c r="CD560" s="22">
        <v>327</v>
      </c>
      <c r="CE560" s="22">
        <v>763</v>
      </c>
      <c r="CF560" s="22">
        <v>333</v>
      </c>
      <c r="CG560" s="22">
        <v>576</v>
      </c>
      <c r="CH560" s="22">
        <v>214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100</v>
      </c>
      <c r="B561" s="22">
        <v>50</v>
      </c>
      <c r="C561" s="22">
        <v>119471</v>
      </c>
      <c r="D561" s="22">
        <v>0</v>
      </c>
      <c r="E561" s="22">
        <v>0</v>
      </c>
      <c r="F561" s="22">
        <v>3</v>
      </c>
      <c r="G561" s="22">
        <v>-3</v>
      </c>
      <c r="H561" s="22">
        <v>0</v>
      </c>
      <c r="I561" s="22">
        <v>2</v>
      </c>
      <c r="J561" s="20">
        <v>2.5</v>
      </c>
      <c r="K561" s="20">
        <v>1.5</v>
      </c>
      <c r="L561" s="22">
        <v>2</v>
      </c>
      <c r="M561" s="20" t="s">
        <v>1494</v>
      </c>
      <c r="N561" s="20">
        <v>2</v>
      </c>
      <c r="O561" s="22">
        <v>427</v>
      </c>
      <c r="P561" s="23" t="b">
        <v>0</v>
      </c>
      <c r="Q561" s="20"/>
      <c r="R561" s="20" t="s">
        <v>3746</v>
      </c>
      <c r="S561" s="22">
        <v>53</v>
      </c>
      <c r="T561" s="20" t="s">
        <v>1495</v>
      </c>
      <c r="U561" s="20">
        <v>3.1</v>
      </c>
      <c r="V561" s="20" t="s">
        <v>397</v>
      </c>
      <c r="W561" s="20">
        <v>6.8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56</v>
      </c>
      <c r="AD561" s="22">
        <v>1136701</v>
      </c>
      <c r="AE561" s="22">
        <v>7522</v>
      </c>
      <c r="AF561" s="22">
        <v>717370</v>
      </c>
      <c r="AG561" s="22">
        <v>21271</v>
      </c>
      <c r="AH561" s="20">
        <v>0.4</v>
      </c>
      <c r="AI561" s="20">
        <v>10.6</v>
      </c>
      <c r="AJ561" s="20" t="s">
        <v>397</v>
      </c>
      <c r="AK561" s="22">
        <v>1543</v>
      </c>
      <c r="AL561" s="22">
        <v>0</v>
      </c>
      <c r="AM561" s="22">
        <v>1</v>
      </c>
      <c r="AN561" s="22">
        <v>6</v>
      </c>
      <c r="AO561" s="22">
        <v>22</v>
      </c>
      <c r="AP561" s="22">
        <v>0</v>
      </c>
      <c r="AQ561" s="22">
        <v>0</v>
      </c>
      <c r="AR561" s="22">
        <v>0</v>
      </c>
      <c r="AS561" s="22">
        <v>2</v>
      </c>
      <c r="AT561" s="22">
        <v>0</v>
      </c>
      <c r="AU561" s="22">
        <v>0</v>
      </c>
      <c r="AV561" s="22">
        <v>4</v>
      </c>
      <c r="AW561" s="22">
        <v>320</v>
      </c>
      <c r="AX561" s="20">
        <v>321.2</v>
      </c>
      <c r="AY561" s="20">
        <v>51.6</v>
      </c>
      <c r="AZ561" s="20">
        <v>104</v>
      </c>
      <c r="BA561" s="20">
        <v>47.7</v>
      </c>
      <c r="BB561" s="22">
        <v>18</v>
      </c>
      <c r="BC561" s="20">
        <v>0.89</v>
      </c>
      <c r="BD561" s="20">
        <v>0.84</v>
      </c>
      <c r="BE561" s="20">
        <v>1.73</v>
      </c>
      <c r="BF561" s="20">
        <v>23.91</v>
      </c>
      <c r="BG561" s="22">
        <v>64</v>
      </c>
      <c r="BH561" s="22">
        <v>19</v>
      </c>
      <c r="BI561" s="22">
        <v>287</v>
      </c>
      <c r="BJ561" s="22">
        <v>92</v>
      </c>
      <c r="BK561" s="22">
        <v>157</v>
      </c>
      <c r="BL561" s="22">
        <v>25</v>
      </c>
      <c r="BM561" s="22">
        <v>152</v>
      </c>
      <c r="BN561" s="22">
        <v>38</v>
      </c>
      <c r="BO561" s="20"/>
      <c r="BP561" s="20"/>
      <c r="BQ561" s="22">
        <v>2</v>
      </c>
      <c r="BR561" s="20"/>
      <c r="BS561" s="20"/>
      <c r="BT561" s="20"/>
      <c r="BU561" s="22">
        <v>0.05</v>
      </c>
      <c r="BV561" s="22">
        <v>0</v>
      </c>
      <c r="BW561" s="22">
        <v>0.05</v>
      </c>
      <c r="BX561" s="22">
        <v>0.1</v>
      </c>
      <c r="BY561" s="22">
        <v>1.39</v>
      </c>
      <c r="BZ561" s="22">
        <v>1.28</v>
      </c>
      <c r="CA561" s="22">
        <v>136</v>
      </c>
      <c r="CB561" s="22">
        <v>13</v>
      </c>
      <c r="CC561" s="22">
        <v>175</v>
      </c>
      <c r="CD561" s="22">
        <v>62</v>
      </c>
      <c r="CE561" s="22">
        <v>133</v>
      </c>
      <c r="CF561" s="22">
        <v>40</v>
      </c>
      <c r="CG561" s="22">
        <v>56</v>
      </c>
      <c r="CH561" s="22">
        <v>19</v>
      </c>
      <c r="CI561" s="22">
        <v>1.05</v>
      </c>
      <c r="CJ561" s="22">
        <v>0.35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169359</v>
      </c>
      <c r="D562" s="22">
        <v>0</v>
      </c>
      <c r="E562" s="22">
        <v>0</v>
      </c>
      <c r="F562" s="22">
        <v>-3</v>
      </c>
      <c r="G562" s="22">
        <v>3</v>
      </c>
      <c r="H562" s="22">
        <v>0</v>
      </c>
      <c r="I562" s="22">
        <v>2</v>
      </c>
      <c r="J562" s="20">
        <v>0</v>
      </c>
      <c r="K562" s="20">
        <v>0</v>
      </c>
      <c r="L562" s="22">
        <v>0</v>
      </c>
      <c r="M562" s="20" t="s">
        <v>900</v>
      </c>
      <c r="N562" s="20">
        <v>0</v>
      </c>
      <c r="O562" s="22">
        <v>428</v>
      </c>
      <c r="P562" s="23" t="b">
        <v>0</v>
      </c>
      <c r="Q562" s="20" t="s">
        <v>3414</v>
      </c>
      <c r="R562" s="20" t="s">
        <v>3415</v>
      </c>
      <c r="S562" s="22">
        <v>42</v>
      </c>
      <c r="T562" s="20" t="s">
        <v>1496</v>
      </c>
      <c r="U562" s="20">
        <v>0.7</v>
      </c>
      <c r="V562" s="20" t="s">
        <v>460</v>
      </c>
      <c r="W562" s="20">
        <v>0.1</v>
      </c>
      <c r="X562" s="23" t="b">
        <v>0</v>
      </c>
      <c r="Y562" s="20"/>
      <c r="Z562" s="20" t="s">
        <v>899</v>
      </c>
      <c r="AA562" s="22">
        <v>15</v>
      </c>
      <c r="AB562" s="22">
        <v>4</v>
      </c>
      <c r="AC562" s="22">
        <v>2</v>
      </c>
      <c r="AD562" s="22">
        <v>5874</v>
      </c>
      <c r="AE562" s="22">
        <v>7</v>
      </c>
      <c r="AF562" s="22">
        <v>17483</v>
      </c>
      <c r="AG562" s="22">
        <v>65</v>
      </c>
      <c r="AH562" s="20">
        <v>0</v>
      </c>
      <c r="AI562" s="20">
        <v>0.5</v>
      </c>
      <c r="AJ562" s="20" t="s">
        <v>460</v>
      </c>
      <c r="AK562" s="22">
        <v>77</v>
      </c>
      <c r="AL562" s="22">
        <v>0</v>
      </c>
      <c r="AM562" s="22">
        <v>0</v>
      </c>
      <c r="AN562" s="22">
        <v>0</v>
      </c>
      <c r="AO562" s="22">
        <v>4</v>
      </c>
      <c r="AP562" s="22">
        <v>0</v>
      </c>
      <c r="AQ562" s="22">
        <v>0</v>
      </c>
      <c r="AR562" s="22">
        <v>0</v>
      </c>
      <c r="AS562" s="22">
        <v>1</v>
      </c>
      <c r="AT562" s="22">
        <v>0</v>
      </c>
      <c r="AU562" s="22">
        <v>0</v>
      </c>
      <c r="AV562" s="22">
        <v>0</v>
      </c>
      <c r="AW562" s="22">
        <v>15</v>
      </c>
      <c r="AX562" s="20">
        <v>9.1999999999999993</v>
      </c>
      <c r="AY562" s="20">
        <v>11.9</v>
      </c>
      <c r="AZ562" s="20">
        <v>0</v>
      </c>
      <c r="BA562" s="20">
        <v>2.2000000000000002</v>
      </c>
      <c r="BB562" s="22">
        <v>1</v>
      </c>
      <c r="BC562" s="20">
        <v>0</v>
      </c>
      <c r="BD562" s="20">
        <v>0.01</v>
      </c>
      <c r="BE562" s="20">
        <v>0.01</v>
      </c>
      <c r="BF562" s="20">
        <v>1.77</v>
      </c>
      <c r="BG562" s="22">
        <v>448</v>
      </c>
      <c r="BH562" s="22">
        <v>164</v>
      </c>
      <c r="BI562" s="22">
        <v>389</v>
      </c>
      <c r="BJ562" s="22">
        <v>141</v>
      </c>
      <c r="BK562" s="22">
        <v>558</v>
      </c>
      <c r="BL562" s="22">
        <v>226</v>
      </c>
      <c r="BM562" s="22">
        <v>448</v>
      </c>
      <c r="BN562" s="22">
        <v>160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0.01</v>
      </c>
      <c r="BX562" s="22">
        <v>0.01</v>
      </c>
      <c r="BY562" s="22">
        <v>2.0699999999999998</v>
      </c>
      <c r="BZ562" s="22">
        <v>4.68</v>
      </c>
      <c r="CA562" s="22">
        <v>623</v>
      </c>
      <c r="CB562" s="22">
        <v>159</v>
      </c>
      <c r="CC562" s="22">
        <v>528</v>
      </c>
      <c r="CD562" s="22">
        <v>210</v>
      </c>
      <c r="CE562" s="22">
        <v>484</v>
      </c>
      <c r="CF562" s="22">
        <v>160</v>
      </c>
      <c r="CG562" s="22">
        <v>423</v>
      </c>
      <c r="CH562" s="22">
        <v>165</v>
      </c>
      <c r="CI562" s="22">
        <v>1.17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432422</v>
      </c>
      <c r="D563" s="22">
        <v>0</v>
      </c>
      <c r="E563" s="22">
        <v>0</v>
      </c>
      <c r="F563" s="22">
        <v>-3</v>
      </c>
      <c r="G563" s="22">
        <v>3</v>
      </c>
      <c r="H563" s="22">
        <v>0</v>
      </c>
      <c r="I563" s="22">
        <v>3</v>
      </c>
      <c r="J563" s="20">
        <v>0</v>
      </c>
      <c r="K563" s="20">
        <v>0</v>
      </c>
      <c r="L563" s="22">
        <v>0</v>
      </c>
      <c r="M563" s="20" t="s">
        <v>2222</v>
      </c>
      <c r="N563" s="20">
        <v>0</v>
      </c>
      <c r="O563" s="22">
        <v>429</v>
      </c>
      <c r="P563" s="23" t="b">
        <v>0</v>
      </c>
      <c r="Q563" s="20" t="s">
        <v>3376</v>
      </c>
      <c r="R563" s="20" t="s">
        <v>3377</v>
      </c>
      <c r="S563" s="22">
        <v>52</v>
      </c>
      <c r="T563" s="20" t="s">
        <v>2223</v>
      </c>
      <c r="U563" s="20">
        <v>2</v>
      </c>
      <c r="V563" s="20" t="s">
        <v>2224</v>
      </c>
      <c r="W563" s="20">
        <v>1.2</v>
      </c>
      <c r="X563" s="23" t="b">
        <v>0</v>
      </c>
      <c r="Y563" s="20"/>
      <c r="Z563" s="20" t="s">
        <v>1804</v>
      </c>
      <c r="AA563" s="22">
        <v>15</v>
      </c>
      <c r="AB563" s="22">
        <v>4</v>
      </c>
      <c r="AC563" s="22">
        <v>16</v>
      </c>
      <c r="AD563" s="22">
        <v>194902</v>
      </c>
      <c r="AE563" s="22">
        <v>16</v>
      </c>
      <c r="AF563" s="22">
        <v>343104</v>
      </c>
      <c r="AG563" s="22">
        <v>502</v>
      </c>
      <c r="AH563" s="20">
        <v>0</v>
      </c>
      <c r="AI563" s="20">
        <v>3.1</v>
      </c>
      <c r="AJ563" s="20" t="s">
        <v>2224</v>
      </c>
      <c r="AK563" s="22">
        <v>437</v>
      </c>
      <c r="AL563" s="22">
        <v>1</v>
      </c>
      <c r="AM563" s="22">
        <v>0</v>
      </c>
      <c r="AN563" s="22">
        <v>1</v>
      </c>
      <c r="AO563" s="22">
        <v>5</v>
      </c>
      <c r="AP563" s="22">
        <v>0</v>
      </c>
      <c r="AQ563" s="22">
        <v>0</v>
      </c>
      <c r="AR563" s="22">
        <v>0</v>
      </c>
      <c r="AS563" s="22">
        <v>2</v>
      </c>
      <c r="AT563" s="22">
        <v>0</v>
      </c>
      <c r="AU563" s="22">
        <v>0</v>
      </c>
      <c r="AV563" s="22">
        <v>0</v>
      </c>
      <c r="AW563" s="22">
        <v>86</v>
      </c>
      <c r="AX563" s="20">
        <v>81.8</v>
      </c>
      <c r="AY563" s="20">
        <v>105</v>
      </c>
      <c r="AZ563" s="20">
        <v>50</v>
      </c>
      <c r="BA563" s="20">
        <v>23.8</v>
      </c>
      <c r="BB563" s="22">
        <v>5</v>
      </c>
      <c r="BC563" s="20">
        <v>0.62</v>
      </c>
      <c r="BD563" s="20">
        <v>0.47</v>
      </c>
      <c r="BE563" s="20">
        <v>1.0900000000000001</v>
      </c>
      <c r="BF563" s="20">
        <v>6.66</v>
      </c>
      <c r="BG563" s="22">
        <v>316</v>
      </c>
      <c r="BH563" s="22">
        <v>132</v>
      </c>
      <c r="BI563" s="22">
        <v>176</v>
      </c>
      <c r="BJ563" s="22">
        <v>108</v>
      </c>
      <c r="BK563" s="22">
        <v>251</v>
      </c>
      <c r="BL563" s="22">
        <v>131</v>
      </c>
      <c r="BM563" s="22">
        <v>287</v>
      </c>
      <c r="BN563" s="22">
        <v>134</v>
      </c>
      <c r="BO563" s="20"/>
      <c r="BP563" s="20"/>
      <c r="BQ563" s="20"/>
      <c r="BR563" s="20"/>
      <c r="BS563" s="20"/>
      <c r="BT563" s="20"/>
      <c r="BU563" s="22">
        <v>0.13</v>
      </c>
      <c r="BV563" s="22">
        <v>0</v>
      </c>
      <c r="BW563" s="22">
        <v>0.1</v>
      </c>
      <c r="BX563" s="22">
        <v>0.23</v>
      </c>
      <c r="BY563" s="22">
        <v>1.37</v>
      </c>
      <c r="BZ563" s="22">
        <v>1.03</v>
      </c>
      <c r="CA563" s="22">
        <v>161</v>
      </c>
      <c r="CB563" s="22">
        <v>100</v>
      </c>
      <c r="CC563" s="22">
        <v>728</v>
      </c>
      <c r="CD563" s="22">
        <v>312</v>
      </c>
      <c r="CE563" s="22">
        <v>287</v>
      </c>
      <c r="CF563" s="22">
        <v>119</v>
      </c>
      <c r="CG563" s="22">
        <v>176</v>
      </c>
      <c r="CH563" s="22">
        <v>58</v>
      </c>
      <c r="CI563" s="22">
        <v>1.03</v>
      </c>
      <c r="CJ563" s="22">
        <v>0.21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77794</v>
      </c>
      <c r="D564" s="22">
        <v>0</v>
      </c>
      <c r="E564" s="22">
        <v>0</v>
      </c>
      <c r="F564" s="22">
        <v>4</v>
      </c>
      <c r="G564" s="22">
        <v>-4</v>
      </c>
      <c r="H564" s="22">
        <v>4</v>
      </c>
      <c r="I564" s="22">
        <v>2</v>
      </c>
      <c r="J564" s="20">
        <v>3</v>
      </c>
      <c r="K564" s="20">
        <v>3.5</v>
      </c>
      <c r="L564" s="22">
        <v>2</v>
      </c>
      <c r="M564" s="20" t="s">
        <v>868</v>
      </c>
      <c r="N564" s="20">
        <v>2.5</v>
      </c>
      <c r="O564" s="22">
        <v>430</v>
      </c>
      <c r="P564" s="23" t="b">
        <v>1</v>
      </c>
      <c r="Q564" s="20"/>
      <c r="R564" s="20" t="s">
        <v>3683</v>
      </c>
      <c r="S564" s="22">
        <v>69</v>
      </c>
      <c r="T564" s="20" t="s">
        <v>1480</v>
      </c>
      <c r="U564" s="20">
        <v>4.9000000000000004</v>
      </c>
      <c r="V564" s="20" t="s">
        <v>386</v>
      </c>
      <c r="W564" s="20">
        <v>43.4</v>
      </c>
      <c r="X564" s="23" t="b">
        <v>0</v>
      </c>
      <c r="Y564" s="20"/>
      <c r="Z564" s="20" t="s">
        <v>858</v>
      </c>
      <c r="AA564" s="22">
        <v>15</v>
      </c>
      <c r="AB564" s="22">
        <v>4</v>
      </c>
      <c r="AC564" s="22">
        <v>84</v>
      </c>
      <c r="AD564" s="22">
        <v>3623242</v>
      </c>
      <c r="AE564" s="22">
        <v>38704</v>
      </c>
      <c r="AF564" s="22">
        <v>2604435</v>
      </c>
      <c r="AG564" s="22">
        <v>50456</v>
      </c>
      <c r="AH564" s="20">
        <v>0.4</v>
      </c>
      <c r="AI564" s="20">
        <v>12.2</v>
      </c>
      <c r="AJ564" s="20" t="s">
        <v>386</v>
      </c>
      <c r="AK564" s="22">
        <v>1482</v>
      </c>
      <c r="AL564" s="22">
        <v>0</v>
      </c>
      <c r="AM564" s="22">
        <v>7</v>
      </c>
      <c r="AN564" s="22">
        <v>6</v>
      </c>
      <c r="AO564" s="22">
        <v>22</v>
      </c>
      <c r="AP564" s="22">
        <v>0</v>
      </c>
      <c r="AQ564" s="22">
        <v>0</v>
      </c>
      <c r="AR564" s="22">
        <v>0</v>
      </c>
      <c r="AS564" s="22">
        <v>5</v>
      </c>
      <c r="AT564" s="22">
        <v>0</v>
      </c>
      <c r="AU564" s="22">
        <v>0</v>
      </c>
      <c r="AV564" s="22">
        <v>18</v>
      </c>
      <c r="AW564" s="22">
        <v>425</v>
      </c>
      <c r="AX564" s="20">
        <v>485.8</v>
      </c>
      <c r="AY564" s="20">
        <v>769</v>
      </c>
      <c r="AZ564" s="20">
        <v>65</v>
      </c>
      <c r="BA564" s="20">
        <v>131.9</v>
      </c>
      <c r="BB564" s="22">
        <v>17</v>
      </c>
      <c r="BC564" s="20">
        <v>0.25</v>
      </c>
      <c r="BD564" s="20">
        <v>5.58</v>
      </c>
      <c r="BE564" s="20">
        <v>5.83</v>
      </c>
      <c r="BF564" s="20">
        <v>22.23</v>
      </c>
      <c r="BG564" s="22">
        <v>13</v>
      </c>
      <c r="BH564" s="22">
        <v>1</v>
      </c>
      <c r="BI564" s="22">
        <v>1</v>
      </c>
      <c r="BJ564" s="22">
        <v>1</v>
      </c>
      <c r="BK564" s="22">
        <v>217</v>
      </c>
      <c r="BL564" s="22">
        <v>55</v>
      </c>
      <c r="BM564" s="22">
        <v>11</v>
      </c>
      <c r="BN564" s="22">
        <v>1</v>
      </c>
      <c r="BO564" s="22">
        <v>1</v>
      </c>
      <c r="BP564" s="20"/>
      <c r="BQ564" s="22">
        <v>1</v>
      </c>
      <c r="BR564" s="20"/>
      <c r="BS564" s="20"/>
      <c r="BT564" s="20"/>
      <c r="BU564" s="22">
        <v>0.02</v>
      </c>
      <c r="BV564" s="22">
        <v>0</v>
      </c>
      <c r="BW564" s="22">
        <v>0.34</v>
      </c>
      <c r="BX564" s="22">
        <v>0.36</v>
      </c>
      <c r="BY564" s="22">
        <v>1.35</v>
      </c>
      <c r="BZ564" s="22">
        <v>1.34</v>
      </c>
      <c r="CA564" s="22">
        <v>32</v>
      </c>
      <c r="CB564" s="22">
        <v>2</v>
      </c>
      <c r="CC564" s="22">
        <v>146</v>
      </c>
      <c r="CD564" s="22">
        <v>49</v>
      </c>
      <c r="CE564" s="22">
        <v>20</v>
      </c>
      <c r="CF564" s="22">
        <v>3</v>
      </c>
      <c r="CG564" s="22">
        <v>6</v>
      </c>
      <c r="CH564" s="22">
        <v>1</v>
      </c>
      <c r="CI564" s="22">
        <v>1.03</v>
      </c>
      <c r="CJ564" s="22">
        <v>0.36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232977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2</v>
      </c>
      <c r="J565" s="20">
        <v>0</v>
      </c>
      <c r="K565" s="20">
        <v>0</v>
      </c>
      <c r="L565" s="22">
        <v>0</v>
      </c>
      <c r="M565" s="20" t="s">
        <v>2225</v>
      </c>
      <c r="N565" s="20">
        <v>0</v>
      </c>
      <c r="O565" s="22">
        <v>431</v>
      </c>
      <c r="P565" s="23" t="b">
        <v>0</v>
      </c>
      <c r="Q565" s="20" t="s">
        <v>2226</v>
      </c>
      <c r="R565" s="20" t="s">
        <v>2227</v>
      </c>
      <c r="S565" s="22">
        <v>40</v>
      </c>
      <c r="T565" s="20" t="s">
        <v>2228</v>
      </c>
      <c r="U565" s="20">
        <v>0</v>
      </c>
      <c r="V565" s="20" t="s">
        <v>2229</v>
      </c>
      <c r="W565" s="20">
        <v>0.1</v>
      </c>
      <c r="X565" s="23" t="b">
        <v>0</v>
      </c>
      <c r="Y565" s="20"/>
      <c r="Z565" s="20" t="s">
        <v>872</v>
      </c>
      <c r="AA565" s="22">
        <v>15</v>
      </c>
      <c r="AB565" s="22">
        <v>4</v>
      </c>
      <c r="AC565" s="22">
        <v>0</v>
      </c>
      <c r="AD565" s="22">
        <v>0</v>
      </c>
      <c r="AE565" s="22">
        <v>0</v>
      </c>
      <c r="AF565" s="22">
        <v>7880</v>
      </c>
      <c r="AG565" s="22">
        <v>42</v>
      </c>
      <c r="AH565" s="20">
        <v>0</v>
      </c>
      <c r="AI565" s="20">
        <v>0</v>
      </c>
      <c r="AJ565" s="20" t="s">
        <v>2229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538</v>
      </c>
      <c r="BH565" s="22">
        <v>197</v>
      </c>
      <c r="BI565" s="22">
        <v>524</v>
      </c>
      <c r="BJ565" s="22">
        <v>197</v>
      </c>
      <c r="BK565" s="22">
        <v>496</v>
      </c>
      <c r="BL565" s="22">
        <v>185</v>
      </c>
      <c r="BM565" s="22">
        <v>546</v>
      </c>
      <c r="BN565" s="22">
        <v>198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662</v>
      </c>
      <c r="CB565" s="22">
        <v>184</v>
      </c>
      <c r="CC565" s="22">
        <v>470</v>
      </c>
      <c r="CD565" s="22">
        <v>169</v>
      </c>
      <c r="CE565" s="22">
        <v>550</v>
      </c>
      <c r="CF565" s="22">
        <v>194</v>
      </c>
      <c r="CG565" s="22">
        <v>496</v>
      </c>
      <c r="CH565" s="22">
        <v>190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0</v>
      </c>
      <c r="C566" s="22">
        <v>200089</v>
      </c>
      <c r="D566" s="22">
        <v>0</v>
      </c>
      <c r="E566" s="22">
        <v>0</v>
      </c>
      <c r="F566" s="22">
        <v>-2</v>
      </c>
      <c r="G566" s="22">
        <v>2</v>
      </c>
      <c r="H566" s="22">
        <v>0</v>
      </c>
      <c r="I566" s="22">
        <v>3</v>
      </c>
      <c r="J566" s="20">
        <v>0</v>
      </c>
      <c r="K566" s="20">
        <v>0</v>
      </c>
      <c r="L566" s="22">
        <v>0</v>
      </c>
      <c r="M566" s="20" t="s">
        <v>1016</v>
      </c>
      <c r="N566" s="20">
        <v>0</v>
      </c>
      <c r="O566" s="22">
        <v>432</v>
      </c>
      <c r="P566" s="23" t="b">
        <v>0</v>
      </c>
      <c r="Q566" s="20" t="s">
        <v>3747</v>
      </c>
      <c r="R566" s="20" t="s">
        <v>3549</v>
      </c>
      <c r="S566" s="22">
        <v>53</v>
      </c>
      <c r="T566" s="20" t="s">
        <v>1508</v>
      </c>
      <c r="U566" s="20">
        <v>1.3</v>
      </c>
      <c r="V566" s="20" t="s">
        <v>467</v>
      </c>
      <c r="W566" s="20">
        <v>0.1</v>
      </c>
      <c r="X566" s="23" t="b">
        <v>0</v>
      </c>
      <c r="Y566" s="20"/>
      <c r="Z566" s="20" t="s">
        <v>899</v>
      </c>
      <c r="AA566" s="22">
        <v>15</v>
      </c>
      <c r="AB566" s="22">
        <v>4</v>
      </c>
      <c r="AC566" s="22">
        <v>4</v>
      </c>
      <c r="AD566" s="22">
        <v>6611</v>
      </c>
      <c r="AE566" s="22">
        <v>6</v>
      </c>
      <c r="AF566" s="22">
        <v>22764</v>
      </c>
      <c r="AG566" s="22">
        <v>94</v>
      </c>
      <c r="AH566" s="20">
        <v>0</v>
      </c>
      <c r="AI566" s="20">
        <v>0.8</v>
      </c>
      <c r="AJ566" s="20" t="s">
        <v>467</v>
      </c>
      <c r="AK566" s="22">
        <v>136</v>
      </c>
      <c r="AL566" s="22">
        <v>0</v>
      </c>
      <c r="AM566" s="22">
        <v>0</v>
      </c>
      <c r="AN566" s="22">
        <v>0</v>
      </c>
      <c r="AO566" s="22">
        <v>2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23</v>
      </c>
      <c r="AX566" s="20">
        <v>23.4</v>
      </c>
      <c r="AY566" s="20">
        <v>27.7</v>
      </c>
      <c r="AZ566" s="20">
        <v>47</v>
      </c>
      <c r="BA566" s="20">
        <v>9.8000000000000007</v>
      </c>
      <c r="BB566" s="22">
        <v>1</v>
      </c>
      <c r="BC566" s="20">
        <v>0.15</v>
      </c>
      <c r="BD566" s="20">
        <v>0.47</v>
      </c>
      <c r="BE566" s="20">
        <v>0.62</v>
      </c>
      <c r="BF566" s="20">
        <v>2.42</v>
      </c>
      <c r="BG566" s="22">
        <v>410</v>
      </c>
      <c r="BH566" s="22">
        <v>182</v>
      </c>
      <c r="BI566" s="22">
        <v>342</v>
      </c>
      <c r="BJ566" s="22">
        <v>178</v>
      </c>
      <c r="BK566" s="22">
        <v>254</v>
      </c>
      <c r="BL566" s="22">
        <v>133</v>
      </c>
      <c r="BM566" s="22">
        <v>380</v>
      </c>
      <c r="BN566" s="22">
        <v>173</v>
      </c>
      <c r="BO566" s="20"/>
      <c r="BP566" s="20"/>
      <c r="BQ566" s="20"/>
      <c r="BR566" s="20"/>
      <c r="BS566" s="20"/>
      <c r="BT566" s="20"/>
      <c r="BU566" s="22">
        <v>0.1</v>
      </c>
      <c r="BV566" s="22">
        <v>0</v>
      </c>
      <c r="BW566" s="22">
        <v>0.31</v>
      </c>
      <c r="BX566" s="22">
        <v>0.41</v>
      </c>
      <c r="BY566" s="22">
        <v>1.6</v>
      </c>
      <c r="BZ566" s="22">
        <v>1.32</v>
      </c>
      <c r="CA566" s="22">
        <v>142</v>
      </c>
      <c r="CB566" s="22">
        <v>88</v>
      </c>
      <c r="CC566" s="22">
        <v>731</v>
      </c>
      <c r="CD566" s="22">
        <v>315</v>
      </c>
      <c r="CE566" s="22">
        <v>372</v>
      </c>
      <c r="CF566" s="22">
        <v>170</v>
      </c>
      <c r="CG566" s="22">
        <v>427</v>
      </c>
      <c r="CH566" s="22">
        <v>139</v>
      </c>
      <c r="CI566" s="22">
        <v>0.66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100</v>
      </c>
      <c r="B567" s="22">
        <v>100</v>
      </c>
      <c r="C567" s="22">
        <v>75115</v>
      </c>
      <c r="D567" s="22">
        <v>1</v>
      </c>
      <c r="E567" s="22">
        <v>-1</v>
      </c>
      <c r="F567" s="22">
        <v>-1</v>
      </c>
      <c r="G567" s="22">
        <v>1</v>
      </c>
      <c r="H567" s="22">
        <v>1</v>
      </c>
      <c r="I567" s="22">
        <v>4</v>
      </c>
      <c r="J567" s="20">
        <v>1.8</v>
      </c>
      <c r="K567" s="20">
        <v>2.2999999999999998</v>
      </c>
      <c r="L567" s="22">
        <v>2</v>
      </c>
      <c r="M567" s="20" t="s">
        <v>1165</v>
      </c>
      <c r="N567" s="20">
        <v>1.3</v>
      </c>
      <c r="O567" s="22">
        <v>433</v>
      </c>
      <c r="P567" s="23" t="b">
        <v>0</v>
      </c>
      <c r="Q567" s="20"/>
      <c r="R567" s="20" t="s">
        <v>3491</v>
      </c>
      <c r="S567" s="22">
        <v>79</v>
      </c>
      <c r="T567" s="20" t="s">
        <v>1479</v>
      </c>
      <c r="U567" s="20">
        <v>4.2</v>
      </c>
      <c r="V567" s="20" t="s">
        <v>482</v>
      </c>
      <c r="W567" s="20">
        <v>5.4</v>
      </c>
      <c r="X567" s="23" t="b">
        <v>0</v>
      </c>
      <c r="Y567" s="20"/>
      <c r="Z567" s="20" t="s">
        <v>858</v>
      </c>
      <c r="AA567" s="22">
        <v>15</v>
      </c>
      <c r="AB567" s="22">
        <v>4</v>
      </c>
      <c r="AC567" s="22">
        <v>54</v>
      </c>
      <c r="AD567" s="22">
        <v>801342</v>
      </c>
      <c r="AE567" s="22">
        <v>15609</v>
      </c>
      <c r="AF567" s="22">
        <v>1146602</v>
      </c>
      <c r="AG567" s="22">
        <v>16606</v>
      </c>
      <c r="AH567" s="20">
        <v>0.2</v>
      </c>
      <c r="AI567" s="20">
        <v>6.8</v>
      </c>
      <c r="AJ567" s="20" t="s">
        <v>482</v>
      </c>
      <c r="AK567" s="22">
        <v>685</v>
      </c>
      <c r="AL567" s="22">
        <v>7</v>
      </c>
      <c r="AM567" s="22">
        <v>1</v>
      </c>
      <c r="AN567" s="22">
        <v>5</v>
      </c>
      <c r="AO567" s="22">
        <v>9</v>
      </c>
      <c r="AP567" s="22">
        <v>0</v>
      </c>
      <c r="AQ567" s="22">
        <v>0</v>
      </c>
      <c r="AR567" s="22">
        <v>0</v>
      </c>
      <c r="AS567" s="22">
        <v>1</v>
      </c>
      <c r="AT567" s="22">
        <v>0</v>
      </c>
      <c r="AU567" s="22">
        <v>0</v>
      </c>
      <c r="AV567" s="22">
        <v>4</v>
      </c>
      <c r="AW567" s="22">
        <v>184</v>
      </c>
      <c r="AX567" s="20">
        <v>286</v>
      </c>
      <c r="AY567" s="20">
        <v>74.3</v>
      </c>
      <c r="AZ567" s="20">
        <v>444</v>
      </c>
      <c r="BA567" s="20">
        <v>80</v>
      </c>
      <c r="BB567" s="22">
        <v>7</v>
      </c>
      <c r="BC567" s="20">
        <v>7.24</v>
      </c>
      <c r="BD567" s="20">
        <v>0.19</v>
      </c>
      <c r="BE567" s="20">
        <v>7.43</v>
      </c>
      <c r="BF567" s="20">
        <v>8.42</v>
      </c>
      <c r="BG567" s="22">
        <v>92</v>
      </c>
      <c r="BH567" s="22">
        <v>9</v>
      </c>
      <c r="BI567" s="22">
        <v>229</v>
      </c>
      <c r="BJ567" s="22">
        <v>36</v>
      </c>
      <c r="BK567" s="22">
        <v>17</v>
      </c>
      <c r="BL567" s="22">
        <v>9</v>
      </c>
      <c r="BM567" s="22">
        <v>54</v>
      </c>
      <c r="BN567" s="22">
        <v>11</v>
      </c>
      <c r="BO567" s="20"/>
      <c r="BP567" s="20"/>
      <c r="BQ567" s="20"/>
      <c r="BR567" s="20"/>
      <c r="BS567" s="22">
        <v>1</v>
      </c>
      <c r="BT567" s="20"/>
      <c r="BU567" s="22">
        <v>0.95</v>
      </c>
      <c r="BV567" s="22">
        <v>0</v>
      </c>
      <c r="BW567" s="22">
        <v>0.02</v>
      </c>
      <c r="BX567" s="22">
        <v>0.97</v>
      </c>
      <c r="BY567" s="22">
        <v>1.1100000000000001</v>
      </c>
      <c r="BZ567" s="22">
        <v>1.18</v>
      </c>
      <c r="CA567" s="22">
        <v>13</v>
      </c>
      <c r="CB567" s="22">
        <v>5</v>
      </c>
      <c r="CC567" s="22">
        <v>246</v>
      </c>
      <c r="CD567" s="22">
        <v>33</v>
      </c>
      <c r="CE567" s="22">
        <v>46</v>
      </c>
      <c r="CF567" s="22">
        <v>9</v>
      </c>
      <c r="CG567" s="22">
        <v>74</v>
      </c>
      <c r="CH567" s="22">
        <v>14</v>
      </c>
      <c r="CI567" s="22">
        <v>0.92</v>
      </c>
      <c r="CJ567" s="22">
        <v>0.66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104542</v>
      </c>
      <c r="D568" s="22">
        <v>0</v>
      </c>
      <c r="E568" s="22">
        <v>0</v>
      </c>
      <c r="F568" s="22">
        <v>-1</v>
      </c>
      <c r="G568" s="22">
        <v>1</v>
      </c>
      <c r="H568" s="22">
        <v>0</v>
      </c>
      <c r="I568" s="22">
        <v>1</v>
      </c>
      <c r="J568" s="20">
        <v>0.5</v>
      </c>
      <c r="K568" s="20">
        <v>1</v>
      </c>
      <c r="L568" s="22">
        <v>0</v>
      </c>
      <c r="M568" s="20" t="s">
        <v>1522</v>
      </c>
      <c r="N568" s="20">
        <v>0</v>
      </c>
      <c r="O568" s="22">
        <v>580</v>
      </c>
      <c r="P568" s="23" t="b">
        <v>0</v>
      </c>
      <c r="Q568" s="20"/>
      <c r="R568" s="20"/>
      <c r="S568" s="22">
        <v>39</v>
      </c>
      <c r="T568" s="20" t="s">
        <v>1523</v>
      </c>
      <c r="U568" s="20">
        <v>0</v>
      </c>
      <c r="V568" s="20" t="s">
        <v>1524</v>
      </c>
      <c r="W568" s="20">
        <v>0.3</v>
      </c>
      <c r="X568" s="23" t="b">
        <v>0</v>
      </c>
      <c r="Y568" s="20"/>
      <c r="Z568" s="20" t="s">
        <v>858</v>
      </c>
      <c r="AA568" s="22">
        <v>15</v>
      </c>
      <c r="AB568" s="22">
        <v>4</v>
      </c>
      <c r="AC568" s="22">
        <v>0</v>
      </c>
      <c r="AD568" s="22">
        <v>11957</v>
      </c>
      <c r="AE568" s="22">
        <v>99</v>
      </c>
      <c r="AF568" s="22">
        <v>13776</v>
      </c>
      <c r="AG568" s="22">
        <v>171</v>
      </c>
      <c r="AH568" s="20">
        <v>0</v>
      </c>
      <c r="AI568" s="20">
        <v>0</v>
      </c>
      <c r="AJ568" s="20" t="s">
        <v>1524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491</v>
      </c>
      <c r="BH568" s="22">
        <v>40</v>
      </c>
      <c r="BI568" s="22">
        <v>472</v>
      </c>
      <c r="BJ568" s="22">
        <v>19</v>
      </c>
      <c r="BK568" s="22">
        <v>442</v>
      </c>
      <c r="BL568" s="22">
        <v>10</v>
      </c>
      <c r="BM568" s="22">
        <v>497</v>
      </c>
      <c r="BN568" s="22">
        <v>40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735</v>
      </c>
      <c r="CB568" s="22">
        <v>70</v>
      </c>
      <c r="CC568" s="22">
        <v>419</v>
      </c>
      <c r="CD568" s="22">
        <v>37</v>
      </c>
      <c r="CE568" s="22">
        <v>503</v>
      </c>
      <c r="CF568" s="22">
        <v>40</v>
      </c>
      <c r="CG568" s="22">
        <v>302</v>
      </c>
      <c r="CH568" s="22">
        <v>44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0"/>
      <c r="B569" s="20"/>
      <c r="C569" s="22">
        <v>106618</v>
      </c>
      <c r="D569" s="22">
        <v>0</v>
      </c>
      <c r="E569" s="22">
        <v>0</v>
      </c>
      <c r="F569" s="22">
        <v>-1</v>
      </c>
      <c r="G569" s="22">
        <v>1</v>
      </c>
      <c r="H569" s="22">
        <v>0</v>
      </c>
      <c r="I569" s="22">
        <v>2</v>
      </c>
      <c r="J569" s="20">
        <v>0.7</v>
      </c>
      <c r="K569" s="20">
        <v>1.2</v>
      </c>
      <c r="L569" s="22">
        <v>0</v>
      </c>
      <c r="M569" s="20" t="s">
        <v>1486</v>
      </c>
      <c r="N569" s="20">
        <v>0.2</v>
      </c>
      <c r="O569" s="22">
        <v>581</v>
      </c>
      <c r="P569" s="23" t="b">
        <v>0</v>
      </c>
      <c r="Q569" s="20"/>
      <c r="R569" s="20"/>
      <c r="S569" s="22">
        <v>39</v>
      </c>
      <c r="T569" s="20" t="s">
        <v>1487</v>
      </c>
      <c r="U569" s="20">
        <v>1</v>
      </c>
      <c r="V569" s="20" t="s">
        <v>746</v>
      </c>
      <c r="W569" s="20">
        <v>0.4</v>
      </c>
      <c r="X569" s="23" t="b">
        <v>0</v>
      </c>
      <c r="Y569" s="20"/>
      <c r="Z569" s="20" t="s">
        <v>858</v>
      </c>
      <c r="AA569" s="22">
        <v>15</v>
      </c>
      <c r="AB569" s="22">
        <v>4</v>
      </c>
      <c r="AC569" s="22">
        <v>1</v>
      </c>
      <c r="AD569" s="22">
        <v>43776</v>
      </c>
      <c r="AE569" s="22">
        <v>295</v>
      </c>
      <c r="AF569" s="22">
        <v>30477</v>
      </c>
      <c r="AG569" s="22">
        <v>478</v>
      </c>
      <c r="AH569" s="20">
        <v>0.1</v>
      </c>
      <c r="AI569" s="20">
        <v>0.3</v>
      </c>
      <c r="AJ569" s="20" t="s">
        <v>746</v>
      </c>
      <c r="AK569" s="22">
        <v>4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3</v>
      </c>
      <c r="AX569" s="20">
        <v>3</v>
      </c>
      <c r="AY569" s="20">
        <v>0.2</v>
      </c>
      <c r="AZ569" s="20">
        <v>0</v>
      </c>
      <c r="BA569" s="20">
        <v>0.3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465</v>
      </c>
      <c r="BH569" s="22">
        <v>169</v>
      </c>
      <c r="BI569" s="22">
        <v>452</v>
      </c>
      <c r="BJ569" s="22">
        <v>169</v>
      </c>
      <c r="BK569" s="22">
        <v>443</v>
      </c>
      <c r="BL569" s="22">
        <v>160</v>
      </c>
      <c r="BM569" s="22">
        <v>473</v>
      </c>
      <c r="BN569" s="22">
        <v>169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736</v>
      </c>
      <c r="CB569" s="22">
        <v>234</v>
      </c>
      <c r="CC569" s="22">
        <v>377</v>
      </c>
      <c r="CD569" s="22">
        <v>126</v>
      </c>
      <c r="CE569" s="22">
        <v>401</v>
      </c>
      <c r="CF569" s="22">
        <v>139</v>
      </c>
      <c r="CG569" s="22">
        <v>265</v>
      </c>
      <c r="CH569" s="22">
        <v>103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201666</v>
      </c>
      <c r="D570" s="22">
        <v>0</v>
      </c>
      <c r="E570" s="22">
        <v>0</v>
      </c>
      <c r="F570" s="22">
        <v>-3</v>
      </c>
      <c r="G570" s="22">
        <v>3</v>
      </c>
      <c r="H570" s="22">
        <v>1</v>
      </c>
      <c r="I570" s="22">
        <v>3</v>
      </c>
      <c r="J570" s="20">
        <v>0</v>
      </c>
      <c r="K570" s="20">
        <v>0</v>
      </c>
      <c r="L570" s="22">
        <v>0</v>
      </c>
      <c r="M570" s="20" t="s">
        <v>1180</v>
      </c>
      <c r="N570" s="20">
        <v>0</v>
      </c>
      <c r="O570" s="22">
        <v>603</v>
      </c>
      <c r="P570" s="23" t="b">
        <v>0</v>
      </c>
      <c r="Q570" s="20" t="s">
        <v>3748</v>
      </c>
      <c r="R570" s="20" t="s">
        <v>3222</v>
      </c>
      <c r="S570" s="22">
        <v>62</v>
      </c>
      <c r="T570" s="20" t="s">
        <v>1331</v>
      </c>
      <c r="U570" s="20">
        <v>2.8</v>
      </c>
      <c r="V570" s="20" t="s">
        <v>474</v>
      </c>
      <c r="W570" s="20">
        <v>1</v>
      </c>
      <c r="X570" s="23" t="b">
        <v>0</v>
      </c>
      <c r="Y570" s="20"/>
      <c r="Z570" s="20" t="s">
        <v>899</v>
      </c>
      <c r="AA570" s="22">
        <v>15</v>
      </c>
      <c r="AB570" s="22">
        <v>4</v>
      </c>
      <c r="AC570" s="22">
        <v>17</v>
      </c>
      <c r="AD570" s="22">
        <v>197413</v>
      </c>
      <c r="AE570" s="22">
        <v>23</v>
      </c>
      <c r="AF570" s="22">
        <v>446103</v>
      </c>
      <c r="AG570" s="22">
        <v>305</v>
      </c>
      <c r="AH570" s="20">
        <v>0</v>
      </c>
      <c r="AI570" s="20">
        <v>2.7</v>
      </c>
      <c r="AJ570" s="20" t="s">
        <v>474</v>
      </c>
      <c r="AK570" s="22">
        <v>183</v>
      </c>
      <c r="AL570" s="22">
        <v>1</v>
      </c>
      <c r="AM570" s="22">
        <v>1</v>
      </c>
      <c r="AN570" s="22">
        <v>1</v>
      </c>
      <c r="AO570" s="22">
        <v>2</v>
      </c>
      <c r="AP570" s="22">
        <v>0</v>
      </c>
      <c r="AQ570" s="22">
        <v>0</v>
      </c>
      <c r="AR570" s="22">
        <v>0</v>
      </c>
      <c r="AS570" s="22">
        <v>1</v>
      </c>
      <c r="AT570" s="22">
        <v>0</v>
      </c>
      <c r="AU570" s="22">
        <v>0</v>
      </c>
      <c r="AV570" s="22">
        <v>2</v>
      </c>
      <c r="AW570" s="22">
        <v>48</v>
      </c>
      <c r="AX570" s="20">
        <v>57.6</v>
      </c>
      <c r="AY570" s="20">
        <v>29.9</v>
      </c>
      <c r="AZ570" s="20">
        <v>53</v>
      </c>
      <c r="BA570" s="20">
        <v>14</v>
      </c>
      <c r="BB570" s="22">
        <v>2</v>
      </c>
      <c r="BC570" s="20">
        <v>0.83</v>
      </c>
      <c r="BD570" s="20">
        <v>0.57999999999999996</v>
      </c>
      <c r="BE570" s="20">
        <v>1.41</v>
      </c>
      <c r="BF570" s="20">
        <v>2.0299999999999998</v>
      </c>
      <c r="BG570" s="22">
        <v>349</v>
      </c>
      <c r="BH570" s="22">
        <v>152</v>
      </c>
      <c r="BI570" s="22">
        <v>336</v>
      </c>
      <c r="BJ570" s="22">
        <v>175</v>
      </c>
      <c r="BK570" s="22">
        <v>242</v>
      </c>
      <c r="BL570" s="22">
        <v>126</v>
      </c>
      <c r="BM570" s="22">
        <v>347</v>
      </c>
      <c r="BN570" s="22">
        <v>156</v>
      </c>
      <c r="BO570" s="20"/>
      <c r="BP570" s="20"/>
      <c r="BQ570" s="20"/>
      <c r="BR570" s="20"/>
      <c r="BS570" s="20"/>
      <c r="BT570" s="20"/>
      <c r="BU570" s="22">
        <v>0.41</v>
      </c>
      <c r="BV570" s="22">
        <v>0</v>
      </c>
      <c r="BW570" s="22">
        <v>0.28999999999999998</v>
      </c>
      <c r="BX570" s="22">
        <v>0.7</v>
      </c>
      <c r="BY570" s="22">
        <v>1</v>
      </c>
      <c r="BZ570" s="22">
        <v>0.98</v>
      </c>
      <c r="CA570" s="22">
        <v>58</v>
      </c>
      <c r="CB570" s="22">
        <v>35</v>
      </c>
      <c r="CC570" s="22">
        <v>753</v>
      </c>
      <c r="CD570" s="22">
        <v>329</v>
      </c>
      <c r="CE570" s="22">
        <v>182</v>
      </c>
      <c r="CF570" s="22">
        <v>80</v>
      </c>
      <c r="CG570" s="22">
        <v>185</v>
      </c>
      <c r="CH570" s="22">
        <v>62</v>
      </c>
      <c r="CI570" s="22">
        <v>0.98</v>
      </c>
      <c r="CJ570" s="22">
        <v>0.49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441191</v>
      </c>
      <c r="D571" s="22">
        <v>0</v>
      </c>
      <c r="E571" s="22">
        <v>0</v>
      </c>
      <c r="F571" s="22">
        <v>-1</v>
      </c>
      <c r="G571" s="22">
        <v>1</v>
      </c>
      <c r="H571" s="22">
        <v>1</v>
      </c>
      <c r="I571" s="22">
        <v>2</v>
      </c>
      <c r="J571" s="20">
        <v>4</v>
      </c>
      <c r="K571" s="20">
        <v>4.5</v>
      </c>
      <c r="L571" s="22">
        <v>1</v>
      </c>
      <c r="M571" s="20" t="s">
        <v>2560</v>
      </c>
      <c r="N571" s="20">
        <v>3.5</v>
      </c>
      <c r="O571" s="22">
        <v>633</v>
      </c>
      <c r="P571" s="23" t="b">
        <v>0</v>
      </c>
      <c r="Q571" s="20"/>
      <c r="R571" s="20"/>
      <c r="S571" s="22">
        <v>44</v>
      </c>
      <c r="T571" s="20" t="s">
        <v>2561</v>
      </c>
      <c r="U571" s="20">
        <v>2.1</v>
      </c>
      <c r="V571" s="20" t="s">
        <v>2562</v>
      </c>
      <c r="W571" s="20">
        <v>1.9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25</v>
      </c>
      <c r="AD571" s="22">
        <v>219374</v>
      </c>
      <c r="AE571" s="22">
        <v>4579</v>
      </c>
      <c r="AF571" s="22">
        <v>49713</v>
      </c>
      <c r="AG571" s="22">
        <v>6541</v>
      </c>
      <c r="AH571" s="20">
        <v>0.8</v>
      </c>
      <c r="AI571" s="20">
        <v>5.7</v>
      </c>
      <c r="AJ571" s="20" t="s">
        <v>2562</v>
      </c>
      <c r="AK571" s="22">
        <v>571</v>
      </c>
      <c r="AL571" s="22">
        <v>0</v>
      </c>
      <c r="AM571" s="22">
        <v>0</v>
      </c>
      <c r="AN571" s="22">
        <v>2</v>
      </c>
      <c r="AO571" s="22">
        <v>9</v>
      </c>
      <c r="AP571" s="22">
        <v>0</v>
      </c>
      <c r="AQ571" s="22">
        <v>0</v>
      </c>
      <c r="AR571" s="22">
        <v>0</v>
      </c>
      <c r="AS571" s="22">
        <v>1</v>
      </c>
      <c r="AT571" s="22">
        <v>0</v>
      </c>
      <c r="AU571" s="22">
        <v>0</v>
      </c>
      <c r="AV571" s="22">
        <v>4</v>
      </c>
      <c r="AW571" s="22">
        <v>118</v>
      </c>
      <c r="AX571" s="20">
        <v>110.8</v>
      </c>
      <c r="AY571" s="20">
        <v>86.3</v>
      </c>
      <c r="AZ571" s="20">
        <v>27</v>
      </c>
      <c r="BA571" s="20">
        <v>22.6</v>
      </c>
      <c r="BB571" s="22">
        <v>5</v>
      </c>
      <c r="BC571" s="20">
        <v>0.04</v>
      </c>
      <c r="BD571" s="20">
        <v>0.36</v>
      </c>
      <c r="BE571" s="20">
        <v>0.4</v>
      </c>
      <c r="BF571" s="20">
        <v>10.49</v>
      </c>
      <c r="BG571" s="22">
        <v>279</v>
      </c>
      <c r="BH571" s="22">
        <v>113</v>
      </c>
      <c r="BI571" s="22">
        <v>211</v>
      </c>
      <c r="BJ571" s="22">
        <v>57</v>
      </c>
      <c r="BK571" s="22">
        <v>312</v>
      </c>
      <c r="BL571" s="22">
        <v>105</v>
      </c>
      <c r="BM571" s="22">
        <v>298</v>
      </c>
      <c r="BN571" s="22">
        <v>104</v>
      </c>
      <c r="BO571" s="20"/>
      <c r="BP571" s="20"/>
      <c r="BQ571" s="20"/>
      <c r="BR571" s="20"/>
      <c r="BS571" s="20"/>
      <c r="BT571" s="20"/>
      <c r="BU571" s="22">
        <v>0.01</v>
      </c>
      <c r="BV571" s="22">
        <v>0</v>
      </c>
      <c r="BW571" s="22">
        <v>0.06</v>
      </c>
      <c r="BX571" s="22">
        <v>7.0000000000000007E-2</v>
      </c>
      <c r="BY571" s="22">
        <v>1.65</v>
      </c>
      <c r="BZ571" s="22">
        <v>1.42</v>
      </c>
      <c r="CA571" s="22">
        <v>544</v>
      </c>
      <c r="CB571" s="22">
        <v>117</v>
      </c>
      <c r="CC571" s="22">
        <v>65</v>
      </c>
      <c r="CD571" s="22">
        <v>15</v>
      </c>
      <c r="CE571" s="22">
        <v>264</v>
      </c>
      <c r="CF571" s="22">
        <v>87</v>
      </c>
      <c r="CG571" s="22">
        <v>140</v>
      </c>
      <c r="CH571" s="22">
        <v>57</v>
      </c>
      <c r="CI571" s="22">
        <v>0.79</v>
      </c>
      <c r="CJ571" s="22">
        <v>0.32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545477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2</v>
      </c>
      <c r="J572" s="20">
        <v>0.7</v>
      </c>
      <c r="K572" s="20">
        <v>1.2</v>
      </c>
      <c r="L572" s="22">
        <v>0</v>
      </c>
      <c r="M572" s="20" t="s">
        <v>1255</v>
      </c>
      <c r="N572" s="20">
        <v>0.2</v>
      </c>
      <c r="O572" s="22">
        <v>634</v>
      </c>
      <c r="P572" s="23" t="b">
        <v>0</v>
      </c>
      <c r="Q572" s="20"/>
      <c r="R572" s="20" t="s">
        <v>3150</v>
      </c>
      <c r="S572" s="22">
        <v>39</v>
      </c>
      <c r="T572" s="20" t="s">
        <v>2563</v>
      </c>
      <c r="U572" s="20">
        <v>1</v>
      </c>
      <c r="V572" s="20" t="s">
        <v>511</v>
      </c>
      <c r="W572" s="20">
        <v>0.4</v>
      </c>
      <c r="X572" s="23" t="b">
        <v>0</v>
      </c>
      <c r="Y572" s="20"/>
      <c r="Z572" s="20" t="s">
        <v>858</v>
      </c>
      <c r="AA572" s="22">
        <v>15</v>
      </c>
      <c r="AB572" s="22">
        <v>4</v>
      </c>
      <c r="AC572" s="22">
        <v>1</v>
      </c>
      <c r="AD572" s="22">
        <v>43630</v>
      </c>
      <c r="AE572" s="22">
        <v>874</v>
      </c>
      <c r="AF572" s="22">
        <v>39962</v>
      </c>
      <c r="AG572" s="22">
        <v>667</v>
      </c>
      <c r="AH572" s="20">
        <v>0.1</v>
      </c>
      <c r="AI572" s="20">
        <v>0.3</v>
      </c>
      <c r="AJ572" s="20" t="s">
        <v>2564</v>
      </c>
      <c r="AK572" s="22">
        <v>3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2</v>
      </c>
      <c r="AX572" s="20">
        <v>0.2</v>
      </c>
      <c r="AY572" s="20">
        <v>0.1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480</v>
      </c>
      <c r="BH572" s="22">
        <v>171</v>
      </c>
      <c r="BI572" s="22">
        <v>454</v>
      </c>
      <c r="BJ572" s="22">
        <v>170</v>
      </c>
      <c r="BK572" s="22">
        <v>466</v>
      </c>
      <c r="BL572" s="22">
        <v>167</v>
      </c>
      <c r="BM572" s="22">
        <v>516</v>
      </c>
      <c r="BN572" s="22">
        <v>180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767</v>
      </c>
      <c r="CB572" s="22">
        <v>249</v>
      </c>
      <c r="CC572" s="22">
        <v>381</v>
      </c>
      <c r="CD572" s="22">
        <v>129</v>
      </c>
      <c r="CE572" s="22">
        <v>404</v>
      </c>
      <c r="CF572" s="22">
        <v>141</v>
      </c>
      <c r="CG572" s="22">
        <v>250</v>
      </c>
      <c r="CH572" s="22">
        <v>98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100</v>
      </c>
      <c r="B573" s="22">
        <v>100</v>
      </c>
      <c r="C573" s="22">
        <v>547719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3</v>
      </c>
      <c r="J573" s="20">
        <v>3.8</v>
      </c>
      <c r="K573" s="20">
        <v>4.3</v>
      </c>
      <c r="L573" s="22">
        <v>1</v>
      </c>
      <c r="M573" s="20" t="s">
        <v>505</v>
      </c>
      <c r="N573" s="20">
        <v>3.3</v>
      </c>
      <c r="O573" s="22">
        <v>635</v>
      </c>
      <c r="P573" s="23" t="b">
        <v>0</v>
      </c>
      <c r="Q573" s="20"/>
      <c r="R573" s="20" t="s">
        <v>3340</v>
      </c>
      <c r="S573" s="22">
        <v>45</v>
      </c>
      <c r="T573" s="20" t="s">
        <v>2565</v>
      </c>
      <c r="U573" s="20">
        <v>3.1</v>
      </c>
      <c r="V573" s="20" t="s">
        <v>2566</v>
      </c>
      <c r="W573" s="20">
        <v>0.2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22</v>
      </c>
      <c r="AD573" s="22">
        <v>28937</v>
      </c>
      <c r="AE573" s="22">
        <v>1982</v>
      </c>
      <c r="AF573" s="22">
        <v>9777</v>
      </c>
      <c r="AG573" s="22">
        <v>1011</v>
      </c>
      <c r="AH573" s="20">
        <v>0.7</v>
      </c>
      <c r="AI573" s="20">
        <v>4.9000000000000004</v>
      </c>
      <c r="AJ573" s="20" t="s">
        <v>2566</v>
      </c>
      <c r="AK573" s="22">
        <v>515</v>
      </c>
      <c r="AL573" s="22">
        <v>1</v>
      </c>
      <c r="AM573" s="22">
        <v>1</v>
      </c>
      <c r="AN573" s="22">
        <v>1</v>
      </c>
      <c r="AO573" s="22">
        <v>9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1</v>
      </c>
      <c r="AW573" s="22">
        <v>116</v>
      </c>
      <c r="AX573" s="20">
        <v>108.2</v>
      </c>
      <c r="AY573" s="20">
        <v>83</v>
      </c>
      <c r="AZ573" s="20">
        <v>73</v>
      </c>
      <c r="BA573" s="20">
        <v>26.3</v>
      </c>
      <c r="BB573" s="22">
        <v>6</v>
      </c>
      <c r="BC573" s="20">
        <v>0.79</v>
      </c>
      <c r="BD573" s="20">
        <v>0.76</v>
      </c>
      <c r="BE573" s="20">
        <v>1.55</v>
      </c>
      <c r="BF573" s="20">
        <v>9.9</v>
      </c>
      <c r="BG573" s="22">
        <v>285</v>
      </c>
      <c r="BH573" s="22">
        <v>113</v>
      </c>
      <c r="BI573" s="22">
        <v>217</v>
      </c>
      <c r="BJ573" s="22">
        <v>126</v>
      </c>
      <c r="BK573" s="22">
        <v>202</v>
      </c>
      <c r="BL573" s="22">
        <v>110</v>
      </c>
      <c r="BM573" s="22">
        <v>266</v>
      </c>
      <c r="BN573" s="22">
        <v>124</v>
      </c>
      <c r="BO573" s="20"/>
      <c r="BP573" s="20"/>
      <c r="BQ573" s="20"/>
      <c r="BR573" s="20"/>
      <c r="BS573" s="20"/>
      <c r="BT573" s="20"/>
      <c r="BU573" s="22">
        <v>0.14000000000000001</v>
      </c>
      <c r="BV573" s="22">
        <v>0</v>
      </c>
      <c r="BW573" s="22">
        <v>0.13</v>
      </c>
      <c r="BX573" s="22">
        <v>0.27</v>
      </c>
      <c r="BY573" s="22">
        <v>1.73</v>
      </c>
      <c r="BZ573" s="22">
        <v>1.57</v>
      </c>
      <c r="CA573" s="22">
        <v>467</v>
      </c>
      <c r="CB573" s="22">
        <v>276</v>
      </c>
      <c r="CC573" s="22">
        <v>78</v>
      </c>
      <c r="CD573" s="22">
        <v>42</v>
      </c>
      <c r="CE573" s="22">
        <v>128</v>
      </c>
      <c r="CF573" s="22">
        <v>57</v>
      </c>
      <c r="CG573" s="22">
        <v>310</v>
      </c>
      <c r="CH573" s="22">
        <v>97</v>
      </c>
      <c r="CI573" s="22">
        <v>1.05</v>
      </c>
      <c r="CJ573" s="22">
        <v>0.17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248859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3</v>
      </c>
      <c r="J574" s="20">
        <v>0.7</v>
      </c>
      <c r="K574" s="20">
        <v>1.2</v>
      </c>
      <c r="L574" s="22">
        <v>0</v>
      </c>
      <c r="M574" s="20" t="s">
        <v>1275</v>
      </c>
      <c r="N574" s="20">
        <v>0.2</v>
      </c>
      <c r="O574" s="22">
        <v>738</v>
      </c>
      <c r="P574" s="23" t="b">
        <v>0</v>
      </c>
      <c r="Q574" s="20"/>
      <c r="R574" s="20"/>
      <c r="S574" s="22">
        <v>45</v>
      </c>
      <c r="T574" s="20" t="s">
        <v>3492</v>
      </c>
      <c r="U574" s="20">
        <v>1</v>
      </c>
      <c r="V574" s="20" t="s">
        <v>632</v>
      </c>
      <c r="W574" s="20">
        <v>0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1</v>
      </c>
      <c r="AD574" s="22">
        <v>772</v>
      </c>
      <c r="AE574" s="22">
        <v>18</v>
      </c>
      <c r="AF574" s="22">
        <v>374</v>
      </c>
      <c r="AG574" s="22">
        <v>28</v>
      </c>
      <c r="AH574" s="20">
        <v>0</v>
      </c>
      <c r="AI574" s="20">
        <v>0.2</v>
      </c>
      <c r="AJ574" s="20" t="s">
        <v>632</v>
      </c>
      <c r="AK574" s="22">
        <v>1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3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656</v>
      </c>
      <c r="BH574" s="22">
        <v>256</v>
      </c>
      <c r="BI574" s="22">
        <v>651</v>
      </c>
      <c r="BJ574" s="22">
        <v>257</v>
      </c>
      <c r="BK574" s="22">
        <v>639</v>
      </c>
      <c r="BL574" s="22">
        <v>254</v>
      </c>
      <c r="BM574" s="22">
        <v>661</v>
      </c>
      <c r="BN574" s="22">
        <v>259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399</v>
      </c>
      <c r="CB574" s="22">
        <v>231</v>
      </c>
      <c r="CC574" s="22">
        <v>395</v>
      </c>
      <c r="CD574" s="22">
        <v>175</v>
      </c>
      <c r="CE574" s="22">
        <v>423</v>
      </c>
      <c r="CF574" s="22">
        <v>190</v>
      </c>
      <c r="CG574" s="22">
        <v>702</v>
      </c>
      <c r="CH574" s="22">
        <v>287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547716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4</v>
      </c>
      <c r="J575" s="20">
        <v>0.5</v>
      </c>
      <c r="K575" s="20">
        <v>1</v>
      </c>
      <c r="L575" s="22">
        <v>0</v>
      </c>
      <c r="M575" s="20" t="s">
        <v>999</v>
      </c>
      <c r="N575" s="20">
        <v>0</v>
      </c>
      <c r="O575" s="22">
        <v>739</v>
      </c>
      <c r="P575" s="23" t="b">
        <v>0</v>
      </c>
      <c r="Q575" s="20"/>
      <c r="R575" s="20"/>
      <c r="S575" s="22">
        <v>45</v>
      </c>
      <c r="T575" s="20" t="s">
        <v>3493</v>
      </c>
      <c r="U575" s="20">
        <v>1</v>
      </c>
      <c r="V575" s="20" t="s">
        <v>3494</v>
      </c>
      <c r="W575" s="20">
        <v>0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1</v>
      </c>
      <c r="AD575" s="22">
        <v>3131</v>
      </c>
      <c r="AE575" s="22">
        <v>80</v>
      </c>
      <c r="AF575" s="22">
        <v>1754</v>
      </c>
      <c r="AG575" s="22">
        <v>120</v>
      </c>
      <c r="AH575" s="20">
        <v>0</v>
      </c>
      <c r="AI575" s="20">
        <v>0.2</v>
      </c>
      <c r="AJ575" s="20" t="s">
        <v>3494</v>
      </c>
      <c r="AK575" s="22">
        <v>24</v>
      </c>
      <c r="AL575" s="22">
        <v>0</v>
      </c>
      <c r="AM575" s="22">
        <v>0</v>
      </c>
      <c r="AN575" s="22">
        <v>0</v>
      </c>
      <c r="AO575" s="22">
        <v>1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2</v>
      </c>
      <c r="AX575" s="20">
        <v>2</v>
      </c>
      <c r="AY575" s="20">
        <v>0</v>
      </c>
      <c r="AZ575" s="20">
        <v>0</v>
      </c>
      <c r="BA575" s="20">
        <v>0.2</v>
      </c>
      <c r="BB575" s="22">
        <v>0</v>
      </c>
      <c r="BC575" s="20">
        <v>0</v>
      </c>
      <c r="BD575" s="20">
        <v>0</v>
      </c>
      <c r="BE575" s="20">
        <v>0</v>
      </c>
      <c r="BF575" s="20">
        <v>1.76</v>
      </c>
      <c r="BG575" s="22">
        <v>471</v>
      </c>
      <c r="BH575" s="22">
        <v>54</v>
      </c>
      <c r="BI575" s="22">
        <v>702</v>
      </c>
      <c r="BJ575" s="22">
        <v>84</v>
      </c>
      <c r="BK575" s="22">
        <v>695</v>
      </c>
      <c r="BL575" s="22">
        <v>83</v>
      </c>
      <c r="BM575" s="22">
        <v>481</v>
      </c>
      <c r="BN575" s="22">
        <v>59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6.6</v>
      </c>
      <c r="BZ575" s="22">
        <v>3.75</v>
      </c>
      <c r="CA575" s="22">
        <v>466</v>
      </c>
      <c r="CB575" s="22">
        <v>88</v>
      </c>
      <c r="CC575" s="22">
        <v>664</v>
      </c>
      <c r="CD575" s="22">
        <v>78</v>
      </c>
      <c r="CE575" s="22">
        <v>435</v>
      </c>
      <c r="CF575" s="22">
        <v>54</v>
      </c>
      <c r="CG575" s="22">
        <v>599</v>
      </c>
      <c r="CH575" s="22">
        <v>82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490150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4</v>
      </c>
      <c r="J576" s="20">
        <v>0.7</v>
      </c>
      <c r="K576" s="20">
        <v>1.2</v>
      </c>
      <c r="L576" s="22">
        <v>0</v>
      </c>
      <c r="M576" s="20" t="s">
        <v>1027</v>
      </c>
      <c r="N576" s="20">
        <v>0.2</v>
      </c>
      <c r="O576" s="22">
        <v>745</v>
      </c>
      <c r="P576" s="23" t="b">
        <v>0</v>
      </c>
      <c r="Q576" s="20"/>
      <c r="R576" s="20"/>
      <c r="S576" s="22">
        <v>45</v>
      </c>
      <c r="T576" s="20" t="s">
        <v>3551</v>
      </c>
      <c r="U576" s="20">
        <v>1</v>
      </c>
      <c r="V576" s="20" t="s">
        <v>3552</v>
      </c>
      <c r="W576" s="20">
        <v>0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1</v>
      </c>
      <c r="AD576" s="22">
        <v>1593</v>
      </c>
      <c r="AE576" s="22">
        <v>66</v>
      </c>
      <c r="AF576" s="22">
        <v>826</v>
      </c>
      <c r="AG576" s="22">
        <v>86</v>
      </c>
      <c r="AH576" s="20">
        <v>0</v>
      </c>
      <c r="AI576" s="20">
        <v>0.2</v>
      </c>
      <c r="AJ576" s="20" t="s">
        <v>3552</v>
      </c>
      <c r="AK576" s="22">
        <v>1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3</v>
      </c>
      <c r="AX576" s="20">
        <v>0.2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483</v>
      </c>
      <c r="BH576" s="22">
        <v>57</v>
      </c>
      <c r="BI576" s="22">
        <v>676</v>
      </c>
      <c r="BJ576" s="22">
        <v>76</v>
      </c>
      <c r="BK576" s="22">
        <v>668</v>
      </c>
      <c r="BL576" s="22">
        <v>75</v>
      </c>
      <c r="BM576" s="22">
        <v>686</v>
      </c>
      <c r="BN576" s="22">
        <v>78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434</v>
      </c>
      <c r="CB576" s="22">
        <v>79</v>
      </c>
      <c r="CC576" s="22">
        <v>396</v>
      </c>
      <c r="CD576" s="22">
        <v>51</v>
      </c>
      <c r="CE576" s="22">
        <v>430</v>
      </c>
      <c r="CF576" s="22">
        <v>51</v>
      </c>
      <c r="CG576" s="22">
        <v>659</v>
      </c>
      <c r="CH576" s="22">
        <v>91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437626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-0.5</v>
      </c>
      <c r="K577" s="20">
        <v>0</v>
      </c>
      <c r="L577" s="22">
        <v>0</v>
      </c>
      <c r="M577" s="20" t="s">
        <v>887</v>
      </c>
      <c r="N577" s="20">
        <v>0</v>
      </c>
      <c r="O577" s="22">
        <v>23</v>
      </c>
      <c r="P577" s="23" t="b">
        <v>0</v>
      </c>
      <c r="Q577" s="20"/>
      <c r="R577" s="20" t="s">
        <v>3223</v>
      </c>
      <c r="S577" s="22">
        <v>40</v>
      </c>
      <c r="T577" s="20" t="s">
        <v>888</v>
      </c>
      <c r="U577" s="20">
        <v>0</v>
      </c>
      <c r="V577" s="20" t="s">
        <v>889</v>
      </c>
      <c r="W577" s="20">
        <v>0.3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0</v>
      </c>
      <c r="AD577" s="22">
        <v>23997</v>
      </c>
      <c r="AE577" s="22">
        <v>94</v>
      </c>
      <c r="AF577" s="22">
        <v>30455</v>
      </c>
      <c r="AG577" s="22">
        <v>235</v>
      </c>
      <c r="AH577" s="20">
        <v>0</v>
      </c>
      <c r="AI577" s="20">
        <v>0</v>
      </c>
      <c r="AJ577" s="20" t="s">
        <v>735</v>
      </c>
      <c r="AK577" s="22">
        <v>93</v>
      </c>
      <c r="AL577" s="22">
        <v>0</v>
      </c>
      <c r="AM577" s="22">
        <v>0</v>
      </c>
      <c r="AN577" s="22">
        <v>0</v>
      </c>
      <c r="AO577" s="22">
        <v>2</v>
      </c>
      <c r="AP577" s="22">
        <v>0</v>
      </c>
      <c r="AQ577" s="22">
        <v>0</v>
      </c>
      <c r="AR577" s="22">
        <v>0</v>
      </c>
      <c r="AS577" s="22">
        <v>2</v>
      </c>
      <c r="AT577" s="22">
        <v>0</v>
      </c>
      <c r="AU577" s="22">
        <v>0</v>
      </c>
      <c r="AV577" s="22">
        <v>0</v>
      </c>
      <c r="AW577" s="22">
        <v>8</v>
      </c>
      <c r="AX577" s="20">
        <v>9.1999999999999993</v>
      </c>
      <c r="AY577" s="20">
        <v>7.2</v>
      </c>
      <c r="AZ577" s="20">
        <v>2</v>
      </c>
      <c r="BA577" s="20">
        <v>1.8</v>
      </c>
      <c r="BB577" s="22">
        <v>1</v>
      </c>
      <c r="BC577" s="20">
        <v>0</v>
      </c>
      <c r="BD577" s="20">
        <v>0.03</v>
      </c>
      <c r="BE577" s="20">
        <v>0.03</v>
      </c>
      <c r="BF577" s="20">
        <v>1.68</v>
      </c>
      <c r="BG577" s="22">
        <v>447</v>
      </c>
      <c r="BH577" s="22">
        <v>163</v>
      </c>
      <c r="BI577" s="22">
        <v>403</v>
      </c>
      <c r="BJ577" s="22">
        <v>147</v>
      </c>
      <c r="BK577" s="22">
        <v>415</v>
      </c>
      <c r="BL577" s="22">
        <v>152</v>
      </c>
      <c r="BM577" s="22">
        <v>453</v>
      </c>
      <c r="BN577" s="22">
        <v>161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0.03</v>
      </c>
      <c r="BX577" s="22">
        <v>0.03</v>
      </c>
      <c r="BY577" s="22">
        <v>1.63</v>
      </c>
      <c r="BZ577" s="22">
        <v>1.94</v>
      </c>
      <c r="CA577" s="22">
        <v>672</v>
      </c>
      <c r="CB577" s="22">
        <v>191</v>
      </c>
      <c r="CC577" s="22">
        <v>477</v>
      </c>
      <c r="CD577" s="22">
        <v>173</v>
      </c>
      <c r="CE577" s="22">
        <v>557</v>
      </c>
      <c r="CF577" s="22">
        <v>198</v>
      </c>
      <c r="CG577" s="22">
        <v>299</v>
      </c>
      <c r="CH577" s="22">
        <v>115</v>
      </c>
      <c r="CI577" s="22">
        <v>0.97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224068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1</v>
      </c>
      <c r="J578" s="20">
        <v>0.7</v>
      </c>
      <c r="K578" s="20">
        <v>1.2</v>
      </c>
      <c r="L578" s="22">
        <v>2</v>
      </c>
      <c r="M578" s="20" t="s">
        <v>900</v>
      </c>
      <c r="N578" s="20">
        <v>1.2</v>
      </c>
      <c r="O578" s="22">
        <v>28</v>
      </c>
      <c r="P578" s="23" t="b">
        <v>0</v>
      </c>
      <c r="Q578" s="20"/>
      <c r="R578" s="20"/>
      <c r="S578" s="22">
        <v>39</v>
      </c>
      <c r="T578" s="20" t="s">
        <v>901</v>
      </c>
      <c r="U578" s="20">
        <v>2.6</v>
      </c>
      <c r="V578" s="20" t="s">
        <v>734</v>
      </c>
      <c r="W578" s="20">
        <v>12.4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34</v>
      </c>
      <c r="AD578" s="22">
        <v>1016050</v>
      </c>
      <c r="AE578" s="22">
        <v>9318</v>
      </c>
      <c r="AF578" s="22">
        <v>1076889</v>
      </c>
      <c r="AG578" s="22">
        <v>6728</v>
      </c>
      <c r="AH578" s="20">
        <v>0.3</v>
      </c>
      <c r="AI578" s="20">
        <v>8.6999999999999993</v>
      </c>
      <c r="AJ578" s="20" t="s">
        <v>734</v>
      </c>
      <c r="AK578" s="22">
        <v>1170</v>
      </c>
      <c r="AL578" s="22">
        <v>0</v>
      </c>
      <c r="AM578" s="22">
        <v>0</v>
      </c>
      <c r="AN578" s="22">
        <v>2</v>
      </c>
      <c r="AO578" s="22">
        <v>21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42</v>
      </c>
      <c r="AV578" s="22">
        <v>0</v>
      </c>
      <c r="AW578" s="22">
        <v>220</v>
      </c>
      <c r="AX578" s="20">
        <v>277.8</v>
      </c>
      <c r="AY578" s="20">
        <v>0</v>
      </c>
      <c r="AZ578" s="20">
        <v>0</v>
      </c>
      <c r="BA578" s="20">
        <v>27.7</v>
      </c>
      <c r="BB578" s="22">
        <v>13</v>
      </c>
      <c r="BC578" s="20">
        <v>0</v>
      </c>
      <c r="BD578" s="20">
        <v>0</v>
      </c>
      <c r="BE578" s="20">
        <v>0</v>
      </c>
      <c r="BF578" s="20">
        <v>19.71</v>
      </c>
      <c r="BG578" s="22">
        <v>101</v>
      </c>
      <c r="BH578" s="22">
        <v>17</v>
      </c>
      <c r="BI578" s="22">
        <v>487</v>
      </c>
      <c r="BJ578" s="22">
        <v>31</v>
      </c>
      <c r="BK578" s="22">
        <v>458</v>
      </c>
      <c r="BL578" s="22">
        <v>22</v>
      </c>
      <c r="BM578" s="22">
        <v>256</v>
      </c>
      <c r="BN578" s="22">
        <v>17</v>
      </c>
      <c r="BO578" s="20"/>
      <c r="BP578" s="20"/>
      <c r="BQ578" s="20"/>
      <c r="BR578" s="20"/>
      <c r="BS578" s="20"/>
      <c r="BT578" s="20"/>
      <c r="BU578" s="22">
        <v>0</v>
      </c>
      <c r="BV578" s="22">
        <v>3.23</v>
      </c>
      <c r="BW578" s="22">
        <v>0</v>
      </c>
      <c r="BX578" s="22">
        <v>0</v>
      </c>
      <c r="BY578" s="22">
        <v>1.52</v>
      </c>
      <c r="BZ578" s="22">
        <v>1.62</v>
      </c>
      <c r="CA578" s="22">
        <v>754</v>
      </c>
      <c r="CB578" s="22">
        <v>82</v>
      </c>
      <c r="CC578" s="22">
        <v>248</v>
      </c>
      <c r="CD578" s="22">
        <v>23</v>
      </c>
      <c r="CE578" s="22">
        <v>193</v>
      </c>
      <c r="CF578" s="22">
        <v>23</v>
      </c>
      <c r="CG578" s="22">
        <v>29</v>
      </c>
      <c r="CH578" s="22">
        <v>5</v>
      </c>
      <c r="CI578" s="22">
        <v>1</v>
      </c>
      <c r="CJ578" s="22">
        <v>0.15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532605</v>
      </c>
      <c r="D579" s="22">
        <v>0</v>
      </c>
      <c r="E579" s="22">
        <v>0</v>
      </c>
      <c r="F579" s="22">
        <v>-2</v>
      </c>
      <c r="G579" s="22">
        <v>2</v>
      </c>
      <c r="H579" s="22">
        <v>0</v>
      </c>
      <c r="I579" s="22">
        <v>3</v>
      </c>
      <c r="J579" s="20">
        <v>-0.5</v>
      </c>
      <c r="K579" s="20">
        <v>0</v>
      </c>
      <c r="L579" s="22">
        <v>0</v>
      </c>
      <c r="M579" s="20" t="s">
        <v>1198</v>
      </c>
      <c r="N579" s="20">
        <v>0</v>
      </c>
      <c r="O579" s="22">
        <v>186</v>
      </c>
      <c r="P579" s="23" t="b">
        <v>0</v>
      </c>
      <c r="Q579" s="20"/>
      <c r="R579" s="20" t="s">
        <v>2885</v>
      </c>
      <c r="S579" s="22">
        <v>43</v>
      </c>
      <c r="T579" s="20" t="s">
        <v>1199</v>
      </c>
      <c r="U579" s="20">
        <v>1</v>
      </c>
      <c r="V579" s="20" t="s">
        <v>1200</v>
      </c>
      <c r="W579" s="20">
        <v>0.1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1</v>
      </c>
      <c r="AD579" s="22">
        <v>14139</v>
      </c>
      <c r="AE579" s="22">
        <v>135</v>
      </c>
      <c r="AF579" s="22">
        <v>18387</v>
      </c>
      <c r="AG579" s="22">
        <v>300</v>
      </c>
      <c r="AH579" s="20">
        <v>0</v>
      </c>
      <c r="AI579" s="20">
        <v>0.2</v>
      </c>
      <c r="AJ579" s="20" t="s">
        <v>1198</v>
      </c>
      <c r="AK579" s="22">
        <v>7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1</v>
      </c>
      <c r="AX579" s="20">
        <v>0</v>
      </c>
      <c r="AY579" s="20">
        <v>0.5</v>
      </c>
      <c r="AZ579" s="20">
        <v>3</v>
      </c>
      <c r="BA579" s="20">
        <v>0.2</v>
      </c>
      <c r="BB579" s="22">
        <v>0</v>
      </c>
      <c r="BC579" s="20">
        <v>0.06</v>
      </c>
      <c r="BD579" s="20">
        <v>0</v>
      </c>
      <c r="BE579" s="20">
        <v>0.06</v>
      </c>
      <c r="BF579" s="20">
        <v>0.02</v>
      </c>
      <c r="BG579" s="22">
        <v>606</v>
      </c>
      <c r="BH579" s="22">
        <v>225</v>
      </c>
      <c r="BI579" s="22">
        <v>442</v>
      </c>
      <c r="BJ579" s="22">
        <v>216</v>
      </c>
      <c r="BK579" s="22">
        <v>413</v>
      </c>
      <c r="BL579" s="22">
        <v>206</v>
      </c>
      <c r="BM579" s="22">
        <v>480</v>
      </c>
      <c r="BN579" s="22">
        <v>218</v>
      </c>
      <c r="BO579" s="20"/>
      <c r="BP579" s="20"/>
      <c r="BQ579" s="20"/>
      <c r="BR579" s="20"/>
      <c r="BS579" s="20"/>
      <c r="BT579" s="20"/>
      <c r="BU579" s="22">
        <v>0.77</v>
      </c>
      <c r="BV579" s="22">
        <v>0</v>
      </c>
      <c r="BW579" s="22">
        <v>0</v>
      </c>
      <c r="BX579" s="22">
        <v>0.77</v>
      </c>
      <c r="BY579" s="22">
        <v>0.26</v>
      </c>
      <c r="BZ579" s="22">
        <v>0</v>
      </c>
      <c r="CA579" s="22">
        <v>611</v>
      </c>
      <c r="CB579" s="22">
        <v>331</v>
      </c>
      <c r="CC579" s="22">
        <v>548</v>
      </c>
      <c r="CD579" s="22">
        <v>194</v>
      </c>
      <c r="CE579" s="22">
        <v>414</v>
      </c>
      <c r="CF579" s="22">
        <v>186</v>
      </c>
      <c r="CG579" s="22">
        <v>387</v>
      </c>
      <c r="CH579" s="22">
        <v>124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100</v>
      </c>
      <c r="C580" s="22">
        <v>209046</v>
      </c>
      <c r="D580" s="22">
        <v>0</v>
      </c>
      <c r="E580" s="22">
        <v>0</v>
      </c>
      <c r="F580" s="22">
        <v>-3</v>
      </c>
      <c r="G580" s="22">
        <v>3</v>
      </c>
      <c r="H580" s="22">
        <v>1</v>
      </c>
      <c r="I580" s="22">
        <v>3</v>
      </c>
      <c r="J580" s="20">
        <v>0.8</v>
      </c>
      <c r="K580" s="20">
        <v>1.3</v>
      </c>
      <c r="L580" s="22">
        <v>1</v>
      </c>
      <c r="M580" s="20" t="s">
        <v>1165</v>
      </c>
      <c r="N580" s="20">
        <v>1.3</v>
      </c>
      <c r="O580" s="22">
        <v>205</v>
      </c>
      <c r="P580" s="23" t="b">
        <v>0</v>
      </c>
      <c r="Q580" s="20"/>
      <c r="R580" s="20" t="s">
        <v>3341</v>
      </c>
      <c r="S580" s="22">
        <v>47</v>
      </c>
      <c r="T580" s="20" t="s">
        <v>1166</v>
      </c>
      <c r="U580" s="20">
        <v>2.6</v>
      </c>
      <c r="V580" s="20" t="s">
        <v>737</v>
      </c>
      <c r="W580" s="20">
        <v>0.1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23</v>
      </c>
      <c r="AD580" s="22">
        <v>40356</v>
      </c>
      <c r="AE580" s="22">
        <v>65</v>
      </c>
      <c r="AF580" s="22">
        <v>39795</v>
      </c>
      <c r="AG580" s="22">
        <v>135</v>
      </c>
      <c r="AH580" s="20">
        <v>0.3</v>
      </c>
      <c r="AI580" s="20">
        <v>4.9000000000000004</v>
      </c>
      <c r="AJ580" s="20" t="s">
        <v>737</v>
      </c>
      <c r="AK580" s="22">
        <v>390</v>
      </c>
      <c r="AL580" s="22">
        <v>1</v>
      </c>
      <c r="AM580" s="22">
        <v>1</v>
      </c>
      <c r="AN580" s="22">
        <v>1</v>
      </c>
      <c r="AO580" s="22">
        <v>9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3</v>
      </c>
      <c r="AW580" s="22">
        <v>69</v>
      </c>
      <c r="AX580" s="20">
        <v>76.8</v>
      </c>
      <c r="AY580" s="20">
        <v>112.9</v>
      </c>
      <c r="AZ580" s="20">
        <v>50</v>
      </c>
      <c r="BA580" s="20">
        <v>24.1</v>
      </c>
      <c r="BB580" s="22">
        <v>4</v>
      </c>
      <c r="BC580" s="20">
        <v>0.17</v>
      </c>
      <c r="BD580" s="20">
        <v>0.52</v>
      </c>
      <c r="BE580" s="20">
        <v>0.69</v>
      </c>
      <c r="BF580" s="20">
        <v>5.36</v>
      </c>
      <c r="BG580" s="22">
        <v>319</v>
      </c>
      <c r="BH580" s="22">
        <v>135</v>
      </c>
      <c r="BI580" s="22">
        <v>159</v>
      </c>
      <c r="BJ580" s="22">
        <v>103</v>
      </c>
      <c r="BK580" s="22">
        <v>249</v>
      </c>
      <c r="BL580" s="22">
        <v>130</v>
      </c>
      <c r="BM580" s="22">
        <v>283</v>
      </c>
      <c r="BN580" s="22">
        <v>132</v>
      </c>
      <c r="BO580" s="22">
        <v>3</v>
      </c>
      <c r="BP580" s="20"/>
      <c r="BQ580" s="20"/>
      <c r="BR580" s="20"/>
      <c r="BS580" s="20"/>
      <c r="BT580" s="20"/>
      <c r="BU580" s="22">
        <v>0.04</v>
      </c>
      <c r="BV580" s="22">
        <v>0</v>
      </c>
      <c r="BW580" s="22">
        <v>0.12</v>
      </c>
      <c r="BX580" s="22">
        <v>0.16</v>
      </c>
      <c r="BY580" s="22">
        <v>1.24</v>
      </c>
      <c r="BZ580" s="22">
        <v>2.08</v>
      </c>
      <c r="CA580" s="22">
        <v>319</v>
      </c>
      <c r="CB580" s="22">
        <v>207</v>
      </c>
      <c r="CC580" s="22">
        <v>239</v>
      </c>
      <c r="CD580" s="22">
        <v>106</v>
      </c>
      <c r="CE580" s="22">
        <v>201</v>
      </c>
      <c r="CF580" s="22">
        <v>87</v>
      </c>
      <c r="CG580" s="22">
        <v>450</v>
      </c>
      <c r="CH580" s="22">
        <v>150</v>
      </c>
      <c r="CI580" s="22">
        <v>0.92</v>
      </c>
      <c r="CJ580" s="22">
        <v>0.23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449434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3</v>
      </c>
      <c r="J581" s="20">
        <v>3.2</v>
      </c>
      <c r="K581" s="20">
        <v>3.7</v>
      </c>
      <c r="L581" s="22">
        <v>7</v>
      </c>
      <c r="M581" s="20" t="s">
        <v>444</v>
      </c>
      <c r="N581" s="20">
        <v>3.7</v>
      </c>
      <c r="O581" s="22">
        <v>378</v>
      </c>
      <c r="P581" s="23" t="b">
        <v>0</v>
      </c>
      <c r="Q581" s="20"/>
      <c r="R581" s="20" t="s">
        <v>3495</v>
      </c>
      <c r="S581" s="22">
        <v>50</v>
      </c>
      <c r="T581" s="20" t="s">
        <v>1447</v>
      </c>
      <c r="U581" s="20">
        <v>3.4</v>
      </c>
      <c r="V581" s="20" t="s">
        <v>582</v>
      </c>
      <c r="W581" s="20">
        <v>1.2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61</v>
      </c>
      <c r="AD581" s="22">
        <v>241529</v>
      </c>
      <c r="AE581" s="22">
        <v>6661</v>
      </c>
      <c r="AF581" s="22">
        <v>189087</v>
      </c>
      <c r="AG581" s="22">
        <v>3320</v>
      </c>
      <c r="AH581" s="20">
        <v>0.7</v>
      </c>
      <c r="AI581" s="20">
        <v>12.2</v>
      </c>
      <c r="AJ581" s="20" t="s">
        <v>582</v>
      </c>
      <c r="AK581" s="22">
        <v>1183</v>
      </c>
      <c r="AL581" s="22">
        <v>4</v>
      </c>
      <c r="AM581" s="22">
        <v>3</v>
      </c>
      <c r="AN581" s="22">
        <v>1</v>
      </c>
      <c r="AO581" s="22">
        <v>24</v>
      </c>
      <c r="AP581" s="22">
        <v>0</v>
      </c>
      <c r="AQ581" s="22">
        <v>0</v>
      </c>
      <c r="AR581" s="22">
        <v>0</v>
      </c>
      <c r="AS581" s="22">
        <v>1</v>
      </c>
      <c r="AT581" s="22">
        <v>0</v>
      </c>
      <c r="AU581" s="22">
        <v>0</v>
      </c>
      <c r="AV581" s="22">
        <v>2</v>
      </c>
      <c r="AW581" s="22">
        <v>195</v>
      </c>
      <c r="AX581" s="20">
        <v>286.60000000000002</v>
      </c>
      <c r="AY581" s="20">
        <v>189.1</v>
      </c>
      <c r="AZ581" s="20">
        <v>350</v>
      </c>
      <c r="BA581" s="20">
        <v>82.4</v>
      </c>
      <c r="BB581" s="22">
        <v>12</v>
      </c>
      <c r="BC581" s="20">
        <v>2.0699999999999998</v>
      </c>
      <c r="BD581" s="20">
        <v>1.79</v>
      </c>
      <c r="BE581" s="20">
        <v>3.86</v>
      </c>
      <c r="BF581" s="20">
        <v>20.100000000000001</v>
      </c>
      <c r="BG581" s="22">
        <v>90</v>
      </c>
      <c r="BH581" s="22">
        <v>35</v>
      </c>
      <c r="BI581" s="22">
        <v>94</v>
      </c>
      <c r="BJ581" s="22">
        <v>72</v>
      </c>
      <c r="BK581" s="22">
        <v>30</v>
      </c>
      <c r="BL581" s="22">
        <v>18</v>
      </c>
      <c r="BM581" s="22">
        <v>50</v>
      </c>
      <c r="BN581" s="22">
        <v>35</v>
      </c>
      <c r="BO581" s="20"/>
      <c r="BP581" s="20"/>
      <c r="BQ581" s="20"/>
      <c r="BR581" s="20"/>
      <c r="BS581" s="20"/>
      <c r="BT581" s="20"/>
      <c r="BU581" s="22">
        <v>0.16</v>
      </c>
      <c r="BV581" s="22">
        <v>0</v>
      </c>
      <c r="BW581" s="22">
        <v>0.14000000000000001</v>
      </c>
      <c r="BX581" s="22">
        <v>0.3</v>
      </c>
      <c r="BY581" s="22">
        <v>1.53</v>
      </c>
      <c r="BZ581" s="22">
        <v>1.83</v>
      </c>
      <c r="CA581" s="22">
        <v>202</v>
      </c>
      <c r="CB581" s="22">
        <v>129</v>
      </c>
      <c r="CC581" s="22">
        <v>60</v>
      </c>
      <c r="CD581" s="22">
        <v>33</v>
      </c>
      <c r="CE581" s="22">
        <v>105</v>
      </c>
      <c r="CF581" s="22">
        <v>52</v>
      </c>
      <c r="CG581" s="22">
        <v>170</v>
      </c>
      <c r="CH581" s="22">
        <v>54</v>
      </c>
      <c r="CI581" s="22">
        <v>0.91</v>
      </c>
      <c r="CJ581" s="22">
        <v>0.08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461682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3</v>
      </c>
      <c r="J582" s="20">
        <v>0</v>
      </c>
      <c r="K582" s="20">
        <v>0</v>
      </c>
      <c r="L582" s="22">
        <v>0</v>
      </c>
      <c r="M582" s="20" t="s">
        <v>1445</v>
      </c>
      <c r="N582" s="20">
        <v>0</v>
      </c>
      <c r="O582" s="22">
        <v>434</v>
      </c>
      <c r="P582" s="23" t="b">
        <v>0</v>
      </c>
      <c r="Q582" s="20" t="s">
        <v>2567</v>
      </c>
      <c r="R582" s="20" t="s">
        <v>2568</v>
      </c>
      <c r="S582" s="22">
        <v>45</v>
      </c>
      <c r="T582" s="20" t="s">
        <v>2230</v>
      </c>
      <c r="U582" s="20">
        <v>0</v>
      </c>
      <c r="V582" s="20" t="s">
        <v>2231</v>
      </c>
      <c r="W582" s="20">
        <v>0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0</v>
      </c>
      <c r="AE582" s="22">
        <v>0</v>
      </c>
      <c r="AF582" s="22">
        <v>1109</v>
      </c>
      <c r="AG582" s="22">
        <v>1</v>
      </c>
      <c r="AH582" s="20">
        <v>0</v>
      </c>
      <c r="AI582" s="20">
        <v>0</v>
      </c>
      <c r="AJ582" s="20" t="s">
        <v>2232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669</v>
      </c>
      <c r="BH582" s="22">
        <v>264</v>
      </c>
      <c r="BI582" s="22">
        <v>665</v>
      </c>
      <c r="BJ582" s="22">
        <v>265</v>
      </c>
      <c r="BK582" s="22">
        <v>655</v>
      </c>
      <c r="BL582" s="22">
        <v>263</v>
      </c>
      <c r="BM582" s="22">
        <v>674</v>
      </c>
      <c r="BN582" s="22">
        <v>267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419</v>
      </c>
      <c r="CB582" s="22">
        <v>242</v>
      </c>
      <c r="CC582" s="22">
        <v>625</v>
      </c>
      <c r="CD582" s="22">
        <v>236</v>
      </c>
      <c r="CE582" s="22">
        <v>678</v>
      </c>
      <c r="CF582" s="22">
        <v>270</v>
      </c>
      <c r="CG582" s="22">
        <v>718</v>
      </c>
      <c r="CH582" s="22">
        <v>296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48615</v>
      </c>
      <c r="D583" s="22">
        <v>0</v>
      </c>
      <c r="E583" s="22">
        <v>0</v>
      </c>
      <c r="F583" s="22">
        <v>-2</v>
      </c>
      <c r="G583" s="22">
        <v>2</v>
      </c>
      <c r="H583" s="22">
        <v>0</v>
      </c>
      <c r="I583" s="22">
        <v>3</v>
      </c>
      <c r="J583" s="20">
        <v>-0.5</v>
      </c>
      <c r="K583" s="20">
        <v>0</v>
      </c>
      <c r="L583" s="22">
        <v>0</v>
      </c>
      <c r="M583" s="20" t="s">
        <v>1298</v>
      </c>
      <c r="N583" s="20">
        <v>0</v>
      </c>
      <c r="O583" s="22">
        <v>435</v>
      </c>
      <c r="P583" s="23" t="b">
        <v>0</v>
      </c>
      <c r="Q583" s="20"/>
      <c r="R583" s="20"/>
      <c r="S583" s="22">
        <v>43</v>
      </c>
      <c r="T583" s="20" t="s">
        <v>1531</v>
      </c>
      <c r="U583" s="20">
        <v>0</v>
      </c>
      <c r="V583" s="20" t="s">
        <v>717</v>
      </c>
      <c r="W583" s="20">
        <v>0.2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0</v>
      </c>
      <c r="AD583" s="22">
        <v>27290</v>
      </c>
      <c r="AE583" s="22">
        <v>227</v>
      </c>
      <c r="AF583" s="22">
        <v>20383</v>
      </c>
      <c r="AG583" s="22">
        <v>606</v>
      </c>
      <c r="AH583" s="20">
        <v>0</v>
      </c>
      <c r="AI583" s="20">
        <v>0</v>
      </c>
      <c r="AJ583" s="20" t="s">
        <v>717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593</v>
      </c>
      <c r="BH583" s="22">
        <v>221</v>
      </c>
      <c r="BI583" s="22">
        <v>581</v>
      </c>
      <c r="BJ583" s="22">
        <v>222</v>
      </c>
      <c r="BK583" s="22">
        <v>560</v>
      </c>
      <c r="BL583" s="22">
        <v>217</v>
      </c>
      <c r="BM583" s="22">
        <v>600</v>
      </c>
      <c r="BN583" s="22">
        <v>225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571</v>
      </c>
      <c r="CB583" s="22">
        <v>322</v>
      </c>
      <c r="CC583" s="22">
        <v>531</v>
      </c>
      <c r="CD583" s="22">
        <v>190</v>
      </c>
      <c r="CE583" s="22">
        <v>606</v>
      </c>
      <c r="CF583" s="22">
        <v>230</v>
      </c>
      <c r="CG583" s="22">
        <v>349</v>
      </c>
      <c r="CH583" s="22">
        <v>108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50</v>
      </c>
      <c r="B584" s="22">
        <v>50</v>
      </c>
      <c r="C584" s="22">
        <v>80226</v>
      </c>
      <c r="D584" s="22">
        <v>0</v>
      </c>
      <c r="E584" s="22">
        <v>0</v>
      </c>
      <c r="F584" s="22">
        <v>0</v>
      </c>
      <c r="G584" s="22">
        <v>0</v>
      </c>
      <c r="H584" s="22">
        <v>1</v>
      </c>
      <c r="I584" s="22">
        <v>2</v>
      </c>
      <c r="J584" s="20">
        <v>-0.1</v>
      </c>
      <c r="K584" s="20">
        <v>0.1</v>
      </c>
      <c r="L584" s="22">
        <v>0</v>
      </c>
      <c r="M584" s="20" t="s">
        <v>1578</v>
      </c>
      <c r="N584" s="20">
        <v>0.3</v>
      </c>
      <c r="O584" s="22">
        <v>436</v>
      </c>
      <c r="P584" s="23" t="b">
        <v>0</v>
      </c>
      <c r="Q584" s="20" t="s">
        <v>3731</v>
      </c>
      <c r="R584" s="20" t="s">
        <v>3684</v>
      </c>
      <c r="S584" s="22">
        <v>45</v>
      </c>
      <c r="T584" s="20" t="s">
        <v>1579</v>
      </c>
      <c r="U584" s="20">
        <v>2.2000000000000002</v>
      </c>
      <c r="V584" s="20" t="s">
        <v>1580</v>
      </c>
      <c r="W584" s="20">
        <v>0.9</v>
      </c>
      <c r="X584" s="23" t="b">
        <v>0</v>
      </c>
      <c r="Y584" s="20"/>
      <c r="Z584" s="20" t="s">
        <v>937</v>
      </c>
      <c r="AA584" s="22">
        <v>16</v>
      </c>
      <c r="AB584" s="22">
        <v>17</v>
      </c>
      <c r="AC584" s="22">
        <v>27</v>
      </c>
      <c r="AD584" s="22">
        <v>257650</v>
      </c>
      <c r="AE584" s="22">
        <v>23</v>
      </c>
      <c r="AF584" s="22">
        <v>242698</v>
      </c>
      <c r="AG584" s="22">
        <v>2214</v>
      </c>
      <c r="AH584" s="20">
        <v>0.1</v>
      </c>
      <c r="AI584" s="20">
        <v>6</v>
      </c>
      <c r="AJ584" s="20" t="s">
        <v>1580</v>
      </c>
      <c r="AK584" s="22">
        <v>831</v>
      </c>
      <c r="AL584" s="22">
        <v>0</v>
      </c>
      <c r="AM584" s="22">
        <v>2</v>
      </c>
      <c r="AN584" s="22">
        <v>1</v>
      </c>
      <c r="AO584" s="22">
        <v>15</v>
      </c>
      <c r="AP584" s="22">
        <v>0</v>
      </c>
      <c r="AQ584" s="22">
        <v>0</v>
      </c>
      <c r="AR584" s="22">
        <v>0</v>
      </c>
      <c r="AS584" s="22">
        <v>2</v>
      </c>
      <c r="AT584" s="22">
        <v>0</v>
      </c>
      <c r="AU584" s="22">
        <v>0</v>
      </c>
      <c r="AV584" s="22">
        <v>3</v>
      </c>
      <c r="AW584" s="22">
        <v>137</v>
      </c>
      <c r="AX584" s="20">
        <v>187.6</v>
      </c>
      <c r="AY584" s="20">
        <v>84.8</v>
      </c>
      <c r="AZ584" s="20">
        <v>45</v>
      </c>
      <c r="BA584" s="20">
        <v>31.8</v>
      </c>
      <c r="BB584" s="22">
        <v>10</v>
      </c>
      <c r="BC584" s="20">
        <v>0.16</v>
      </c>
      <c r="BD584" s="20">
        <v>0.45</v>
      </c>
      <c r="BE584" s="20">
        <v>0.61</v>
      </c>
      <c r="BF584" s="20">
        <v>13.94</v>
      </c>
      <c r="BG584" s="22">
        <v>188</v>
      </c>
      <c r="BH584" s="22">
        <v>73</v>
      </c>
      <c r="BI584" s="22">
        <v>214</v>
      </c>
      <c r="BJ584" s="22">
        <v>58</v>
      </c>
      <c r="BK584" s="22">
        <v>259</v>
      </c>
      <c r="BL584" s="22">
        <v>78</v>
      </c>
      <c r="BM584" s="22">
        <v>232</v>
      </c>
      <c r="BN584" s="22">
        <v>75</v>
      </c>
      <c r="BO584" s="20"/>
      <c r="BP584" s="20"/>
      <c r="BQ584" s="20"/>
      <c r="BR584" s="20"/>
      <c r="BS584" s="20"/>
      <c r="BT584" s="20"/>
      <c r="BU584" s="22">
        <v>0.02</v>
      </c>
      <c r="BV584" s="22">
        <v>0</v>
      </c>
      <c r="BW584" s="22">
        <v>0.05</v>
      </c>
      <c r="BX584" s="22">
        <v>7.0000000000000007E-2</v>
      </c>
      <c r="BY584" s="22">
        <v>1.51</v>
      </c>
      <c r="BZ584" s="22">
        <v>1.62</v>
      </c>
      <c r="CA584" s="22">
        <v>355</v>
      </c>
      <c r="CB584" s="22">
        <v>54</v>
      </c>
      <c r="CC584" s="22">
        <v>355</v>
      </c>
      <c r="CD584" s="22">
        <v>118</v>
      </c>
      <c r="CE584" s="22">
        <v>250</v>
      </c>
      <c r="CF584" s="22">
        <v>81</v>
      </c>
      <c r="CG584" s="22">
        <v>192</v>
      </c>
      <c r="CH584" s="22">
        <v>70</v>
      </c>
      <c r="CI584" s="22">
        <v>1.08</v>
      </c>
      <c r="CJ584" s="22">
        <v>0.11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210156</v>
      </c>
      <c r="D585" s="22">
        <v>0</v>
      </c>
      <c r="E585" s="22">
        <v>0</v>
      </c>
      <c r="F585" s="22">
        <v>-2</v>
      </c>
      <c r="G585" s="22">
        <v>2</v>
      </c>
      <c r="H585" s="22">
        <v>0</v>
      </c>
      <c r="I585" s="22">
        <v>4</v>
      </c>
      <c r="J585" s="20">
        <v>0</v>
      </c>
      <c r="K585" s="20">
        <v>0</v>
      </c>
      <c r="L585" s="22">
        <v>0</v>
      </c>
      <c r="M585" s="20" t="s">
        <v>1552</v>
      </c>
      <c r="N585" s="20">
        <v>0</v>
      </c>
      <c r="O585" s="22">
        <v>437</v>
      </c>
      <c r="P585" s="23" t="b">
        <v>0</v>
      </c>
      <c r="Q585" s="20" t="s">
        <v>3496</v>
      </c>
      <c r="R585" s="20" t="s">
        <v>3497</v>
      </c>
      <c r="S585" s="22">
        <v>63</v>
      </c>
      <c r="T585" s="20" t="s">
        <v>1553</v>
      </c>
      <c r="U585" s="20">
        <v>4.2</v>
      </c>
      <c r="V585" s="20" t="s">
        <v>427</v>
      </c>
      <c r="W585" s="20">
        <v>1.4</v>
      </c>
      <c r="X585" s="23" t="b">
        <v>0</v>
      </c>
      <c r="Y585" s="20"/>
      <c r="Z585" s="20" t="s">
        <v>899</v>
      </c>
      <c r="AA585" s="22">
        <v>16</v>
      </c>
      <c r="AB585" s="22">
        <v>17</v>
      </c>
      <c r="AC585" s="22">
        <v>42</v>
      </c>
      <c r="AD585" s="22">
        <v>830690</v>
      </c>
      <c r="AE585" s="22">
        <v>62</v>
      </c>
      <c r="AF585" s="22">
        <v>847423</v>
      </c>
      <c r="AG585" s="22">
        <v>1560</v>
      </c>
      <c r="AH585" s="20">
        <v>0</v>
      </c>
      <c r="AI585" s="20">
        <v>6.7</v>
      </c>
      <c r="AJ585" s="20" t="s">
        <v>427</v>
      </c>
      <c r="AK585" s="22">
        <v>664</v>
      </c>
      <c r="AL585" s="22">
        <v>4</v>
      </c>
      <c r="AM585" s="22">
        <v>2</v>
      </c>
      <c r="AN585" s="22">
        <v>2</v>
      </c>
      <c r="AO585" s="22">
        <v>11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0</v>
      </c>
      <c r="AV585" s="22">
        <v>3</v>
      </c>
      <c r="AW585" s="22">
        <v>150</v>
      </c>
      <c r="AX585" s="20">
        <v>191.2</v>
      </c>
      <c r="AY585" s="20">
        <v>111.6</v>
      </c>
      <c r="AZ585" s="20">
        <v>167</v>
      </c>
      <c r="BA585" s="20">
        <v>46.8</v>
      </c>
      <c r="BB585" s="22">
        <v>8</v>
      </c>
      <c r="BC585" s="20">
        <v>3.72</v>
      </c>
      <c r="BD585" s="20">
        <v>0.4</v>
      </c>
      <c r="BE585" s="20">
        <v>4.12</v>
      </c>
      <c r="BF585" s="20">
        <v>10.029999999999999</v>
      </c>
      <c r="BG585" s="22">
        <v>182</v>
      </c>
      <c r="BH585" s="22">
        <v>20</v>
      </c>
      <c r="BI585" s="22">
        <v>162</v>
      </c>
      <c r="BJ585" s="22">
        <v>22</v>
      </c>
      <c r="BK585" s="22">
        <v>105</v>
      </c>
      <c r="BL585" s="22">
        <v>32</v>
      </c>
      <c r="BM585" s="22">
        <v>154</v>
      </c>
      <c r="BN585" s="22">
        <v>26</v>
      </c>
      <c r="BO585" s="20"/>
      <c r="BP585" s="20"/>
      <c r="BQ585" s="20"/>
      <c r="BR585" s="20"/>
      <c r="BS585" s="20"/>
      <c r="BT585" s="20"/>
      <c r="BU585" s="22">
        <v>0.5</v>
      </c>
      <c r="BV585" s="22">
        <v>0</v>
      </c>
      <c r="BW585" s="22">
        <v>0.05</v>
      </c>
      <c r="BX585" s="22">
        <v>0.55000000000000004</v>
      </c>
      <c r="BY585" s="22">
        <v>1.36</v>
      </c>
      <c r="BZ585" s="22">
        <v>1.49</v>
      </c>
      <c r="CA585" s="22">
        <v>54</v>
      </c>
      <c r="CB585" s="22">
        <v>19</v>
      </c>
      <c r="CC585" s="22">
        <v>754</v>
      </c>
      <c r="CD585" s="22">
        <v>93</v>
      </c>
      <c r="CE585" s="22">
        <v>45</v>
      </c>
      <c r="CF585" s="22">
        <v>8</v>
      </c>
      <c r="CG585" s="22">
        <v>162</v>
      </c>
      <c r="CH585" s="22">
        <v>27</v>
      </c>
      <c r="CI585" s="22">
        <v>1.08</v>
      </c>
      <c r="CJ585" s="22">
        <v>0.27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437753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2</v>
      </c>
      <c r="J586" s="20">
        <v>0</v>
      </c>
      <c r="K586" s="20">
        <v>0</v>
      </c>
      <c r="L586" s="22">
        <v>0</v>
      </c>
      <c r="M586" s="20" t="s">
        <v>1556</v>
      </c>
      <c r="N586" s="20">
        <v>0</v>
      </c>
      <c r="O586" s="22">
        <v>438</v>
      </c>
      <c r="P586" s="23" t="b">
        <v>0</v>
      </c>
      <c r="Q586" s="20" t="s">
        <v>3151</v>
      </c>
      <c r="R586" s="20" t="s">
        <v>3152</v>
      </c>
      <c r="S586" s="22">
        <v>39</v>
      </c>
      <c r="T586" s="20" t="s">
        <v>1557</v>
      </c>
      <c r="U586" s="20">
        <v>0</v>
      </c>
      <c r="V586" s="20" t="s">
        <v>713</v>
      </c>
      <c r="W586" s="20">
        <v>0.1</v>
      </c>
      <c r="X586" s="23" t="b">
        <v>0</v>
      </c>
      <c r="Y586" s="20"/>
      <c r="Z586" s="20" t="s">
        <v>872</v>
      </c>
      <c r="AA586" s="22">
        <v>16</v>
      </c>
      <c r="AB586" s="22">
        <v>17</v>
      </c>
      <c r="AC586" s="22">
        <v>0</v>
      </c>
      <c r="AD586" s="22">
        <v>1479</v>
      </c>
      <c r="AE586" s="22">
        <v>0</v>
      </c>
      <c r="AF586" s="22">
        <v>8873</v>
      </c>
      <c r="AG586" s="22">
        <v>31</v>
      </c>
      <c r="AH586" s="20">
        <v>0</v>
      </c>
      <c r="AI586" s="20">
        <v>0</v>
      </c>
      <c r="AJ586" s="20" t="s">
        <v>713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505</v>
      </c>
      <c r="BH586" s="22">
        <v>179</v>
      </c>
      <c r="BI586" s="22">
        <v>490</v>
      </c>
      <c r="BJ586" s="22">
        <v>178</v>
      </c>
      <c r="BK586" s="22">
        <v>461</v>
      </c>
      <c r="BL586" s="22">
        <v>165</v>
      </c>
      <c r="BM586" s="22">
        <v>511</v>
      </c>
      <c r="BN586" s="22">
        <v>178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760</v>
      </c>
      <c r="CB586" s="22">
        <v>245</v>
      </c>
      <c r="CC586" s="22">
        <v>436</v>
      </c>
      <c r="CD586" s="22">
        <v>149</v>
      </c>
      <c r="CE586" s="22">
        <v>517</v>
      </c>
      <c r="CF586" s="22">
        <v>176</v>
      </c>
      <c r="CG586" s="22">
        <v>465</v>
      </c>
      <c r="CH586" s="22">
        <v>178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100</v>
      </c>
      <c r="C587" s="22">
        <v>90585</v>
      </c>
      <c r="D587" s="22">
        <v>0</v>
      </c>
      <c r="E587" s="22">
        <v>0</v>
      </c>
      <c r="F587" s="22">
        <v>0</v>
      </c>
      <c r="G587" s="22">
        <v>0</v>
      </c>
      <c r="H587" s="22">
        <v>1</v>
      </c>
      <c r="I587" s="22">
        <v>2</v>
      </c>
      <c r="J587" s="20">
        <v>0</v>
      </c>
      <c r="K587" s="20">
        <v>0.2</v>
      </c>
      <c r="L587" s="22">
        <v>-3</v>
      </c>
      <c r="M587" s="20" t="s">
        <v>1558</v>
      </c>
      <c r="N587" s="20">
        <v>0.2</v>
      </c>
      <c r="O587" s="22">
        <v>439</v>
      </c>
      <c r="P587" s="23" t="b">
        <v>0</v>
      </c>
      <c r="Q587" s="20" t="s">
        <v>3711</v>
      </c>
      <c r="R587" s="20" t="s">
        <v>3816</v>
      </c>
      <c r="S587" s="22">
        <v>45</v>
      </c>
      <c r="T587" s="20" t="s">
        <v>1559</v>
      </c>
      <c r="U587" s="20">
        <v>2.6</v>
      </c>
      <c r="V587" s="20" t="s">
        <v>636</v>
      </c>
      <c r="W587" s="20">
        <v>0.5</v>
      </c>
      <c r="X587" s="23" t="b">
        <v>0</v>
      </c>
      <c r="Y587" s="20"/>
      <c r="Z587" s="20" t="s">
        <v>1804</v>
      </c>
      <c r="AA587" s="22">
        <v>16</v>
      </c>
      <c r="AB587" s="22">
        <v>17</v>
      </c>
      <c r="AC587" s="22">
        <v>36</v>
      </c>
      <c r="AD587" s="22">
        <v>123208</v>
      </c>
      <c r="AE587" s="22">
        <v>208</v>
      </c>
      <c r="AF587" s="22">
        <v>101296</v>
      </c>
      <c r="AG587" s="22">
        <v>2815</v>
      </c>
      <c r="AH587" s="20">
        <v>0</v>
      </c>
      <c r="AI587" s="20">
        <v>8</v>
      </c>
      <c r="AJ587" s="20" t="s">
        <v>636</v>
      </c>
      <c r="AK587" s="22">
        <v>991</v>
      </c>
      <c r="AL587" s="22">
        <v>1</v>
      </c>
      <c r="AM587" s="22">
        <v>0</v>
      </c>
      <c r="AN587" s="22">
        <v>3</v>
      </c>
      <c r="AO587" s="22">
        <v>18</v>
      </c>
      <c r="AP587" s="22">
        <v>0</v>
      </c>
      <c r="AQ587" s="22">
        <v>0</v>
      </c>
      <c r="AR587" s="22">
        <v>0</v>
      </c>
      <c r="AS587" s="22">
        <v>1</v>
      </c>
      <c r="AT587" s="22">
        <v>1</v>
      </c>
      <c r="AU587" s="22">
        <v>0</v>
      </c>
      <c r="AV587" s="22">
        <v>3</v>
      </c>
      <c r="AW587" s="22">
        <v>188</v>
      </c>
      <c r="AX587" s="20">
        <v>313.8</v>
      </c>
      <c r="AY587" s="20">
        <v>59.1</v>
      </c>
      <c r="AZ587" s="20">
        <v>161</v>
      </c>
      <c r="BA587" s="20">
        <v>53.5</v>
      </c>
      <c r="BB587" s="22">
        <v>13</v>
      </c>
      <c r="BC587" s="20">
        <v>1.33</v>
      </c>
      <c r="BD587" s="20">
        <v>0.66</v>
      </c>
      <c r="BE587" s="20">
        <v>1.99</v>
      </c>
      <c r="BF587" s="20">
        <v>19.32</v>
      </c>
      <c r="BG587" s="22">
        <v>70</v>
      </c>
      <c r="BH587" s="22">
        <v>23</v>
      </c>
      <c r="BI587" s="22">
        <v>268</v>
      </c>
      <c r="BJ587" s="22">
        <v>86</v>
      </c>
      <c r="BK587" s="22">
        <v>112</v>
      </c>
      <c r="BL587" s="22">
        <v>9</v>
      </c>
      <c r="BM587" s="22">
        <v>130</v>
      </c>
      <c r="BN587" s="22">
        <v>27</v>
      </c>
      <c r="BO587" s="20"/>
      <c r="BP587" s="20"/>
      <c r="BQ587" s="20"/>
      <c r="BR587" s="20"/>
      <c r="BS587" s="20"/>
      <c r="BT587" s="20"/>
      <c r="BU587" s="22">
        <v>0.12</v>
      </c>
      <c r="BV587" s="22">
        <v>0</v>
      </c>
      <c r="BW587" s="22">
        <v>0.06</v>
      </c>
      <c r="BX587" s="22">
        <v>0.18</v>
      </c>
      <c r="BY587" s="22">
        <v>1.75</v>
      </c>
      <c r="BZ587" s="22">
        <v>1.63</v>
      </c>
      <c r="CA587" s="22">
        <v>358</v>
      </c>
      <c r="CB587" s="22">
        <v>56</v>
      </c>
      <c r="CC587" s="22">
        <v>392</v>
      </c>
      <c r="CD587" s="22">
        <v>138</v>
      </c>
      <c r="CE587" s="22">
        <v>199</v>
      </c>
      <c r="CF587" s="22">
        <v>64</v>
      </c>
      <c r="CG587" s="22">
        <v>231</v>
      </c>
      <c r="CH587" s="22">
        <v>88</v>
      </c>
      <c r="CI587" s="22">
        <v>1.18</v>
      </c>
      <c r="CJ587" s="22">
        <v>0.27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245830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3</v>
      </c>
      <c r="J588" s="20">
        <v>0</v>
      </c>
      <c r="K588" s="20">
        <v>0</v>
      </c>
      <c r="L588" s="22">
        <v>0</v>
      </c>
      <c r="M588" s="20" t="s">
        <v>1039</v>
      </c>
      <c r="N588" s="20">
        <v>0</v>
      </c>
      <c r="O588" s="22">
        <v>440</v>
      </c>
      <c r="P588" s="23" t="b">
        <v>0</v>
      </c>
      <c r="Q588" s="20" t="s">
        <v>2440</v>
      </c>
      <c r="R588" s="20" t="s">
        <v>2441</v>
      </c>
      <c r="S588" s="22">
        <v>45</v>
      </c>
      <c r="T588" s="20" t="s">
        <v>2233</v>
      </c>
      <c r="U588" s="20">
        <v>0</v>
      </c>
      <c r="V588" s="20" t="s">
        <v>2234</v>
      </c>
      <c r="W588" s="20">
        <v>0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0</v>
      </c>
      <c r="AD588" s="22">
        <v>0</v>
      </c>
      <c r="AE588" s="22">
        <v>0</v>
      </c>
      <c r="AF588" s="22">
        <v>338</v>
      </c>
      <c r="AG588" s="22">
        <v>1</v>
      </c>
      <c r="AH588" s="20">
        <v>0</v>
      </c>
      <c r="AI588" s="20">
        <v>0</v>
      </c>
      <c r="AJ588" s="20" t="s">
        <v>2234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654</v>
      </c>
      <c r="BH588" s="22">
        <v>254</v>
      </c>
      <c r="BI588" s="22">
        <v>649</v>
      </c>
      <c r="BJ588" s="22">
        <v>255</v>
      </c>
      <c r="BK588" s="22">
        <v>637</v>
      </c>
      <c r="BL588" s="22">
        <v>252</v>
      </c>
      <c r="BM588" s="22">
        <v>659</v>
      </c>
      <c r="BN588" s="22">
        <v>257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397</v>
      </c>
      <c r="CB588" s="22">
        <v>229</v>
      </c>
      <c r="CC588" s="22">
        <v>609</v>
      </c>
      <c r="CD588" s="22">
        <v>226</v>
      </c>
      <c r="CE588" s="22">
        <v>666</v>
      </c>
      <c r="CF588" s="22">
        <v>262</v>
      </c>
      <c r="CG588" s="22">
        <v>743</v>
      </c>
      <c r="CH588" s="22">
        <v>313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0</v>
      </c>
      <c r="B589" s="22">
        <v>0</v>
      </c>
      <c r="C589" s="22">
        <v>56917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2</v>
      </c>
      <c r="J589" s="20">
        <v>0</v>
      </c>
      <c r="K589" s="20">
        <v>0</v>
      </c>
      <c r="L589" s="22">
        <v>0</v>
      </c>
      <c r="M589" s="20" t="s">
        <v>1532</v>
      </c>
      <c r="N589" s="20">
        <v>0</v>
      </c>
      <c r="O589" s="22">
        <v>441</v>
      </c>
      <c r="P589" s="23" t="b">
        <v>0</v>
      </c>
      <c r="Q589" s="20" t="s">
        <v>2569</v>
      </c>
      <c r="R589" s="20" t="s">
        <v>2570</v>
      </c>
      <c r="S589" s="22">
        <v>45</v>
      </c>
      <c r="T589" s="20" t="s">
        <v>1533</v>
      </c>
      <c r="U589" s="20">
        <v>0</v>
      </c>
      <c r="V589" s="20" t="s">
        <v>600</v>
      </c>
      <c r="W589" s="20">
        <v>0</v>
      </c>
      <c r="X589" s="23" t="b">
        <v>0</v>
      </c>
      <c r="Y589" s="20"/>
      <c r="Z589" s="20" t="s">
        <v>872</v>
      </c>
      <c r="AA589" s="22">
        <v>16</v>
      </c>
      <c r="AB589" s="22">
        <v>17</v>
      </c>
      <c r="AC589" s="22">
        <v>0</v>
      </c>
      <c r="AD589" s="22">
        <v>0</v>
      </c>
      <c r="AE589" s="22">
        <v>0</v>
      </c>
      <c r="AF589" s="22">
        <v>2297</v>
      </c>
      <c r="AG589" s="22">
        <v>3</v>
      </c>
      <c r="AH589" s="20">
        <v>0</v>
      </c>
      <c r="AI589" s="20">
        <v>0</v>
      </c>
      <c r="AJ589" s="20" t="s">
        <v>600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640</v>
      </c>
      <c r="BH589" s="22">
        <v>245</v>
      </c>
      <c r="BI589" s="22">
        <v>632</v>
      </c>
      <c r="BJ589" s="22">
        <v>245</v>
      </c>
      <c r="BK589" s="22">
        <v>618</v>
      </c>
      <c r="BL589" s="22">
        <v>243</v>
      </c>
      <c r="BM589" s="22">
        <v>645</v>
      </c>
      <c r="BN589" s="22">
        <v>245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353</v>
      </c>
      <c r="CB589" s="22">
        <v>52</v>
      </c>
      <c r="CC589" s="22">
        <v>594</v>
      </c>
      <c r="CD589" s="22">
        <v>233</v>
      </c>
      <c r="CE589" s="22">
        <v>652</v>
      </c>
      <c r="CF589" s="22">
        <v>244</v>
      </c>
      <c r="CG589" s="22">
        <v>675</v>
      </c>
      <c r="CH589" s="22">
        <v>234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100</v>
      </c>
      <c r="C590" s="22">
        <v>513046</v>
      </c>
      <c r="D590" s="22">
        <v>0</v>
      </c>
      <c r="E590" s="22">
        <v>0</v>
      </c>
      <c r="F590" s="22">
        <v>-2</v>
      </c>
      <c r="G590" s="22">
        <v>2</v>
      </c>
      <c r="H590" s="22">
        <v>0</v>
      </c>
      <c r="I590" s="22">
        <v>3</v>
      </c>
      <c r="J590" s="20">
        <v>0.5</v>
      </c>
      <c r="K590" s="20">
        <v>1</v>
      </c>
      <c r="L590" s="22">
        <v>1</v>
      </c>
      <c r="M590" s="20" t="s">
        <v>157</v>
      </c>
      <c r="N590" s="20">
        <v>1</v>
      </c>
      <c r="O590" s="22">
        <v>442</v>
      </c>
      <c r="P590" s="23" t="b">
        <v>0</v>
      </c>
      <c r="Q590" s="20"/>
      <c r="R590" s="20" t="s">
        <v>3647</v>
      </c>
      <c r="S590" s="22">
        <v>53</v>
      </c>
      <c r="T590" s="20" t="s">
        <v>1584</v>
      </c>
      <c r="U590" s="20">
        <v>1.3</v>
      </c>
      <c r="V590" s="20" t="s">
        <v>1585</v>
      </c>
      <c r="W590" s="20">
        <v>0.1</v>
      </c>
      <c r="X590" s="23" t="b">
        <v>0</v>
      </c>
      <c r="Y590" s="20"/>
      <c r="Z590" s="20" t="s">
        <v>858</v>
      </c>
      <c r="AA590" s="22">
        <v>16</v>
      </c>
      <c r="AB590" s="22">
        <v>17</v>
      </c>
      <c r="AC590" s="22">
        <v>14</v>
      </c>
      <c r="AD590" s="22">
        <v>2639</v>
      </c>
      <c r="AE590" s="22">
        <v>29</v>
      </c>
      <c r="AF590" s="22">
        <v>11421</v>
      </c>
      <c r="AG590" s="22">
        <v>23</v>
      </c>
      <c r="AH590" s="20">
        <v>0.2</v>
      </c>
      <c r="AI590" s="20">
        <v>2.6</v>
      </c>
      <c r="AJ590" s="20" t="s">
        <v>157</v>
      </c>
      <c r="AK590" s="22">
        <v>482</v>
      </c>
      <c r="AL590" s="22">
        <v>0</v>
      </c>
      <c r="AM590" s="22">
        <v>0</v>
      </c>
      <c r="AN590" s="22">
        <v>0</v>
      </c>
      <c r="AO590" s="22">
        <v>14</v>
      </c>
      <c r="AP590" s="22">
        <v>0</v>
      </c>
      <c r="AQ590" s="22">
        <v>0</v>
      </c>
      <c r="AR590" s="22">
        <v>0</v>
      </c>
      <c r="AS590" s="22">
        <v>1</v>
      </c>
      <c r="AT590" s="22">
        <v>0</v>
      </c>
      <c r="AU590" s="22">
        <v>0</v>
      </c>
      <c r="AV590" s="22">
        <v>0</v>
      </c>
      <c r="AW590" s="22">
        <v>44</v>
      </c>
      <c r="AX590" s="20">
        <v>31.4</v>
      </c>
      <c r="AY590" s="20">
        <v>35.9</v>
      </c>
      <c r="AZ590" s="20">
        <v>24</v>
      </c>
      <c r="BA590" s="20">
        <v>9.1</v>
      </c>
      <c r="BB590" s="22">
        <v>5</v>
      </c>
      <c r="BC590" s="20">
        <v>0.23</v>
      </c>
      <c r="BD590" s="20">
        <v>0.11</v>
      </c>
      <c r="BE590" s="20">
        <v>0.34</v>
      </c>
      <c r="BF590" s="20">
        <v>8.14</v>
      </c>
      <c r="BG590" s="22">
        <v>396</v>
      </c>
      <c r="BH590" s="22">
        <v>176</v>
      </c>
      <c r="BI590" s="22">
        <v>321</v>
      </c>
      <c r="BJ590" s="22">
        <v>167</v>
      </c>
      <c r="BK590" s="22">
        <v>331</v>
      </c>
      <c r="BL590" s="22">
        <v>167</v>
      </c>
      <c r="BM590" s="22">
        <v>385</v>
      </c>
      <c r="BN590" s="22">
        <v>177</v>
      </c>
      <c r="BO590" s="20"/>
      <c r="BP590" s="20"/>
      <c r="BQ590" s="20"/>
      <c r="BR590" s="20"/>
      <c r="BS590" s="20"/>
      <c r="BT590" s="20"/>
      <c r="BU590" s="22">
        <v>0.04</v>
      </c>
      <c r="BV590" s="22">
        <v>0</v>
      </c>
      <c r="BW590" s="22">
        <v>0.02</v>
      </c>
      <c r="BX590" s="22">
        <v>0.06</v>
      </c>
      <c r="BY590" s="22">
        <v>1.52</v>
      </c>
      <c r="BZ590" s="22">
        <v>2.61</v>
      </c>
      <c r="CA590" s="22">
        <v>150</v>
      </c>
      <c r="CB590" s="22">
        <v>93</v>
      </c>
      <c r="CC590" s="22">
        <v>287</v>
      </c>
      <c r="CD590" s="22">
        <v>128</v>
      </c>
      <c r="CE590" s="22">
        <v>373</v>
      </c>
      <c r="CF590" s="22">
        <v>171</v>
      </c>
      <c r="CG590" s="22">
        <v>493</v>
      </c>
      <c r="CH590" s="22">
        <v>168</v>
      </c>
      <c r="CI590" s="22">
        <v>0.93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0</v>
      </c>
      <c r="B591" s="22">
        <v>0</v>
      </c>
      <c r="C591" s="22">
        <v>230251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4</v>
      </c>
      <c r="J591" s="20">
        <v>0</v>
      </c>
      <c r="K591" s="20">
        <v>0</v>
      </c>
      <c r="L591" s="22">
        <v>0</v>
      </c>
      <c r="M591" s="20" t="s">
        <v>1576</v>
      </c>
      <c r="N591" s="20">
        <v>0</v>
      </c>
      <c r="O591" s="22">
        <v>443</v>
      </c>
      <c r="P591" s="23" t="b">
        <v>0</v>
      </c>
      <c r="Q591" s="20" t="s">
        <v>3153</v>
      </c>
      <c r="R591" s="20" t="s">
        <v>3154</v>
      </c>
      <c r="S591" s="22">
        <v>48</v>
      </c>
      <c r="T591" s="20" t="s">
        <v>1577</v>
      </c>
      <c r="U591" s="20">
        <v>0</v>
      </c>
      <c r="V591" s="20" t="s">
        <v>587</v>
      </c>
      <c r="W591" s="20">
        <v>0.1</v>
      </c>
      <c r="X591" s="23" t="b">
        <v>0</v>
      </c>
      <c r="Y591" s="20"/>
      <c r="Z591" s="20" t="s">
        <v>872</v>
      </c>
      <c r="AA591" s="22">
        <v>16</v>
      </c>
      <c r="AB591" s="22">
        <v>17</v>
      </c>
      <c r="AC591" s="22">
        <v>0</v>
      </c>
      <c r="AD591" s="22">
        <v>6239</v>
      </c>
      <c r="AE591" s="22">
        <v>0</v>
      </c>
      <c r="AF591" s="22">
        <v>50740</v>
      </c>
      <c r="AG591" s="22">
        <v>94</v>
      </c>
      <c r="AH591" s="20">
        <v>0</v>
      </c>
      <c r="AI591" s="20">
        <v>0</v>
      </c>
      <c r="AJ591" s="20" t="s">
        <v>587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723</v>
      </c>
      <c r="BH591" s="22">
        <v>84</v>
      </c>
      <c r="BI591" s="22">
        <v>719</v>
      </c>
      <c r="BJ591" s="22">
        <v>86</v>
      </c>
      <c r="BK591" s="22">
        <v>716</v>
      </c>
      <c r="BL591" s="22">
        <v>85</v>
      </c>
      <c r="BM591" s="22">
        <v>725</v>
      </c>
      <c r="BN591" s="22">
        <v>86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295</v>
      </c>
      <c r="CB591" s="22">
        <v>58</v>
      </c>
      <c r="CC591" s="22">
        <v>690</v>
      </c>
      <c r="CD591" s="22">
        <v>81</v>
      </c>
      <c r="CE591" s="22">
        <v>725</v>
      </c>
      <c r="CF591" s="22">
        <v>86</v>
      </c>
      <c r="CG591" s="22">
        <v>369</v>
      </c>
      <c r="CH591" s="22">
        <v>57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173399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861</v>
      </c>
      <c r="N592" s="20">
        <v>0</v>
      </c>
      <c r="O592" s="22">
        <v>444</v>
      </c>
      <c r="P592" s="23" t="b">
        <v>0</v>
      </c>
      <c r="Q592" s="20" t="s">
        <v>2886</v>
      </c>
      <c r="R592" s="20" t="s">
        <v>2887</v>
      </c>
      <c r="S592" s="22">
        <v>40</v>
      </c>
      <c r="T592" s="20" t="s">
        <v>1536</v>
      </c>
      <c r="U592" s="20">
        <v>0</v>
      </c>
      <c r="V592" s="20" t="s">
        <v>715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796</v>
      </c>
      <c r="AE592" s="22">
        <v>0</v>
      </c>
      <c r="AF592" s="22">
        <v>10323</v>
      </c>
      <c r="AG592" s="22">
        <v>33</v>
      </c>
      <c r="AH592" s="20">
        <v>0</v>
      </c>
      <c r="AI592" s="20">
        <v>0</v>
      </c>
      <c r="AJ592" s="20" t="s">
        <v>715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522</v>
      </c>
      <c r="BH592" s="22">
        <v>185</v>
      </c>
      <c r="BI592" s="22">
        <v>508</v>
      </c>
      <c r="BJ592" s="22">
        <v>185</v>
      </c>
      <c r="BK592" s="22">
        <v>480</v>
      </c>
      <c r="BL592" s="22">
        <v>173</v>
      </c>
      <c r="BM592" s="22">
        <v>530</v>
      </c>
      <c r="BN592" s="22">
        <v>186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645</v>
      </c>
      <c r="CB592" s="22">
        <v>171</v>
      </c>
      <c r="CC592" s="22">
        <v>454</v>
      </c>
      <c r="CD592" s="22">
        <v>157</v>
      </c>
      <c r="CE592" s="22">
        <v>534</v>
      </c>
      <c r="CF592" s="22">
        <v>182</v>
      </c>
      <c r="CG592" s="22">
        <v>491</v>
      </c>
      <c r="CH592" s="22">
        <v>189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75</v>
      </c>
      <c r="B593" s="22">
        <v>75</v>
      </c>
      <c r="C593" s="22">
        <v>116404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-0.2</v>
      </c>
      <c r="K593" s="20">
        <v>0.2</v>
      </c>
      <c r="L593" s="22">
        <v>0</v>
      </c>
      <c r="M593" s="20" t="s">
        <v>1758</v>
      </c>
      <c r="N593" s="20">
        <v>0.2</v>
      </c>
      <c r="O593" s="22">
        <v>445</v>
      </c>
      <c r="P593" s="23" t="b">
        <v>0</v>
      </c>
      <c r="Q593" s="20" t="s">
        <v>3021</v>
      </c>
      <c r="R593" s="20" t="s">
        <v>3817</v>
      </c>
      <c r="S593" s="22">
        <v>44</v>
      </c>
      <c r="T593" s="20" t="s">
        <v>1759</v>
      </c>
      <c r="U593" s="20">
        <v>0.3</v>
      </c>
      <c r="V593" s="20" t="s">
        <v>1760</v>
      </c>
      <c r="W593" s="20">
        <v>0</v>
      </c>
      <c r="X593" s="23" t="b">
        <v>0</v>
      </c>
      <c r="Y593" s="20"/>
      <c r="Z593" s="20" t="s">
        <v>937</v>
      </c>
      <c r="AA593" s="22">
        <v>16</v>
      </c>
      <c r="AB593" s="22">
        <v>17</v>
      </c>
      <c r="AC593" s="22">
        <v>1</v>
      </c>
      <c r="AD593" s="22">
        <v>1399</v>
      </c>
      <c r="AE593" s="22">
        <v>7</v>
      </c>
      <c r="AF593" s="22">
        <v>3360</v>
      </c>
      <c r="AG593" s="22">
        <v>38</v>
      </c>
      <c r="AH593" s="20">
        <v>0</v>
      </c>
      <c r="AI593" s="20">
        <v>0.2</v>
      </c>
      <c r="AJ593" s="20" t="s">
        <v>1761</v>
      </c>
      <c r="AK593" s="22">
        <v>132</v>
      </c>
      <c r="AL593" s="22">
        <v>0</v>
      </c>
      <c r="AM593" s="22">
        <v>0</v>
      </c>
      <c r="AN593" s="22">
        <v>0</v>
      </c>
      <c r="AO593" s="22">
        <v>5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25</v>
      </c>
      <c r="AX593" s="20">
        <v>25.8</v>
      </c>
      <c r="AY593" s="20">
        <v>11.3</v>
      </c>
      <c r="AZ593" s="20">
        <v>12</v>
      </c>
      <c r="BA593" s="20">
        <v>4.9000000000000004</v>
      </c>
      <c r="BB593" s="22">
        <v>1</v>
      </c>
      <c r="BC593" s="20">
        <v>0.11</v>
      </c>
      <c r="BD593" s="20">
        <v>0</v>
      </c>
      <c r="BE593" s="20">
        <v>0.11</v>
      </c>
      <c r="BF593" s="20">
        <v>2.46</v>
      </c>
      <c r="BG593" s="22">
        <v>402</v>
      </c>
      <c r="BH593" s="22">
        <v>149</v>
      </c>
      <c r="BI593" s="22">
        <v>391</v>
      </c>
      <c r="BJ593" s="22">
        <v>142</v>
      </c>
      <c r="BK593" s="22">
        <v>378</v>
      </c>
      <c r="BL593" s="22">
        <v>137</v>
      </c>
      <c r="BM593" s="22">
        <v>414</v>
      </c>
      <c r="BN593" s="22">
        <v>147</v>
      </c>
      <c r="BO593" s="20"/>
      <c r="BP593" s="20"/>
      <c r="BQ593" s="20"/>
      <c r="BR593" s="20"/>
      <c r="BS593" s="20"/>
      <c r="BT593" s="20"/>
      <c r="BU593" s="22">
        <v>0.08</v>
      </c>
      <c r="BV593" s="22">
        <v>0</v>
      </c>
      <c r="BW593" s="22">
        <v>0</v>
      </c>
      <c r="BX593" s="22">
        <v>0.08</v>
      </c>
      <c r="BY593" s="22">
        <v>1.68</v>
      </c>
      <c r="BZ593" s="22">
        <v>3.41</v>
      </c>
      <c r="CA593" s="22">
        <v>495</v>
      </c>
      <c r="CB593" s="22">
        <v>93</v>
      </c>
      <c r="CC593" s="22">
        <v>387</v>
      </c>
      <c r="CD593" s="22">
        <v>135</v>
      </c>
      <c r="CE593" s="22">
        <v>494</v>
      </c>
      <c r="CF593" s="22">
        <v>168</v>
      </c>
      <c r="CG593" s="22">
        <v>596</v>
      </c>
      <c r="CH593" s="22">
        <v>212</v>
      </c>
      <c r="CI593" s="22">
        <v>0.68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89076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1572</v>
      </c>
      <c r="N594" s="20">
        <v>0</v>
      </c>
      <c r="O594" s="22">
        <v>446</v>
      </c>
      <c r="P594" s="23" t="b">
        <v>0</v>
      </c>
      <c r="Q594" s="20" t="s">
        <v>3032</v>
      </c>
      <c r="R594" s="20" t="s">
        <v>3033</v>
      </c>
      <c r="S594" s="22">
        <v>49</v>
      </c>
      <c r="T594" s="20" t="s">
        <v>1573</v>
      </c>
      <c r="U594" s="20">
        <v>0</v>
      </c>
      <c r="V594" s="20" t="s">
        <v>603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105</v>
      </c>
      <c r="AE594" s="22">
        <v>0</v>
      </c>
      <c r="AF594" s="22">
        <v>1943</v>
      </c>
      <c r="AG594" s="22">
        <v>2</v>
      </c>
      <c r="AH594" s="20">
        <v>0</v>
      </c>
      <c r="AI594" s="20">
        <v>0</v>
      </c>
      <c r="AJ594" s="20" t="s">
        <v>603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727</v>
      </c>
      <c r="BH594" s="22">
        <v>306</v>
      </c>
      <c r="BI594" s="22">
        <v>722</v>
      </c>
      <c r="BJ594" s="22">
        <v>304</v>
      </c>
      <c r="BK594" s="22">
        <v>719</v>
      </c>
      <c r="BL594" s="22">
        <v>304</v>
      </c>
      <c r="BM594" s="22">
        <v>728</v>
      </c>
      <c r="BN594" s="22">
        <v>306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217</v>
      </c>
      <c r="CB594" s="22">
        <v>140</v>
      </c>
      <c r="CC594" s="22">
        <v>693</v>
      </c>
      <c r="CD594" s="22">
        <v>284</v>
      </c>
      <c r="CE594" s="22">
        <v>728</v>
      </c>
      <c r="CF594" s="22">
        <v>306</v>
      </c>
      <c r="CG594" s="22">
        <v>664</v>
      </c>
      <c r="CH594" s="22">
        <v>264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222531</v>
      </c>
      <c r="D595" s="22">
        <v>0</v>
      </c>
      <c r="E595" s="22">
        <v>0</v>
      </c>
      <c r="F595" s="22">
        <v>-3</v>
      </c>
      <c r="G595" s="22">
        <v>3</v>
      </c>
      <c r="H595" s="22">
        <v>1</v>
      </c>
      <c r="I595" s="22">
        <v>3</v>
      </c>
      <c r="J595" s="20">
        <v>3.5</v>
      </c>
      <c r="K595" s="20">
        <v>4</v>
      </c>
      <c r="L595" s="22">
        <v>5</v>
      </c>
      <c r="M595" s="20" t="s">
        <v>933</v>
      </c>
      <c r="N595" s="20">
        <v>4</v>
      </c>
      <c r="O595" s="22">
        <v>447</v>
      </c>
      <c r="P595" s="23" t="b">
        <v>0</v>
      </c>
      <c r="Q595" s="20"/>
      <c r="R595" s="20"/>
      <c r="S595" s="22">
        <v>57</v>
      </c>
      <c r="T595" s="20" t="s">
        <v>1560</v>
      </c>
      <c r="U595" s="20">
        <v>3.2</v>
      </c>
      <c r="V595" s="20" t="s">
        <v>436</v>
      </c>
      <c r="W595" s="20">
        <v>1.4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57</v>
      </c>
      <c r="AD595" s="22">
        <v>200570</v>
      </c>
      <c r="AE595" s="22">
        <v>1681</v>
      </c>
      <c r="AF595" s="22">
        <v>302245</v>
      </c>
      <c r="AG595" s="22">
        <v>3383</v>
      </c>
      <c r="AH595" s="20">
        <v>0.7</v>
      </c>
      <c r="AI595" s="20">
        <v>10</v>
      </c>
      <c r="AJ595" s="20" t="s">
        <v>436</v>
      </c>
      <c r="AK595" s="22">
        <v>1506</v>
      </c>
      <c r="AL595" s="22">
        <v>1</v>
      </c>
      <c r="AM595" s="22">
        <v>5</v>
      </c>
      <c r="AN595" s="22">
        <v>3</v>
      </c>
      <c r="AO595" s="22">
        <v>29</v>
      </c>
      <c r="AP595" s="22">
        <v>0</v>
      </c>
      <c r="AQ595" s="22">
        <v>0</v>
      </c>
      <c r="AR595" s="22">
        <v>0</v>
      </c>
      <c r="AS595" s="22">
        <v>3</v>
      </c>
      <c r="AT595" s="22">
        <v>0</v>
      </c>
      <c r="AU595" s="22">
        <v>0</v>
      </c>
      <c r="AV595" s="22">
        <v>3</v>
      </c>
      <c r="AW595" s="22">
        <v>242</v>
      </c>
      <c r="AX595" s="20">
        <v>263</v>
      </c>
      <c r="AY595" s="20">
        <v>496.7</v>
      </c>
      <c r="AZ595" s="20">
        <v>248</v>
      </c>
      <c r="BA595" s="20">
        <v>100.8</v>
      </c>
      <c r="BB595" s="22">
        <v>16</v>
      </c>
      <c r="BC595" s="20">
        <v>2.88</v>
      </c>
      <c r="BD595" s="20">
        <v>2.82</v>
      </c>
      <c r="BE595" s="20">
        <v>5.7</v>
      </c>
      <c r="BF595" s="20">
        <v>25.15</v>
      </c>
      <c r="BG595" s="22">
        <v>116</v>
      </c>
      <c r="BH595" s="22">
        <v>45</v>
      </c>
      <c r="BI595" s="22">
        <v>12</v>
      </c>
      <c r="BJ595" s="22">
        <v>9</v>
      </c>
      <c r="BK595" s="22">
        <v>64</v>
      </c>
      <c r="BL595" s="22">
        <v>40</v>
      </c>
      <c r="BM595" s="22">
        <v>30</v>
      </c>
      <c r="BN595" s="22">
        <v>21</v>
      </c>
      <c r="BO595" s="22">
        <v>2</v>
      </c>
      <c r="BP595" s="20"/>
      <c r="BQ595" s="22">
        <v>1</v>
      </c>
      <c r="BR595" s="20"/>
      <c r="BS595" s="22">
        <v>1</v>
      </c>
      <c r="BT595" s="20"/>
      <c r="BU595" s="22">
        <v>0.17</v>
      </c>
      <c r="BV595" s="22">
        <v>0</v>
      </c>
      <c r="BW595" s="22">
        <v>0.17</v>
      </c>
      <c r="BX595" s="22">
        <v>0.34</v>
      </c>
      <c r="BY595" s="22">
        <v>1.5</v>
      </c>
      <c r="BZ595" s="22">
        <v>1.73</v>
      </c>
      <c r="CA595" s="22">
        <v>84</v>
      </c>
      <c r="CB595" s="22">
        <v>53</v>
      </c>
      <c r="CC595" s="22">
        <v>48</v>
      </c>
      <c r="CD595" s="22">
        <v>29</v>
      </c>
      <c r="CE595" s="22">
        <v>122</v>
      </c>
      <c r="CF595" s="22">
        <v>54</v>
      </c>
      <c r="CG595" s="22">
        <v>160</v>
      </c>
      <c r="CH595" s="22">
        <v>49</v>
      </c>
      <c r="CI595" s="22">
        <v>0.96</v>
      </c>
      <c r="CJ595" s="22">
        <v>0.18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100</v>
      </c>
      <c r="C596" s="22">
        <v>20066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1</v>
      </c>
      <c r="J596" s="20">
        <v>-0.5</v>
      </c>
      <c r="K596" s="20">
        <v>0</v>
      </c>
      <c r="L596" s="22">
        <v>0</v>
      </c>
      <c r="M596" s="20" t="s">
        <v>1565</v>
      </c>
      <c r="N596" s="20">
        <v>0</v>
      </c>
      <c r="O596" s="22">
        <v>448</v>
      </c>
      <c r="P596" s="23" t="b">
        <v>0</v>
      </c>
      <c r="Q596" s="20"/>
      <c r="R596" s="20" t="s">
        <v>2442</v>
      </c>
      <c r="S596" s="22">
        <v>40</v>
      </c>
      <c r="T596" s="20" t="s">
        <v>1566</v>
      </c>
      <c r="U596" s="20">
        <v>0</v>
      </c>
      <c r="V596" s="20" t="s">
        <v>591</v>
      </c>
      <c r="W596" s="20">
        <v>0.2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0</v>
      </c>
      <c r="AD596" s="22">
        <v>4228</v>
      </c>
      <c r="AE596" s="22">
        <v>64</v>
      </c>
      <c r="AF596" s="22">
        <v>14953</v>
      </c>
      <c r="AG596" s="22">
        <v>122</v>
      </c>
      <c r="AH596" s="20">
        <v>0</v>
      </c>
      <c r="AI596" s="20">
        <v>0</v>
      </c>
      <c r="AJ596" s="20" t="s">
        <v>591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510</v>
      </c>
      <c r="BH596" s="22">
        <v>53</v>
      </c>
      <c r="BI596" s="22">
        <v>495</v>
      </c>
      <c r="BJ596" s="22">
        <v>36</v>
      </c>
      <c r="BK596" s="22">
        <v>467</v>
      </c>
      <c r="BL596" s="22">
        <v>27</v>
      </c>
      <c r="BM596" s="22">
        <v>517</v>
      </c>
      <c r="BN596" s="22">
        <v>53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629</v>
      </c>
      <c r="CB596" s="22">
        <v>35</v>
      </c>
      <c r="CC596" s="22">
        <v>441</v>
      </c>
      <c r="CD596" s="22">
        <v>52</v>
      </c>
      <c r="CE596" s="22">
        <v>522</v>
      </c>
      <c r="CF596" s="22">
        <v>53</v>
      </c>
      <c r="CG596" s="22">
        <v>330</v>
      </c>
      <c r="CH596" s="22">
        <v>51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0"/>
      <c r="B597" s="20"/>
      <c r="C597" s="22">
        <v>168547</v>
      </c>
      <c r="D597" s="22">
        <v>0</v>
      </c>
      <c r="E597" s="22">
        <v>0</v>
      </c>
      <c r="F597" s="22">
        <v>-2</v>
      </c>
      <c r="G597" s="22">
        <v>2</v>
      </c>
      <c r="H597" s="22">
        <v>0</v>
      </c>
      <c r="I597" s="22">
        <v>1</v>
      </c>
      <c r="J597" s="20">
        <v>-0.5</v>
      </c>
      <c r="K597" s="20">
        <v>0</v>
      </c>
      <c r="L597" s="22">
        <v>0</v>
      </c>
      <c r="M597" s="20" t="s">
        <v>918</v>
      </c>
      <c r="N597" s="20">
        <v>0</v>
      </c>
      <c r="O597" s="22">
        <v>449</v>
      </c>
      <c r="P597" s="23" t="b">
        <v>0</v>
      </c>
      <c r="Q597" s="20"/>
      <c r="R597" s="20"/>
      <c r="S597" s="22">
        <v>43</v>
      </c>
      <c r="T597" s="20" t="s">
        <v>2235</v>
      </c>
      <c r="U597" s="20">
        <v>0</v>
      </c>
      <c r="V597" s="20" t="s">
        <v>2236</v>
      </c>
      <c r="W597" s="20">
        <v>0.1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0</v>
      </c>
      <c r="AD597" s="22">
        <v>2335</v>
      </c>
      <c r="AE597" s="22">
        <v>18</v>
      </c>
      <c r="AF597" s="22">
        <v>8286</v>
      </c>
      <c r="AG597" s="22">
        <v>49</v>
      </c>
      <c r="AH597" s="20">
        <v>0</v>
      </c>
      <c r="AI597" s="20">
        <v>0</v>
      </c>
      <c r="AJ597" s="20" t="s">
        <v>2236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598</v>
      </c>
      <c r="BH597" s="22">
        <v>83</v>
      </c>
      <c r="BI597" s="22">
        <v>587</v>
      </c>
      <c r="BJ597" s="22">
        <v>69</v>
      </c>
      <c r="BK597" s="22">
        <v>567</v>
      </c>
      <c r="BL597" s="22">
        <v>61</v>
      </c>
      <c r="BM597" s="22">
        <v>605</v>
      </c>
      <c r="BN597" s="22">
        <v>83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585</v>
      </c>
      <c r="CB597" s="22">
        <v>29</v>
      </c>
      <c r="CC597" s="22">
        <v>538</v>
      </c>
      <c r="CD597" s="22">
        <v>81</v>
      </c>
      <c r="CE597" s="22">
        <v>611</v>
      </c>
      <c r="CF597" s="22">
        <v>83</v>
      </c>
      <c r="CG597" s="22">
        <v>416</v>
      </c>
      <c r="CH597" s="22">
        <v>59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55037</v>
      </c>
      <c r="D598" s="22">
        <v>0</v>
      </c>
      <c r="E598" s="22">
        <v>0</v>
      </c>
      <c r="F598" s="22">
        <v>-2</v>
      </c>
      <c r="G598" s="22">
        <v>2</v>
      </c>
      <c r="H598" s="22">
        <v>0</v>
      </c>
      <c r="I598" s="22">
        <v>3</v>
      </c>
      <c r="J598" s="20">
        <v>0</v>
      </c>
      <c r="K598" s="20">
        <v>0.5</v>
      </c>
      <c r="L598" s="22">
        <v>0</v>
      </c>
      <c r="M598" s="20" t="s">
        <v>1574</v>
      </c>
      <c r="N598" s="20">
        <v>0.5</v>
      </c>
      <c r="O598" s="22">
        <v>451</v>
      </c>
      <c r="P598" s="23" t="b">
        <v>0</v>
      </c>
      <c r="Q598" s="20"/>
      <c r="R598" s="20"/>
      <c r="S598" s="22">
        <v>48</v>
      </c>
      <c r="T598" s="20" t="s">
        <v>1575</v>
      </c>
      <c r="U598" s="20">
        <v>1</v>
      </c>
      <c r="V598" s="20" t="s">
        <v>618</v>
      </c>
      <c r="W598" s="20">
        <v>0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9</v>
      </c>
      <c r="AD598" s="22">
        <v>816</v>
      </c>
      <c r="AE598" s="22">
        <v>16</v>
      </c>
      <c r="AF598" s="22">
        <v>2164</v>
      </c>
      <c r="AG598" s="22">
        <v>18</v>
      </c>
      <c r="AH598" s="20">
        <v>0.1</v>
      </c>
      <c r="AI598" s="20">
        <v>1.9</v>
      </c>
      <c r="AJ598" s="20" t="s">
        <v>618</v>
      </c>
      <c r="AK598" s="22">
        <v>200</v>
      </c>
      <c r="AL598" s="22">
        <v>0</v>
      </c>
      <c r="AM598" s="22">
        <v>0</v>
      </c>
      <c r="AN598" s="22">
        <v>0</v>
      </c>
      <c r="AO598" s="22">
        <v>6</v>
      </c>
      <c r="AP598" s="22">
        <v>0</v>
      </c>
      <c r="AQ598" s="22">
        <v>0</v>
      </c>
      <c r="AR598" s="22">
        <v>0</v>
      </c>
      <c r="AS598" s="22">
        <v>2</v>
      </c>
      <c r="AT598" s="22">
        <v>0</v>
      </c>
      <c r="AU598" s="22">
        <v>0</v>
      </c>
      <c r="AV598" s="22">
        <v>0</v>
      </c>
      <c r="AW598" s="22">
        <v>27</v>
      </c>
      <c r="AX598" s="20">
        <v>36</v>
      </c>
      <c r="AY598" s="20">
        <v>14.2</v>
      </c>
      <c r="AZ598" s="20">
        <v>19</v>
      </c>
      <c r="BA598" s="20">
        <v>7</v>
      </c>
      <c r="BB598" s="22">
        <v>2</v>
      </c>
      <c r="BC598" s="20">
        <v>0.24</v>
      </c>
      <c r="BD598" s="20">
        <v>0.04</v>
      </c>
      <c r="BE598" s="20">
        <v>0.28000000000000003</v>
      </c>
      <c r="BF598" s="20">
        <v>5.69</v>
      </c>
      <c r="BG598" s="22">
        <v>386</v>
      </c>
      <c r="BH598" s="22">
        <v>172</v>
      </c>
      <c r="BI598" s="22">
        <v>379</v>
      </c>
      <c r="BJ598" s="22">
        <v>195</v>
      </c>
      <c r="BK598" s="22">
        <v>345</v>
      </c>
      <c r="BL598" s="22">
        <v>173</v>
      </c>
      <c r="BM598" s="22">
        <v>400</v>
      </c>
      <c r="BN598" s="22">
        <v>185</v>
      </c>
      <c r="BO598" s="20"/>
      <c r="BP598" s="20"/>
      <c r="BQ598" s="20"/>
      <c r="BR598" s="20"/>
      <c r="BS598" s="20"/>
      <c r="BT598" s="20"/>
      <c r="BU598" s="22">
        <v>0.11</v>
      </c>
      <c r="BV598" s="22">
        <v>0</v>
      </c>
      <c r="BW598" s="22">
        <v>0.02</v>
      </c>
      <c r="BX598" s="22">
        <v>0.13</v>
      </c>
      <c r="BY598" s="22">
        <v>2.56</v>
      </c>
      <c r="BZ598" s="22">
        <v>2.7</v>
      </c>
      <c r="CA598" s="22">
        <v>272</v>
      </c>
      <c r="CB598" s="22">
        <v>175</v>
      </c>
      <c r="CC598" s="22">
        <v>333</v>
      </c>
      <c r="CD598" s="22">
        <v>152</v>
      </c>
      <c r="CE598" s="22">
        <v>447</v>
      </c>
      <c r="CF598" s="22">
        <v>206</v>
      </c>
      <c r="CG598" s="22">
        <v>598</v>
      </c>
      <c r="CH598" s="22">
        <v>226</v>
      </c>
      <c r="CI598" s="22">
        <v>0.9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27.75" thickBot="1">
      <c r="A599" s="22">
        <v>0</v>
      </c>
      <c r="B599" s="22">
        <v>0</v>
      </c>
      <c r="C599" s="22">
        <v>221403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2</v>
      </c>
      <c r="J599" s="20">
        <v>0</v>
      </c>
      <c r="K599" s="20">
        <v>0</v>
      </c>
      <c r="L599" s="22">
        <v>0</v>
      </c>
      <c r="M599" s="20" t="s">
        <v>1542</v>
      </c>
      <c r="N599" s="20">
        <v>0</v>
      </c>
      <c r="O599" s="22">
        <v>452</v>
      </c>
      <c r="P599" s="23" t="b">
        <v>0</v>
      </c>
      <c r="Q599" s="20" t="s">
        <v>2443</v>
      </c>
      <c r="R599" s="20" t="s">
        <v>2444</v>
      </c>
      <c r="S599" s="22">
        <v>45</v>
      </c>
      <c r="T599" s="20" t="s">
        <v>1543</v>
      </c>
      <c r="U599" s="20">
        <v>0</v>
      </c>
      <c r="V599" s="20" t="s">
        <v>720</v>
      </c>
      <c r="W599" s="20">
        <v>0</v>
      </c>
      <c r="X599" s="23" t="b">
        <v>0</v>
      </c>
      <c r="Y599" s="20"/>
      <c r="Z599" s="20" t="s">
        <v>872</v>
      </c>
      <c r="AA599" s="22">
        <v>16</v>
      </c>
      <c r="AB599" s="22">
        <v>17</v>
      </c>
      <c r="AC599" s="22">
        <v>0</v>
      </c>
      <c r="AD599" s="22">
        <v>0</v>
      </c>
      <c r="AE599" s="22">
        <v>0</v>
      </c>
      <c r="AF599" s="22">
        <v>492</v>
      </c>
      <c r="AG599" s="22">
        <v>0</v>
      </c>
      <c r="AH599" s="20">
        <v>0</v>
      </c>
      <c r="AI599" s="20">
        <v>0</v>
      </c>
      <c r="AJ599" s="20" t="s">
        <v>720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649</v>
      </c>
      <c r="BH599" s="22">
        <v>247</v>
      </c>
      <c r="BI599" s="22">
        <v>644</v>
      </c>
      <c r="BJ599" s="22">
        <v>247</v>
      </c>
      <c r="BK599" s="22">
        <v>631</v>
      </c>
      <c r="BL599" s="22">
        <v>245</v>
      </c>
      <c r="BM599" s="22">
        <v>654</v>
      </c>
      <c r="BN599" s="22">
        <v>247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385</v>
      </c>
      <c r="CB599" s="22">
        <v>72</v>
      </c>
      <c r="CC599" s="22">
        <v>604</v>
      </c>
      <c r="CD599" s="22">
        <v>236</v>
      </c>
      <c r="CE599" s="22">
        <v>661</v>
      </c>
      <c r="CF599" s="22">
        <v>246</v>
      </c>
      <c r="CG599" s="22">
        <v>729</v>
      </c>
      <c r="CH599" s="22">
        <v>243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100</v>
      </c>
      <c r="B600" s="22">
        <v>100</v>
      </c>
      <c r="C600" s="22">
        <v>179519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3</v>
      </c>
      <c r="J600" s="20">
        <v>1.3</v>
      </c>
      <c r="K600" s="20">
        <v>1.8</v>
      </c>
      <c r="L600" s="22">
        <v>1</v>
      </c>
      <c r="M600" s="20" t="s">
        <v>1569</v>
      </c>
      <c r="N600" s="20">
        <v>1.8</v>
      </c>
      <c r="O600" s="22">
        <v>453</v>
      </c>
      <c r="P600" s="23" t="b">
        <v>0</v>
      </c>
      <c r="Q600" s="20"/>
      <c r="R600" s="20" t="s">
        <v>3303</v>
      </c>
      <c r="S600" s="22">
        <v>50</v>
      </c>
      <c r="T600" s="20" t="s">
        <v>1570</v>
      </c>
      <c r="U600" s="20">
        <v>2.2000000000000002</v>
      </c>
      <c r="V600" s="20" t="s">
        <v>611</v>
      </c>
      <c r="W600" s="20">
        <v>0</v>
      </c>
      <c r="X600" s="23" t="b">
        <v>0</v>
      </c>
      <c r="Y600" s="20"/>
      <c r="Z600" s="20" t="s">
        <v>858</v>
      </c>
      <c r="AA600" s="22">
        <v>16</v>
      </c>
      <c r="AB600" s="22">
        <v>17</v>
      </c>
      <c r="AC600" s="22">
        <v>37</v>
      </c>
      <c r="AD600" s="22">
        <v>3600</v>
      </c>
      <c r="AE600" s="22">
        <v>66</v>
      </c>
      <c r="AF600" s="22">
        <v>4014</v>
      </c>
      <c r="AG600" s="22">
        <v>96</v>
      </c>
      <c r="AH600" s="20">
        <v>0.4</v>
      </c>
      <c r="AI600" s="20">
        <v>7.4</v>
      </c>
      <c r="AJ600" s="20" t="s">
        <v>611</v>
      </c>
      <c r="AK600" s="22">
        <v>1399</v>
      </c>
      <c r="AL600" s="22">
        <v>1</v>
      </c>
      <c r="AM600" s="22">
        <v>0</v>
      </c>
      <c r="AN600" s="22">
        <v>3</v>
      </c>
      <c r="AO600" s="22">
        <v>27</v>
      </c>
      <c r="AP600" s="22">
        <v>0</v>
      </c>
      <c r="AQ600" s="22">
        <v>0</v>
      </c>
      <c r="AR600" s="22">
        <v>0</v>
      </c>
      <c r="AS600" s="22">
        <v>4</v>
      </c>
      <c r="AT600" s="22">
        <v>0</v>
      </c>
      <c r="AU600" s="22">
        <v>0</v>
      </c>
      <c r="AV600" s="22">
        <v>0</v>
      </c>
      <c r="AW600" s="22">
        <v>178</v>
      </c>
      <c r="AX600" s="20">
        <v>192.8</v>
      </c>
      <c r="AY600" s="20">
        <v>90.6</v>
      </c>
      <c r="AZ600" s="20">
        <v>27</v>
      </c>
      <c r="BA600" s="20">
        <v>31</v>
      </c>
      <c r="BB600" s="22">
        <v>17</v>
      </c>
      <c r="BC600" s="20">
        <v>0.31</v>
      </c>
      <c r="BD600" s="20">
        <v>0.19</v>
      </c>
      <c r="BE600" s="20">
        <v>0.5</v>
      </c>
      <c r="BF600" s="20">
        <v>21.87</v>
      </c>
      <c r="BG600" s="22">
        <v>181</v>
      </c>
      <c r="BH600" s="22">
        <v>72</v>
      </c>
      <c r="BI600" s="22">
        <v>204</v>
      </c>
      <c r="BJ600" s="22">
        <v>120</v>
      </c>
      <c r="BK600" s="22">
        <v>316</v>
      </c>
      <c r="BL600" s="22">
        <v>161</v>
      </c>
      <c r="BM600" s="22">
        <v>234</v>
      </c>
      <c r="BN600" s="22">
        <v>109</v>
      </c>
      <c r="BO600" s="20"/>
      <c r="BP600" s="20"/>
      <c r="BQ600" s="20"/>
      <c r="BR600" s="20"/>
      <c r="BS600" s="20"/>
      <c r="BT600" s="20"/>
      <c r="BU600" s="22">
        <v>0.02</v>
      </c>
      <c r="BV600" s="22">
        <v>0</v>
      </c>
      <c r="BW600" s="22">
        <v>0.01</v>
      </c>
      <c r="BX600" s="22">
        <v>0.03</v>
      </c>
      <c r="BY600" s="22">
        <v>1.41</v>
      </c>
      <c r="BZ600" s="22">
        <v>1.74</v>
      </c>
      <c r="CA600" s="22">
        <v>189</v>
      </c>
      <c r="CB600" s="22">
        <v>118</v>
      </c>
      <c r="CC600" s="22">
        <v>190</v>
      </c>
      <c r="CD600" s="22">
        <v>85</v>
      </c>
      <c r="CE600" s="22">
        <v>257</v>
      </c>
      <c r="CF600" s="22">
        <v>114</v>
      </c>
      <c r="CG600" s="22">
        <v>561</v>
      </c>
      <c r="CH600" s="22">
        <v>207</v>
      </c>
      <c r="CI600" s="22">
        <v>1.0900000000000001</v>
      </c>
      <c r="CJ600" s="22">
        <v>0.19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242885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2</v>
      </c>
      <c r="J601" s="20">
        <v>0</v>
      </c>
      <c r="K601" s="20">
        <v>0</v>
      </c>
      <c r="L601" s="22">
        <v>0</v>
      </c>
      <c r="M601" s="20" t="s">
        <v>1544</v>
      </c>
      <c r="N601" s="20">
        <v>0</v>
      </c>
      <c r="O601" s="22">
        <v>454</v>
      </c>
      <c r="P601" s="23" t="b">
        <v>0</v>
      </c>
      <c r="Q601" s="20" t="s">
        <v>3034</v>
      </c>
      <c r="R601" s="20" t="s">
        <v>3035</v>
      </c>
      <c r="S601" s="22">
        <v>40</v>
      </c>
      <c r="T601" s="20" t="s">
        <v>1545</v>
      </c>
      <c r="U601" s="20">
        <v>0</v>
      </c>
      <c r="V601" s="20" t="s">
        <v>719</v>
      </c>
      <c r="W601" s="20">
        <v>0.1</v>
      </c>
      <c r="X601" s="23" t="b">
        <v>0</v>
      </c>
      <c r="Y601" s="20"/>
      <c r="Z601" s="20" t="s">
        <v>872</v>
      </c>
      <c r="AA601" s="22">
        <v>16</v>
      </c>
      <c r="AB601" s="22">
        <v>17</v>
      </c>
      <c r="AC601" s="22">
        <v>0</v>
      </c>
      <c r="AD601" s="22">
        <v>589</v>
      </c>
      <c r="AE601" s="22">
        <v>0</v>
      </c>
      <c r="AF601" s="22">
        <v>7440</v>
      </c>
      <c r="AG601" s="22">
        <v>24</v>
      </c>
      <c r="AH601" s="20">
        <v>0</v>
      </c>
      <c r="AI601" s="20">
        <v>0</v>
      </c>
      <c r="AJ601" s="20" t="s">
        <v>719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540</v>
      </c>
      <c r="BH601" s="22">
        <v>198</v>
      </c>
      <c r="BI601" s="22">
        <v>526</v>
      </c>
      <c r="BJ601" s="22">
        <v>198</v>
      </c>
      <c r="BK601" s="22">
        <v>498</v>
      </c>
      <c r="BL601" s="22">
        <v>186</v>
      </c>
      <c r="BM601" s="22">
        <v>548</v>
      </c>
      <c r="BN601" s="22">
        <v>199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665</v>
      </c>
      <c r="CB601" s="22">
        <v>186</v>
      </c>
      <c r="CC601" s="22">
        <v>472</v>
      </c>
      <c r="CD601" s="22">
        <v>170</v>
      </c>
      <c r="CE601" s="22">
        <v>552</v>
      </c>
      <c r="CF601" s="22">
        <v>195</v>
      </c>
      <c r="CG601" s="22">
        <v>508</v>
      </c>
      <c r="CH601" s="22">
        <v>192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168281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2</v>
      </c>
      <c r="J602" s="20">
        <v>-0.5</v>
      </c>
      <c r="K602" s="20">
        <v>0</v>
      </c>
      <c r="L602" s="22">
        <v>0</v>
      </c>
      <c r="M602" s="20" t="s">
        <v>1413</v>
      </c>
      <c r="N602" s="20">
        <v>0</v>
      </c>
      <c r="O602" s="22">
        <v>455</v>
      </c>
      <c r="P602" s="23" t="b">
        <v>0</v>
      </c>
      <c r="Q602" s="20"/>
      <c r="R602" s="20" t="s">
        <v>2888</v>
      </c>
      <c r="S602" s="22">
        <v>44</v>
      </c>
      <c r="T602" s="20" t="s">
        <v>1535</v>
      </c>
      <c r="U602" s="20">
        <v>2.4</v>
      </c>
      <c r="V602" s="20" t="s">
        <v>588</v>
      </c>
      <c r="W602" s="20">
        <v>0.1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12</v>
      </c>
      <c r="AD602" s="22">
        <v>5614</v>
      </c>
      <c r="AE602" s="22">
        <v>24</v>
      </c>
      <c r="AF602" s="22">
        <v>9804</v>
      </c>
      <c r="AG602" s="22">
        <v>53</v>
      </c>
      <c r="AH602" s="20">
        <v>0</v>
      </c>
      <c r="AI602" s="20">
        <v>2.7</v>
      </c>
      <c r="AJ602" s="20" t="s">
        <v>588</v>
      </c>
      <c r="AK602" s="22">
        <v>416</v>
      </c>
      <c r="AL602" s="22">
        <v>0</v>
      </c>
      <c r="AM602" s="22">
        <v>0</v>
      </c>
      <c r="AN602" s="22">
        <v>1</v>
      </c>
      <c r="AO602" s="22">
        <v>6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1</v>
      </c>
      <c r="AW602" s="22">
        <v>64</v>
      </c>
      <c r="AX602" s="20">
        <v>89</v>
      </c>
      <c r="AY602" s="20">
        <v>32.4</v>
      </c>
      <c r="AZ602" s="20">
        <v>17</v>
      </c>
      <c r="BA602" s="20">
        <v>13.8</v>
      </c>
      <c r="BB602" s="22">
        <v>5</v>
      </c>
      <c r="BC602" s="20">
        <v>0.21</v>
      </c>
      <c r="BD602" s="20">
        <v>0.17</v>
      </c>
      <c r="BE602" s="20">
        <v>0.38</v>
      </c>
      <c r="BF602" s="20">
        <v>5.64</v>
      </c>
      <c r="BG602" s="22">
        <v>306</v>
      </c>
      <c r="BH602" s="22">
        <v>122</v>
      </c>
      <c r="BI602" s="22">
        <v>328</v>
      </c>
      <c r="BJ602" s="22">
        <v>114</v>
      </c>
      <c r="BK602" s="22">
        <v>355</v>
      </c>
      <c r="BL602" s="22">
        <v>128</v>
      </c>
      <c r="BM602" s="22">
        <v>349</v>
      </c>
      <c r="BN602" s="22">
        <v>129</v>
      </c>
      <c r="BO602" s="20"/>
      <c r="BP602" s="20"/>
      <c r="BQ602" s="20"/>
      <c r="BR602" s="20"/>
      <c r="BS602" s="20"/>
      <c r="BT602" s="20"/>
      <c r="BU602" s="22">
        <v>0.05</v>
      </c>
      <c r="BV602" s="22">
        <v>0</v>
      </c>
      <c r="BW602" s="22">
        <v>0.04</v>
      </c>
      <c r="BX602" s="22">
        <v>0.09</v>
      </c>
      <c r="BY602" s="22">
        <v>1.22</v>
      </c>
      <c r="BZ602" s="22">
        <v>1.3</v>
      </c>
      <c r="CA602" s="22">
        <v>503</v>
      </c>
      <c r="CB602" s="22">
        <v>96</v>
      </c>
      <c r="CC602" s="22">
        <v>559</v>
      </c>
      <c r="CD602" s="22">
        <v>221</v>
      </c>
      <c r="CE602" s="22">
        <v>230</v>
      </c>
      <c r="CF602" s="22">
        <v>76</v>
      </c>
      <c r="CG602" s="22">
        <v>434</v>
      </c>
      <c r="CH602" s="22">
        <v>168</v>
      </c>
      <c r="CI602" s="22">
        <v>1.08</v>
      </c>
      <c r="CJ602" s="22">
        <v>0.22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244930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3</v>
      </c>
      <c r="J603" s="20">
        <v>0</v>
      </c>
      <c r="K603" s="20">
        <v>0</v>
      </c>
      <c r="L603" s="22">
        <v>0</v>
      </c>
      <c r="M603" s="20" t="s">
        <v>1255</v>
      </c>
      <c r="N603" s="20">
        <v>0</v>
      </c>
      <c r="O603" s="22">
        <v>456</v>
      </c>
      <c r="P603" s="23" t="b">
        <v>0</v>
      </c>
      <c r="Q603" s="20" t="s">
        <v>3155</v>
      </c>
      <c r="R603" s="20" t="s">
        <v>3156</v>
      </c>
      <c r="S603" s="22">
        <v>44</v>
      </c>
      <c r="T603" s="20" t="s">
        <v>1548</v>
      </c>
      <c r="U603" s="20">
        <v>0</v>
      </c>
      <c r="V603" s="20" t="s">
        <v>712</v>
      </c>
      <c r="W603" s="20">
        <v>0</v>
      </c>
      <c r="X603" s="23" t="b">
        <v>0</v>
      </c>
      <c r="Y603" s="20"/>
      <c r="Z603" s="20" t="s">
        <v>872</v>
      </c>
      <c r="AA603" s="22">
        <v>16</v>
      </c>
      <c r="AB603" s="22">
        <v>17</v>
      </c>
      <c r="AC603" s="22">
        <v>0</v>
      </c>
      <c r="AD603" s="22">
        <v>874</v>
      </c>
      <c r="AE603" s="22">
        <v>0</v>
      </c>
      <c r="AF603" s="22">
        <v>3252</v>
      </c>
      <c r="AG603" s="22">
        <v>5</v>
      </c>
      <c r="AH603" s="20">
        <v>0</v>
      </c>
      <c r="AI603" s="20">
        <v>0</v>
      </c>
      <c r="AJ603" s="20" t="s">
        <v>712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627</v>
      </c>
      <c r="BH603" s="22">
        <v>238</v>
      </c>
      <c r="BI603" s="22">
        <v>616</v>
      </c>
      <c r="BJ603" s="22">
        <v>238</v>
      </c>
      <c r="BK603" s="22">
        <v>601</v>
      </c>
      <c r="BL603" s="22">
        <v>234</v>
      </c>
      <c r="BM603" s="22">
        <v>632</v>
      </c>
      <c r="BN603" s="22">
        <v>241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540</v>
      </c>
      <c r="CB603" s="22">
        <v>303</v>
      </c>
      <c r="CC603" s="22">
        <v>577</v>
      </c>
      <c r="CD603" s="22">
        <v>208</v>
      </c>
      <c r="CE603" s="22">
        <v>639</v>
      </c>
      <c r="CF603" s="22">
        <v>246</v>
      </c>
      <c r="CG603" s="22">
        <v>626</v>
      </c>
      <c r="CH603" s="22">
        <v>242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199170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2</v>
      </c>
      <c r="J604" s="20">
        <v>0.3</v>
      </c>
      <c r="K604" s="20">
        <v>0.8</v>
      </c>
      <c r="L604" s="22">
        <v>1</v>
      </c>
      <c r="M604" s="20" t="s">
        <v>1561</v>
      </c>
      <c r="N604" s="20">
        <v>0.8</v>
      </c>
      <c r="O604" s="22">
        <v>457</v>
      </c>
      <c r="P604" s="23" t="b">
        <v>0</v>
      </c>
      <c r="Q604" s="20"/>
      <c r="R604" s="20" t="s">
        <v>3263</v>
      </c>
      <c r="S604" s="22">
        <v>45</v>
      </c>
      <c r="T604" s="20" t="s">
        <v>1562</v>
      </c>
      <c r="U604" s="20">
        <v>1.2</v>
      </c>
      <c r="V604" s="20" t="s">
        <v>714</v>
      </c>
      <c r="W604" s="20">
        <v>0.1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14</v>
      </c>
      <c r="AD604" s="22">
        <v>4434</v>
      </c>
      <c r="AE604" s="22">
        <v>95</v>
      </c>
      <c r="AF604" s="22">
        <v>4634</v>
      </c>
      <c r="AG604" s="22">
        <v>104</v>
      </c>
      <c r="AH604" s="20">
        <v>0.2</v>
      </c>
      <c r="AI604" s="20">
        <v>3.1</v>
      </c>
      <c r="AJ604" s="20" t="s">
        <v>714</v>
      </c>
      <c r="AK604" s="22">
        <v>797</v>
      </c>
      <c r="AL604" s="22">
        <v>0</v>
      </c>
      <c r="AM604" s="22">
        <v>0</v>
      </c>
      <c r="AN604" s="22">
        <v>1</v>
      </c>
      <c r="AO604" s="22">
        <v>20</v>
      </c>
      <c r="AP604" s="22">
        <v>0</v>
      </c>
      <c r="AQ604" s="22">
        <v>0</v>
      </c>
      <c r="AR604" s="22">
        <v>0</v>
      </c>
      <c r="AS604" s="22">
        <v>2</v>
      </c>
      <c r="AT604" s="22">
        <v>1</v>
      </c>
      <c r="AU604" s="22">
        <v>0</v>
      </c>
      <c r="AV604" s="22">
        <v>1</v>
      </c>
      <c r="AW604" s="22">
        <v>121</v>
      </c>
      <c r="AX604" s="20">
        <v>141.4</v>
      </c>
      <c r="AY604" s="20">
        <v>44.7</v>
      </c>
      <c r="AZ604" s="20">
        <v>22</v>
      </c>
      <c r="BA604" s="20">
        <v>20.8</v>
      </c>
      <c r="BB604" s="22">
        <v>8</v>
      </c>
      <c r="BC604" s="20">
        <v>0.37</v>
      </c>
      <c r="BD604" s="20">
        <v>0.21</v>
      </c>
      <c r="BE604" s="20">
        <v>0.57999999999999996</v>
      </c>
      <c r="BF604" s="20">
        <v>17.03</v>
      </c>
      <c r="BG604" s="22">
        <v>247</v>
      </c>
      <c r="BH604" s="22">
        <v>97</v>
      </c>
      <c r="BI604" s="22">
        <v>304</v>
      </c>
      <c r="BJ604" s="22">
        <v>100</v>
      </c>
      <c r="BK604" s="22">
        <v>336</v>
      </c>
      <c r="BL604" s="22">
        <v>116</v>
      </c>
      <c r="BM604" s="22">
        <v>305</v>
      </c>
      <c r="BN604" s="22">
        <v>108</v>
      </c>
      <c r="BO604" s="20"/>
      <c r="BP604" s="20"/>
      <c r="BQ604" s="20"/>
      <c r="BR604" s="20"/>
      <c r="BS604" s="20"/>
      <c r="BT604" s="20"/>
      <c r="BU604" s="22">
        <v>0.04</v>
      </c>
      <c r="BV604" s="22">
        <v>0</v>
      </c>
      <c r="BW604" s="22">
        <v>0.02</v>
      </c>
      <c r="BX604" s="22">
        <v>0.06</v>
      </c>
      <c r="BY604" s="22">
        <v>1.92</v>
      </c>
      <c r="BZ604" s="22">
        <v>2.2599999999999998</v>
      </c>
      <c r="CA604" s="22">
        <v>376</v>
      </c>
      <c r="CB604" s="22">
        <v>66</v>
      </c>
      <c r="CC604" s="22">
        <v>295</v>
      </c>
      <c r="CD604" s="22">
        <v>99</v>
      </c>
      <c r="CE604" s="22">
        <v>382</v>
      </c>
      <c r="CF604" s="22">
        <v>132</v>
      </c>
      <c r="CG604" s="22">
        <v>477</v>
      </c>
      <c r="CH604" s="22">
        <v>184</v>
      </c>
      <c r="CI604" s="22">
        <v>0.9</v>
      </c>
      <c r="CJ604" s="22">
        <v>0.11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243345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3</v>
      </c>
      <c r="J605" s="20">
        <v>0</v>
      </c>
      <c r="K605" s="20">
        <v>0</v>
      </c>
      <c r="L605" s="22">
        <v>0</v>
      </c>
      <c r="M605" s="20" t="s">
        <v>505</v>
      </c>
      <c r="N605" s="20">
        <v>0</v>
      </c>
      <c r="O605" s="22">
        <v>458</v>
      </c>
      <c r="P605" s="23" t="b">
        <v>0</v>
      </c>
      <c r="Q605" s="20" t="s">
        <v>3036</v>
      </c>
      <c r="R605" s="20" t="s">
        <v>3037</v>
      </c>
      <c r="S605" s="22">
        <v>49</v>
      </c>
      <c r="T605" s="20" t="s">
        <v>1568</v>
      </c>
      <c r="U605" s="20">
        <v>0</v>
      </c>
      <c r="V605" s="20" t="s">
        <v>619</v>
      </c>
      <c r="W605" s="20">
        <v>0</v>
      </c>
      <c r="X605" s="23" t="b">
        <v>0</v>
      </c>
      <c r="Y605" s="20"/>
      <c r="Z605" s="20" t="s">
        <v>872</v>
      </c>
      <c r="AA605" s="22">
        <v>16</v>
      </c>
      <c r="AB605" s="22">
        <v>17</v>
      </c>
      <c r="AC605" s="22">
        <v>0</v>
      </c>
      <c r="AD605" s="22">
        <v>68</v>
      </c>
      <c r="AE605" s="22">
        <v>0</v>
      </c>
      <c r="AF605" s="22">
        <v>1193</v>
      </c>
      <c r="AG605" s="22">
        <v>1</v>
      </c>
      <c r="AH605" s="20">
        <v>0</v>
      </c>
      <c r="AI605" s="20">
        <v>0</v>
      </c>
      <c r="AJ605" s="20" t="s">
        <v>619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737</v>
      </c>
      <c r="BH605" s="22">
        <v>314</v>
      </c>
      <c r="BI605" s="22">
        <v>732</v>
      </c>
      <c r="BJ605" s="22">
        <v>312</v>
      </c>
      <c r="BK605" s="22">
        <v>729</v>
      </c>
      <c r="BL605" s="22">
        <v>312</v>
      </c>
      <c r="BM605" s="22">
        <v>737</v>
      </c>
      <c r="BN605" s="22">
        <v>314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253</v>
      </c>
      <c r="CB605" s="22">
        <v>160</v>
      </c>
      <c r="CC605" s="22">
        <v>706</v>
      </c>
      <c r="CD605" s="22">
        <v>293</v>
      </c>
      <c r="CE605" s="22">
        <v>737</v>
      </c>
      <c r="CF605" s="22">
        <v>314</v>
      </c>
      <c r="CG605" s="22">
        <v>690</v>
      </c>
      <c r="CH605" s="22">
        <v>278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0</v>
      </c>
      <c r="B606" s="22">
        <v>0</v>
      </c>
      <c r="C606" s="22">
        <v>437476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3</v>
      </c>
      <c r="J606" s="20">
        <v>0</v>
      </c>
      <c r="K606" s="20">
        <v>0</v>
      </c>
      <c r="L606" s="22">
        <v>0</v>
      </c>
      <c r="M606" s="20" t="s">
        <v>1549</v>
      </c>
      <c r="N606" s="20">
        <v>0</v>
      </c>
      <c r="O606" s="22">
        <v>459</v>
      </c>
      <c r="P606" s="23" t="b">
        <v>0</v>
      </c>
      <c r="Q606" s="20" t="s">
        <v>2445</v>
      </c>
      <c r="R606" s="20" t="s">
        <v>2446</v>
      </c>
      <c r="S606" s="22">
        <v>45</v>
      </c>
      <c r="T606" s="20" t="s">
        <v>1550</v>
      </c>
      <c r="U606" s="20">
        <v>0</v>
      </c>
      <c r="V606" s="20" t="s">
        <v>1551</v>
      </c>
      <c r="W606" s="20">
        <v>0</v>
      </c>
      <c r="X606" s="23" t="b">
        <v>0</v>
      </c>
      <c r="Y606" s="20"/>
      <c r="Z606" s="20" t="s">
        <v>872</v>
      </c>
      <c r="AA606" s="22">
        <v>16</v>
      </c>
      <c r="AB606" s="22">
        <v>17</v>
      </c>
      <c r="AC606" s="22">
        <v>0</v>
      </c>
      <c r="AD606" s="22">
        <v>0</v>
      </c>
      <c r="AE606" s="22">
        <v>0</v>
      </c>
      <c r="AF606" s="22">
        <v>379</v>
      </c>
      <c r="AG606" s="22">
        <v>0</v>
      </c>
      <c r="AH606" s="20">
        <v>0</v>
      </c>
      <c r="AI606" s="20">
        <v>0</v>
      </c>
      <c r="AJ606" s="20" t="s">
        <v>721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660</v>
      </c>
      <c r="BH606" s="22">
        <v>258</v>
      </c>
      <c r="BI606" s="22">
        <v>655</v>
      </c>
      <c r="BJ606" s="22">
        <v>259</v>
      </c>
      <c r="BK606" s="22">
        <v>644</v>
      </c>
      <c r="BL606" s="22">
        <v>256</v>
      </c>
      <c r="BM606" s="22">
        <v>665</v>
      </c>
      <c r="BN606" s="22">
        <v>261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405</v>
      </c>
      <c r="CB606" s="22">
        <v>233</v>
      </c>
      <c r="CC606" s="22">
        <v>615</v>
      </c>
      <c r="CD606" s="22">
        <v>229</v>
      </c>
      <c r="CE606" s="22">
        <v>671</v>
      </c>
      <c r="CF606" s="22">
        <v>265</v>
      </c>
      <c r="CG606" s="22">
        <v>745</v>
      </c>
      <c r="CH606" s="22">
        <v>315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209035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1539</v>
      </c>
      <c r="N607" s="20">
        <v>0</v>
      </c>
      <c r="O607" s="22">
        <v>460</v>
      </c>
      <c r="P607" s="23" t="b">
        <v>0</v>
      </c>
      <c r="Q607" s="20" t="s">
        <v>3038</v>
      </c>
      <c r="R607" s="20" t="s">
        <v>3039</v>
      </c>
      <c r="S607" s="22">
        <v>40</v>
      </c>
      <c r="T607" s="20" t="s">
        <v>1540</v>
      </c>
      <c r="U607" s="20">
        <v>0</v>
      </c>
      <c r="V607" s="20" t="s">
        <v>716</v>
      </c>
      <c r="W607" s="20">
        <v>0.1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884</v>
      </c>
      <c r="AE607" s="22">
        <v>0</v>
      </c>
      <c r="AF607" s="22">
        <v>9392</v>
      </c>
      <c r="AG607" s="22">
        <v>27</v>
      </c>
      <c r="AH607" s="20">
        <v>0</v>
      </c>
      <c r="AI607" s="20">
        <v>0</v>
      </c>
      <c r="AJ607" s="20" t="s">
        <v>716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530</v>
      </c>
      <c r="BH607" s="22">
        <v>192</v>
      </c>
      <c r="BI607" s="22">
        <v>516</v>
      </c>
      <c r="BJ607" s="22">
        <v>192</v>
      </c>
      <c r="BK607" s="22">
        <v>488</v>
      </c>
      <c r="BL607" s="22">
        <v>180</v>
      </c>
      <c r="BM607" s="22">
        <v>538</v>
      </c>
      <c r="BN607" s="22">
        <v>193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653</v>
      </c>
      <c r="CB607" s="22">
        <v>178</v>
      </c>
      <c r="CC607" s="22">
        <v>462</v>
      </c>
      <c r="CD607" s="22">
        <v>164</v>
      </c>
      <c r="CE607" s="22">
        <v>542</v>
      </c>
      <c r="CF607" s="22">
        <v>189</v>
      </c>
      <c r="CG607" s="22">
        <v>478</v>
      </c>
      <c r="CH607" s="22">
        <v>185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204822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1563</v>
      </c>
      <c r="N608" s="20">
        <v>0</v>
      </c>
      <c r="O608" s="22">
        <v>461</v>
      </c>
      <c r="P608" s="23" t="b">
        <v>0</v>
      </c>
      <c r="Q608" s="20" t="s">
        <v>2889</v>
      </c>
      <c r="R608" s="20" t="s">
        <v>2787</v>
      </c>
      <c r="S608" s="22">
        <v>44</v>
      </c>
      <c r="T608" s="20" t="s">
        <v>1564</v>
      </c>
      <c r="U608" s="20">
        <v>0</v>
      </c>
      <c r="V608" s="20" t="s">
        <v>503</v>
      </c>
      <c r="W608" s="20">
        <v>0</v>
      </c>
      <c r="X608" s="23" t="b">
        <v>0</v>
      </c>
      <c r="Y608" s="20"/>
      <c r="Z608" s="20" t="s">
        <v>872</v>
      </c>
      <c r="AA608" s="22">
        <v>16</v>
      </c>
      <c r="AB608" s="22">
        <v>17</v>
      </c>
      <c r="AC608" s="22">
        <v>0</v>
      </c>
      <c r="AD608" s="22">
        <v>88</v>
      </c>
      <c r="AE608" s="22">
        <v>0</v>
      </c>
      <c r="AF608" s="22">
        <v>3838</v>
      </c>
      <c r="AG608" s="22">
        <v>7</v>
      </c>
      <c r="AH608" s="20">
        <v>0</v>
      </c>
      <c r="AI608" s="20">
        <v>0</v>
      </c>
      <c r="AJ608" s="20" t="s">
        <v>2237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619</v>
      </c>
      <c r="BH608" s="22">
        <v>242</v>
      </c>
      <c r="BI608" s="22">
        <v>607</v>
      </c>
      <c r="BJ608" s="22">
        <v>242</v>
      </c>
      <c r="BK608" s="22">
        <v>590</v>
      </c>
      <c r="BL608" s="22">
        <v>239</v>
      </c>
      <c r="BM608" s="22">
        <v>624</v>
      </c>
      <c r="BN608" s="22">
        <v>242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515</v>
      </c>
      <c r="CB608" s="22">
        <v>103</v>
      </c>
      <c r="CC608" s="22">
        <v>565</v>
      </c>
      <c r="CD608" s="22">
        <v>225</v>
      </c>
      <c r="CE608" s="22">
        <v>631</v>
      </c>
      <c r="CF608" s="22">
        <v>241</v>
      </c>
      <c r="CG608" s="22">
        <v>617</v>
      </c>
      <c r="CH608" s="22">
        <v>218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185253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3</v>
      </c>
      <c r="J609" s="20">
        <v>0</v>
      </c>
      <c r="K609" s="20">
        <v>0</v>
      </c>
      <c r="L609" s="22">
        <v>0</v>
      </c>
      <c r="M609" s="20" t="s">
        <v>1581</v>
      </c>
      <c r="N609" s="20">
        <v>0</v>
      </c>
      <c r="O609" s="22">
        <v>462</v>
      </c>
      <c r="P609" s="23" t="b">
        <v>0</v>
      </c>
      <c r="Q609" s="20" t="s">
        <v>2788</v>
      </c>
      <c r="R609" s="20" t="s">
        <v>2789</v>
      </c>
      <c r="S609" s="22">
        <v>45</v>
      </c>
      <c r="T609" s="20" t="s">
        <v>1582</v>
      </c>
      <c r="U609" s="20">
        <v>0</v>
      </c>
      <c r="V609" s="20" t="s">
        <v>1583</v>
      </c>
      <c r="W609" s="20">
        <v>0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296</v>
      </c>
      <c r="AE609" s="22">
        <v>0</v>
      </c>
      <c r="AF609" s="22">
        <v>5262</v>
      </c>
      <c r="AG609" s="22">
        <v>5</v>
      </c>
      <c r="AH609" s="20">
        <v>0</v>
      </c>
      <c r="AI609" s="20">
        <v>0</v>
      </c>
      <c r="AJ609" s="20" t="s">
        <v>2238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646</v>
      </c>
      <c r="BH609" s="22">
        <v>251</v>
      </c>
      <c r="BI609" s="22">
        <v>641</v>
      </c>
      <c r="BJ609" s="22">
        <v>252</v>
      </c>
      <c r="BK609" s="22">
        <v>628</v>
      </c>
      <c r="BL609" s="22">
        <v>249</v>
      </c>
      <c r="BM609" s="22">
        <v>651</v>
      </c>
      <c r="BN609" s="22">
        <v>254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374</v>
      </c>
      <c r="CB609" s="22">
        <v>225</v>
      </c>
      <c r="CC609" s="22">
        <v>601</v>
      </c>
      <c r="CD609" s="22">
        <v>223</v>
      </c>
      <c r="CE609" s="22">
        <v>658</v>
      </c>
      <c r="CF609" s="22">
        <v>259</v>
      </c>
      <c r="CG609" s="22">
        <v>639</v>
      </c>
      <c r="CH609" s="22">
        <v>248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50232</v>
      </c>
      <c r="D610" s="22">
        <v>0</v>
      </c>
      <c r="E610" s="22">
        <v>0</v>
      </c>
      <c r="F610" s="22">
        <v>-2</v>
      </c>
      <c r="G610" s="22">
        <v>2</v>
      </c>
      <c r="H610" s="22">
        <v>0</v>
      </c>
      <c r="I610" s="22">
        <v>3</v>
      </c>
      <c r="J610" s="20">
        <v>0</v>
      </c>
      <c r="K610" s="20">
        <v>0</v>
      </c>
      <c r="L610" s="22">
        <v>0</v>
      </c>
      <c r="M610" s="20" t="s">
        <v>1474</v>
      </c>
      <c r="N610" s="20">
        <v>0</v>
      </c>
      <c r="O610" s="22">
        <v>463</v>
      </c>
      <c r="P610" s="23" t="b">
        <v>0</v>
      </c>
      <c r="Q610" s="20" t="s">
        <v>3157</v>
      </c>
      <c r="R610" s="20" t="s">
        <v>3158</v>
      </c>
      <c r="S610" s="22">
        <v>48</v>
      </c>
      <c r="T610" s="20" t="s">
        <v>1475</v>
      </c>
      <c r="U610" s="20">
        <v>0</v>
      </c>
      <c r="V610" s="20" t="s">
        <v>743</v>
      </c>
      <c r="W610" s="20">
        <v>0</v>
      </c>
      <c r="X610" s="23" t="b">
        <v>0</v>
      </c>
      <c r="Y610" s="20"/>
      <c r="Z610" s="20" t="s">
        <v>872</v>
      </c>
      <c r="AA610" s="22">
        <v>16</v>
      </c>
      <c r="AB610" s="22">
        <v>17</v>
      </c>
      <c r="AC610" s="22">
        <v>0</v>
      </c>
      <c r="AD610" s="22">
        <v>290</v>
      </c>
      <c r="AE610" s="22">
        <v>0</v>
      </c>
      <c r="AF610" s="22">
        <v>2796</v>
      </c>
      <c r="AG610" s="22">
        <v>5</v>
      </c>
      <c r="AH610" s="20">
        <v>0</v>
      </c>
      <c r="AI610" s="20">
        <v>0</v>
      </c>
      <c r="AJ610" s="20" t="s">
        <v>2571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720</v>
      </c>
      <c r="BH610" s="22">
        <v>302</v>
      </c>
      <c r="BI610" s="22">
        <v>716</v>
      </c>
      <c r="BJ610" s="22">
        <v>300</v>
      </c>
      <c r="BK610" s="22">
        <v>711</v>
      </c>
      <c r="BL610" s="22">
        <v>300</v>
      </c>
      <c r="BM610" s="22">
        <v>722</v>
      </c>
      <c r="BN610" s="22">
        <v>302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270</v>
      </c>
      <c r="CB610" s="22">
        <v>174</v>
      </c>
      <c r="CC610" s="22">
        <v>685</v>
      </c>
      <c r="CD610" s="22">
        <v>278</v>
      </c>
      <c r="CE610" s="22">
        <v>722</v>
      </c>
      <c r="CF610" s="22">
        <v>302</v>
      </c>
      <c r="CG610" s="22">
        <v>644</v>
      </c>
      <c r="CH610" s="22">
        <v>252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27.75" thickBot="1">
      <c r="A611" s="22">
        <v>0</v>
      </c>
      <c r="B611" s="22">
        <v>0</v>
      </c>
      <c r="C611" s="22">
        <v>217331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4</v>
      </c>
      <c r="J611" s="20">
        <v>0</v>
      </c>
      <c r="K611" s="20">
        <v>0</v>
      </c>
      <c r="L611" s="22">
        <v>0</v>
      </c>
      <c r="M611" s="20" t="s">
        <v>1231</v>
      </c>
      <c r="N611" s="20">
        <v>0</v>
      </c>
      <c r="O611" s="22">
        <v>464</v>
      </c>
      <c r="P611" s="23" t="b">
        <v>0</v>
      </c>
      <c r="Q611" s="20" t="s">
        <v>2239</v>
      </c>
      <c r="R611" s="20" t="s">
        <v>2240</v>
      </c>
      <c r="S611" s="22">
        <v>45</v>
      </c>
      <c r="T611" s="20" t="s">
        <v>1541</v>
      </c>
      <c r="U611" s="20">
        <v>0</v>
      </c>
      <c r="V611" s="20" t="s">
        <v>441</v>
      </c>
      <c r="W611" s="20">
        <v>0.1</v>
      </c>
      <c r="X611" s="23" t="b">
        <v>0</v>
      </c>
      <c r="Y611" s="20"/>
      <c r="Z611" s="20" t="s">
        <v>872</v>
      </c>
      <c r="AA611" s="22">
        <v>16</v>
      </c>
      <c r="AB611" s="22">
        <v>17</v>
      </c>
      <c r="AC611" s="22">
        <v>0</v>
      </c>
      <c r="AD611" s="22">
        <v>0</v>
      </c>
      <c r="AE611" s="22">
        <v>0</v>
      </c>
      <c r="AF611" s="22">
        <v>26281</v>
      </c>
      <c r="AG611" s="22">
        <v>82</v>
      </c>
      <c r="AH611" s="20">
        <v>0</v>
      </c>
      <c r="AI611" s="20">
        <v>0</v>
      </c>
      <c r="AJ611" s="20" t="s">
        <v>441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647</v>
      </c>
      <c r="BH611" s="22">
        <v>64</v>
      </c>
      <c r="BI611" s="22">
        <v>642</v>
      </c>
      <c r="BJ611" s="22">
        <v>65</v>
      </c>
      <c r="BK611" s="22">
        <v>629</v>
      </c>
      <c r="BL611" s="22">
        <v>63</v>
      </c>
      <c r="BM611" s="22">
        <v>652</v>
      </c>
      <c r="BN611" s="22">
        <v>66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382</v>
      </c>
      <c r="CB611" s="22">
        <v>67</v>
      </c>
      <c r="CC611" s="22">
        <v>602</v>
      </c>
      <c r="CD611" s="22">
        <v>59</v>
      </c>
      <c r="CE611" s="22">
        <v>659</v>
      </c>
      <c r="CF611" s="22">
        <v>69</v>
      </c>
      <c r="CG611" s="22">
        <v>375</v>
      </c>
      <c r="CH611" s="22">
        <v>59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114241</v>
      </c>
      <c r="D612" s="22">
        <v>0</v>
      </c>
      <c r="E612" s="22">
        <v>0</v>
      </c>
      <c r="F612" s="22">
        <v>-1</v>
      </c>
      <c r="G612" s="22">
        <v>1</v>
      </c>
      <c r="H612" s="22">
        <v>1</v>
      </c>
      <c r="I612" s="22">
        <v>2</v>
      </c>
      <c r="J612" s="20">
        <v>1.3</v>
      </c>
      <c r="K612" s="20">
        <v>1.8</v>
      </c>
      <c r="L612" s="22">
        <v>1</v>
      </c>
      <c r="M612" s="20" t="s">
        <v>1298</v>
      </c>
      <c r="N612" s="20">
        <v>1.8</v>
      </c>
      <c r="O612" s="22">
        <v>465</v>
      </c>
      <c r="P612" s="23" t="b">
        <v>0</v>
      </c>
      <c r="Q612" s="20"/>
      <c r="R612" s="20" t="s">
        <v>3416</v>
      </c>
      <c r="S612" s="22">
        <v>44</v>
      </c>
      <c r="T612" s="20" t="s">
        <v>1567</v>
      </c>
      <c r="U612" s="20">
        <v>3.2</v>
      </c>
      <c r="V612" s="20" t="s">
        <v>553</v>
      </c>
      <c r="W612" s="20">
        <v>0.2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39</v>
      </c>
      <c r="AD612" s="22">
        <v>28790</v>
      </c>
      <c r="AE612" s="22">
        <v>775</v>
      </c>
      <c r="AF612" s="22">
        <v>17005</v>
      </c>
      <c r="AG612" s="22">
        <v>642</v>
      </c>
      <c r="AH612" s="20">
        <v>0.4</v>
      </c>
      <c r="AI612" s="20">
        <v>8.9</v>
      </c>
      <c r="AJ612" s="20" t="s">
        <v>553</v>
      </c>
      <c r="AK612" s="22">
        <v>916</v>
      </c>
      <c r="AL612" s="22">
        <v>1</v>
      </c>
      <c r="AM612" s="22">
        <v>3</v>
      </c>
      <c r="AN612" s="22">
        <v>2</v>
      </c>
      <c r="AO612" s="22">
        <v>20</v>
      </c>
      <c r="AP612" s="22">
        <v>0</v>
      </c>
      <c r="AQ612" s="22">
        <v>0</v>
      </c>
      <c r="AR612" s="22">
        <v>0</v>
      </c>
      <c r="AS612" s="22">
        <v>2</v>
      </c>
      <c r="AT612" s="22">
        <v>0</v>
      </c>
      <c r="AU612" s="22">
        <v>0</v>
      </c>
      <c r="AV612" s="22">
        <v>3</v>
      </c>
      <c r="AW612" s="22">
        <v>185</v>
      </c>
      <c r="AX612" s="20">
        <v>261</v>
      </c>
      <c r="AY612" s="20">
        <v>210.2</v>
      </c>
      <c r="AZ612" s="20">
        <v>161</v>
      </c>
      <c r="BA612" s="20">
        <v>63.1</v>
      </c>
      <c r="BB612" s="22">
        <v>10</v>
      </c>
      <c r="BC612" s="20">
        <v>1.1000000000000001</v>
      </c>
      <c r="BD612" s="20">
        <v>0.86</v>
      </c>
      <c r="BE612" s="20">
        <v>1.96</v>
      </c>
      <c r="BF612" s="20">
        <v>15.5</v>
      </c>
      <c r="BG612" s="22">
        <v>119</v>
      </c>
      <c r="BH612" s="22">
        <v>46</v>
      </c>
      <c r="BI612" s="22">
        <v>81</v>
      </c>
      <c r="BJ612" s="22">
        <v>16</v>
      </c>
      <c r="BK612" s="22">
        <v>111</v>
      </c>
      <c r="BL612" s="22">
        <v>8</v>
      </c>
      <c r="BM612" s="22">
        <v>96</v>
      </c>
      <c r="BN612" s="22">
        <v>16</v>
      </c>
      <c r="BO612" s="22">
        <v>1</v>
      </c>
      <c r="BP612" s="20"/>
      <c r="BQ612" s="20"/>
      <c r="BR612" s="20"/>
      <c r="BS612" s="20"/>
      <c r="BT612" s="20"/>
      <c r="BU612" s="22">
        <v>0.11</v>
      </c>
      <c r="BV612" s="22">
        <v>0</v>
      </c>
      <c r="BW612" s="22">
        <v>0.08</v>
      </c>
      <c r="BX612" s="22">
        <v>0.19</v>
      </c>
      <c r="BY612" s="22">
        <v>1.52</v>
      </c>
      <c r="BZ612" s="22">
        <v>1.97</v>
      </c>
      <c r="CA612" s="22">
        <v>494</v>
      </c>
      <c r="CB612" s="22">
        <v>92</v>
      </c>
      <c r="CC612" s="22">
        <v>183</v>
      </c>
      <c r="CD612" s="22">
        <v>63</v>
      </c>
      <c r="CE612" s="22">
        <v>116</v>
      </c>
      <c r="CF612" s="22">
        <v>31</v>
      </c>
      <c r="CG612" s="22">
        <v>332</v>
      </c>
      <c r="CH612" s="22">
        <v>127</v>
      </c>
      <c r="CI612" s="22">
        <v>0.98</v>
      </c>
      <c r="CJ612" s="22">
        <v>0.2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0</v>
      </c>
      <c r="C613" s="22">
        <v>201440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4</v>
      </c>
      <c r="J613" s="20">
        <v>0</v>
      </c>
      <c r="K613" s="20">
        <v>0</v>
      </c>
      <c r="L613" s="22">
        <v>0</v>
      </c>
      <c r="M613" s="20" t="s">
        <v>597</v>
      </c>
      <c r="N613" s="20">
        <v>0</v>
      </c>
      <c r="O613" s="22">
        <v>466</v>
      </c>
      <c r="P613" s="23" t="b">
        <v>0</v>
      </c>
      <c r="Q613" s="20" t="s">
        <v>3040</v>
      </c>
      <c r="R613" s="20" t="s">
        <v>3041</v>
      </c>
      <c r="S613" s="22">
        <v>44</v>
      </c>
      <c r="T613" s="20" t="s">
        <v>2241</v>
      </c>
      <c r="U613" s="20">
        <v>0</v>
      </c>
      <c r="V613" s="20" t="s">
        <v>2242</v>
      </c>
      <c r="W613" s="20">
        <v>0.3</v>
      </c>
      <c r="X613" s="23" t="b">
        <v>0</v>
      </c>
      <c r="Y613" s="20"/>
      <c r="Z613" s="20" t="s">
        <v>872</v>
      </c>
      <c r="AA613" s="22">
        <v>16</v>
      </c>
      <c r="AB613" s="22">
        <v>17</v>
      </c>
      <c r="AC613" s="22">
        <v>0</v>
      </c>
      <c r="AD613" s="22">
        <v>22938</v>
      </c>
      <c r="AE613" s="22">
        <v>0</v>
      </c>
      <c r="AF613" s="22">
        <v>123075</v>
      </c>
      <c r="AG613" s="22">
        <v>293</v>
      </c>
      <c r="AH613" s="20">
        <v>0</v>
      </c>
      <c r="AI613" s="20">
        <v>0</v>
      </c>
      <c r="AJ613" s="20" t="s">
        <v>2242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617</v>
      </c>
      <c r="BH613" s="22">
        <v>59</v>
      </c>
      <c r="BI613" s="22">
        <v>605</v>
      </c>
      <c r="BJ613" s="22">
        <v>60</v>
      </c>
      <c r="BK613" s="22">
        <v>588</v>
      </c>
      <c r="BL613" s="22">
        <v>58</v>
      </c>
      <c r="BM613" s="22">
        <v>622</v>
      </c>
      <c r="BN613" s="22">
        <v>61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513</v>
      </c>
      <c r="CB613" s="22">
        <v>92</v>
      </c>
      <c r="CC613" s="22">
        <v>563</v>
      </c>
      <c r="CD613" s="22">
        <v>54</v>
      </c>
      <c r="CE613" s="22">
        <v>629</v>
      </c>
      <c r="CF613" s="22">
        <v>64</v>
      </c>
      <c r="CG613" s="22">
        <v>283</v>
      </c>
      <c r="CH613" s="22">
        <v>44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215136</v>
      </c>
      <c r="D614" s="22">
        <v>0</v>
      </c>
      <c r="E614" s="22">
        <v>0</v>
      </c>
      <c r="F614" s="22">
        <v>-2</v>
      </c>
      <c r="G614" s="22">
        <v>2</v>
      </c>
      <c r="H614" s="22">
        <v>0</v>
      </c>
      <c r="I614" s="22">
        <v>2</v>
      </c>
      <c r="J614" s="20">
        <v>1.2</v>
      </c>
      <c r="K614" s="20">
        <v>1.7</v>
      </c>
      <c r="L614" s="22">
        <v>1</v>
      </c>
      <c r="M614" s="20" t="s">
        <v>1528</v>
      </c>
      <c r="N614" s="20">
        <v>1.7</v>
      </c>
      <c r="O614" s="22">
        <v>467</v>
      </c>
      <c r="P614" s="23" t="b">
        <v>0</v>
      </c>
      <c r="Q614" s="20"/>
      <c r="R614" s="20"/>
      <c r="S614" s="22">
        <v>43</v>
      </c>
      <c r="T614" s="20" t="s">
        <v>1529</v>
      </c>
      <c r="U614" s="20">
        <v>1.8</v>
      </c>
      <c r="V614" s="20" t="s">
        <v>1372</v>
      </c>
      <c r="W614" s="20">
        <v>0.2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16</v>
      </c>
      <c r="AD614" s="22">
        <v>8705</v>
      </c>
      <c r="AE614" s="22">
        <v>293</v>
      </c>
      <c r="AF614" s="22">
        <v>18810</v>
      </c>
      <c r="AG614" s="22">
        <v>177</v>
      </c>
      <c r="AH614" s="20">
        <v>0.4</v>
      </c>
      <c r="AI614" s="20">
        <v>3.7</v>
      </c>
      <c r="AJ614" s="20" t="s">
        <v>1372</v>
      </c>
      <c r="AK614" s="22">
        <v>392</v>
      </c>
      <c r="AL614" s="22">
        <v>0</v>
      </c>
      <c r="AM614" s="22">
        <v>1</v>
      </c>
      <c r="AN614" s="22">
        <v>0</v>
      </c>
      <c r="AO614" s="22">
        <v>8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2</v>
      </c>
      <c r="AW614" s="22">
        <v>79</v>
      </c>
      <c r="AX614" s="20">
        <v>160.19999999999999</v>
      </c>
      <c r="AY614" s="20">
        <v>108.5</v>
      </c>
      <c r="AZ614" s="20">
        <v>22</v>
      </c>
      <c r="BA614" s="20">
        <v>29.2</v>
      </c>
      <c r="BB614" s="22">
        <v>4</v>
      </c>
      <c r="BC614" s="20">
        <v>0.22</v>
      </c>
      <c r="BD614" s="20">
        <v>1.1100000000000001</v>
      </c>
      <c r="BE614" s="20">
        <v>1.33</v>
      </c>
      <c r="BF614" s="20">
        <v>5.85</v>
      </c>
      <c r="BG614" s="22">
        <v>222</v>
      </c>
      <c r="BH614" s="22">
        <v>85</v>
      </c>
      <c r="BI614" s="22">
        <v>167</v>
      </c>
      <c r="BJ614" s="22">
        <v>39</v>
      </c>
      <c r="BK614" s="22">
        <v>335</v>
      </c>
      <c r="BL614" s="22">
        <v>115</v>
      </c>
      <c r="BM614" s="22">
        <v>243</v>
      </c>
      <c r="BN614" s="22">
        <v>79</v>
      </c>
      <c r="BO614" s="22">
        <v>4</v>
      </c>
      <c r="BP614" s="20"/>
      <c r="BQ614" s="22">
        <v>3</v>
      </c>
      <c r="BR614" s="20"/>
      <c r="BS614" s="20"/>
      <c r="BT614" s="20"/>
      <c r="BU614" s="22">
        <v>0.05</v>
      </c>
      <c r="BV614" s="22">
        <v>0</v>
      </c>
      <c r="BW614" s="22">
        <v>0.25</v>
      </c>
      <c r="BX614" s="22">
        <v>0.3</v>
      </c>
      <c r="BY614" s="22">
        <v>1.34</v>
      </c>
      <c r="BZ614" s="22">
        <v>1.84</v>
      </c>
      <c r="CA614" s="22">
        <v>593</v>
      </c>
      <c r="CB614" s="22">
        <v>144</v>
      </c>
      <c r="CC614" s="22">
        <v>194</v>
      </c>
      <c r="CD614" s="22">
        <v>67</v>
      </c>
      <c r="CE614" s="22">
        <v>311</v>
      </c>
      <c r="CF614" s="22">
        <v>112</v>
      </c>
      <c r="CG614" s="22">
        <v>337</v>
      </c>
      <c r="CH614" s="22">
        <v>130</v>
      </c>
      <c r="CI614" s="22">
        <v>0.92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100</v>
      </c>
      <c r="B615" s="22">
        <v>100</v>
      </c>
      <c r="C615" s="22">
        <v>60689</v>
      </c>
      <c r="D615" s="22">
        <v>0</v>
      </c>
      <c r="E615" s="22">
        <v>0</v>
      </c>
      <c r="F615" s="22">
        <v>-1</v>
      </c>
      <c r="G615" s="22">
        <v>1</v>
      </c>
      <c r="H615" s="22">
        <v>2</v>
      </c>
      <c r="I615" s="22">
        <v>4</v>
      </c>
      <c r="J615" s="20">
        <v>2.5</v>
      </c>
      <c r="K615" s="20">
        <v>3</v>
      </c>
      <c r="L615" s="22">
        <v>11</v>
      </c>
      <c r="M615" s="20" t="s">
        <v>1004</v>
      </c>
      <c r="N615" s="20">
        <v>3</v>
      </c>
      <c r="O615" s="22">
        <v>468</v>
      </c>
      <c r="P615" s="23" t="b">
        <v>0</v>
      </c>
      <c r="Q615" s="20"/>
      <c r="R615" s="20" t="s">
        <v>3648</v>
      </c>
      <c r="S615" s="22">
        <v>49</v>
      </c>
      <c r="T615" s="20" t="s">
        <v>1530</v>
      </c>
      <c r="U615" s="20">
        <v>2.9</v>
      </c>
      <c r="V615" s="20" t="s">
        <v>445</v>
      </c>
      <c r="W615" s="20">
        <v>0.6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47</v>
      </c>
      <c r="AD615" s="22">
        <v>127519</v>
      </c>
      <c r="AE615" s="22">
        <v>4122</v>
      </c>
      <c r="AF615" s="22">
        <v>129836</v>
      </c>
      <c r="AG615" s="22">
        <v>1357</v>
      </c>
      <c r="AH615" s="20">
        <v>0.6</v>
      </c>
      <c r="AI615" s="20">
        <v>9.6</v>
      </c>
      <c r="AJ615" s="20" t="s">
        <v>445</v>
      </c>
      <c r="AK615" s="22">
        <v>548</v>
      </c>
      <c r="AL615" s="22">
        <v>4</v>
      </c>
      <c r="AM615" s="22">
        <v>1</v>
      </c>
      <c r="AN615" s="22">
        <v>1</v>
      </c>
      <c r="AO615" s="22">
        <v>12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7</v>
      </c>
      <c r="AW615" s="22">
        <v>169</v>
      </c>
      <c r="AX615" s="20">
        <v>200</v>
      </c>
      <c r="AY615" s="20">
        <v>138.5</v>
      </c>
      <c r="AZ615" s="20">
        <v>259</v>
      </c>
      <c r="BA615" s="20">
        <v>59.7</v>
      </c>
      <c r="BB615" s="22">
        <v>5</v>
      </c>
      <c r="BC615" s="20">
        <v>2.77</v>
      </c>
      <c r="BD615" s="20">
        <v>0.2</v>
      </c>
      <c r="BE615" s="20">
        <v>2.97</v>
      </c>
      <c r="BF615" s="20">
        <v>9.7100000000000009</v>
      </c>
      <c r="BG615" s="22">
        <v>168</v>
      </c>
      <c r="BH615" s="22">
        <v>17</v>
      </c>
      <c r="BI615" s="22">
        <v>138</v>
      </c>
      <c r="BJ615" s="22">
        <v>17</v>
      </c>
      <c r="BK615" s="22">
        <v>59</v>
      </c>
      <c r="BL615" s="22">
        <v>22</v>
      </c>
      <c r="BM615" s="22">
        <v>104</v>
      </c>
      <c r="BN615" s="22">
        <v>21</v>
      </c>
      <c r="BO615" s="20"/>
      <c r="BP615" s="20"/>
      <c r="BQ615" s="20"/>
      <c r="BR615" s="20"/>
      <c r="BS615" s="20"/>
      <c r="BT615" s="20"/>
      <c r="BU615" s="22">
        <v>0.45</v>
      </c>
      <c r="BV615" s="22">
        <v>0</v>
      </c>
      <c r="BW615" s="22">
        <v>0.03</v>
      </c>
      <c r="BX615" s="22">
        <v>0.48</v>
      </c>
      <c r="BY615" s="22">
        <v>1.59</v>
      </c>
      <c r="BZ615" s="22">
        <v>1.97</v>
      </c>
      <c r="CA615" s="22">
        <v>212</v>
      </c>
      <c r="CB615" s="22">
        <v>47</v>
      </c>
      <c r="CC615" s="22">
        <v>108</v>
      </c>
      <c r="CD615" s="22">
        <v>14</v>
      </c>
      <c r="CE615" s="22">
        <v>159</v>
      </c>
      <c r="CF615" s="22">
        <v>23</v>
      </c>
      <c r="CG615" s="22">
        <v>218</v>
      </c>
      <c r="CH615" s="22">
        <v>35</v>
      </c>
      <c r="CI615" s="22">
        <v>0.82</v>
      </c>
      <c r="CJ615" s="22">
        <v>0.16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208912</v>
      </c>
      <c r="D616" s="22">
        <v>0</v>
      </c>
      <c r="E616" s="22">
        <v>0</v>
      </c>
      <c r="F616" s="22">
        <v>-1</v>
      </c>
      <c r="G616" s="22">
        <v>1</v>
      </c>
      <c r="H616" s="22">
        <v>0</v>
      </c>
      <c r="I616" s="22">
        <v>2</v>
      </c>
      <c r="J616" s="20">
        <v>-0.5</v>
      </c>
      <c r="K616" s="20">
        <v>0</v>
      </c>
      <c r="L616" s="22">
        <v>0</v>
      </c>
      <c r="M616" s="20" t="s">
        <v>1016</v>
      </c>
      <c r="N616" s="20">
        <v>0</v>
      </c>
      <c r="O616" s="22">
        <v>469</v>
      </c>
      <c r="P616" s="23" t="b">
        <v>0</v>
      </c>
      <c r="Q616" s="20"/>
      <c r="R616" s="20" t="s">
        <v>2890</v>
      </c>
      <c r="S616" s="22">
        <v>44</v>
      </c>
      <c r="T616" s="20" t="s">
        <v>1538</v>
      </c>
      <c r="U616" s="20">
        <v>2</v>
      </c>
      <c r="V616" s="20" t="s">
        <v>520</v>
      </c>
      <c r="W616" s="20">
        <v>0.1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12</v>
      </c>
      <c r="AD616" s="22">
        <v>5179</v>
      </c>
      <c r="AE616" s="22">
        <v>18</v>
      </c>
      <c r="AF616" s="22">
        <v>8880</v>
      </c>
      <c r="AG616" s="22">
        <v>55</v>
      </c>
      <c r="AH616" s="20">
        <v>0</v>
      </c>
      <c r="AI616" s="20">
        <v>2.7</v>
      </c>
      <c r="AJ616" s="20" t="s">
        <v>520</v>
      </c>
      <c r="AK616" s="22">
        <v>437</v>
      </c>
      <c r="AL616" s="22">
        <v>0</v>
      </c>
      <c r="AM616" s="22">
        <v>0</v>
      </c>
      <c r="AN616" s="22">
        <v>1</v>
      </c>
      <c r="AO616" s="22">
        <v>9</v>
      </c>
      <c r="AP616" s="22">
        <v>0</v>
      </c>
      <c r="AQ616" s="22">
        <v>0</v>
      </c>
      <c r="AR616" s="22">
        <v>0</v>
      </c>
      <c r="AS616" s="22">
        <v>0</v>
      </c>
      <c r="AT616" s="22">
        <v>1</v>
      </c>
      <c r="AU616" s="22">
        <v>0</v>
      </c>
      <c r="AV616" s="22">
        <v>3</v>
      </c>
      <c r="AW616" s="22">
        <v>69</v>
      </c>
      <c r="AX616" s="20">
        <v>82</v>
      </c>
      <c r="AY616" s="20">
        <v>22.1</v>
      </c>
      <c r="AZ616" s="20">
        <v>18</v>
      </c>
      <c r="BA616" s="20">
        <v>12.2</v>
      </c>
      <c r="BB616" s="22">
        <v>5</v>
      </c>
      <c r="BC616" s="20">
        <v>0.1</v>
      </c>
      <c r="BD616" s="20">
        <v>0.31</v>
      </c>
      <c r="BE616" s="20">
        <v>0.41</v>
      </c>
      <c r="BF616" s="20">
        <v>8.8800000000000008</v>
      </c>
      <c r="BG616" s="22">
        <v>314</v>
      </c>
      <c r="BH616" s="22">
        <v>123</v>
      </c>
      <c r="BI616" s="22">
        <v>356</v>
      </c>
      <c r="BJ616" s="22">
        <v>125</v>
      </c>
      <c r="BK616" s="22">
        <v>348</v>
      </c>
      <c r="BL616" s="22">
        <v>123</v>
      </c>
      <c r="BM616" s="22">
        <v>361</v>
      </c>
      <c r="BN616" s="22">
        <v>133</v>
      </c>
      <c r="BO616" s="20"/>
      <c r="BP616" s="20"/>
      <c r="BQ616" s="20"/>
      <c r="BR616" s="20"/>
      <c r="BS616" s="20"/>
      <c r="BT616" s="20"/>
      <c r="BU616" s="22">
        <v>0.02</v>
      </c>
      <c r="BV616" s="22">
        <v>0</v>
      </c>
      <c r="BW616" s="22">
        <v>0.06</v>
      </c>
      <c r="BX616" s="22">
        <v>0.08</v>
      </c>
      <c r="BY616" s="22">
        <v>1.83</v>
      </c>
      <c r="BZ616" s="22">
        <v>1.85</v>
      </c>
      <c r="CA616" s="22">
        <v>516</v>
      </c>
      <c r="CB616" s="22">
        <v>104</v>
      </c>
      <c r="CC616" s="22">
        <v>566</v>
      </c>
      <c r="CD616" s="22">
        <v>226</v>
      </c>
      <c r="CE616" s="22">
        <v>280</v>
      </c>
      <c r="CF616" s="22">
        <v>98</v>
      </c>
      <c r="CG616" s="22">
        <v>449</v>
      </c>
      <c r="CH616" s="22">
        <v>172</v>
      </c>
      <c r="CI616" s="22">
        <v>1.03</v>
      </c>
      <c r="CJ616" s="22">
        <v>0.21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204968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3</v>
      </c>
      <c r="J617" s="20">
        <v>1.2</v>
      </c>
      <c r="K617" s="20">
        <v>1.7</v>
      </c>
      <c r="L617" s="22">
        <v>2</v>
      </c>
      <c r="M617" s="20" t="s">
        <v>983</v>
      </c>
      <c r="N617" s="20">
        <v>1.7</v>
      </c>
      <c r="O617" s="22">
        <v>470</v>
      </c>
      <c r="P617" s="23" t="b">
        <v>0</v>
      </c>
      <c r="Q617" s="20"/>
      <c r="R617" s="20" t="s">
        <v>3264</v>
      </c>
      <c r="S617" s="22">
        <v>48</v>
      </c>
      <c r="T617" s="20" t="s">
        <v>1537</v>
      </c>
      <c r="U617" s="20">
        <v>1.4</v>
      </c>
      <c r="V617" s="20" t="s">
        <v>599</v>
      </c>
      <c r="W617" s="20">
        <v>0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21</v>
      </c>
      <c r="AD617" s="22">
        <v>1407</v>
      </c>
      <c r="AE617" s="22">
        <v>26</v>
      </c>
      <c r="AF617" s="22">
        <v>3468</v>
      </c>
      <c r="AG617" s="22">
        <v>31</v>
      </c>
      <c r="AH617" s="20">
        <v>0.4</v>
      </c>
      <c r="AI617" s="20">
        <v>4.4000000000000004</v>
      </c>
      <c r="AJ617" s="20" t="s">
        <v>599</v>
      </c>
      <c r="AK617" s="22">
        <v>786</v>
      </c>
      <c r="AL617" s="22">
        <v>0</v>
      </c>
      <c r="AM617" s="22">
        <v>0</v>
      </c>
      <c r="AN617" s="22">
        <v>1</v>
      </c>
      <c r="AO617" s="22">
        <v>18</v>
      </c>
      <c r="AP617" s="22">
        <v>0</v>
      </c>
      <c r="AQ617" s="22">
        <v>0</v>
      </c>
      <c r="AR617" s="22">
        <v>0</v>
      </c>
      <c r="AS617" s="22">
        <v>3</v>
      </c>
      <c r="AT617" s="22">
        <v>0</v>
      </c>
      <c r="AU617" s="22">
        <v>0</v>
      </c>
      <c r="AV617" s="22">
        <v>1</v>
      </c>
      <c r="AW617" s="22">
        <v>74</v>
      </c>
      <c r="AX617" s="20">
        <v>125.4</v>
      </c>
      <c r="AY617" s="20">
        <v>53.5</v>
      </c>
      <c r="AZ617" s="20">
        <v>109</v>
      </c>
      <c r="BA617" s="20">
        <v>28.6</v>
      </c>
      <c r="BB617" s="22">
        <v>7</v>
      </c>
      <c r="BC617" s="20">
        <v>0.92</v>
      </c>
      <c r="BD617" s="20">
        <v>0.33</v>
      </c>
      <c r="BE617" s="20">
        <v>1.25</v>
      </c>
      <c r="BF617" s="20">
        <v>14.53</v>
      </c>
      <c r="BG617" s="22">
        <v>262</v>
      </c>
      <c r="BH617" s="22">
        <v>105</v>
      </c>
      <c r="BI617" s="22">
        <v>279</v>
      </c>
      <c r="BJ617" s="22">
        <v>150</v>
      </c>
      <c r="BK617" s="22">
        <v>153</v>
      </c>
      <c r="BL617" s="22">
        <v>94</v>
      </c>
      <c r="BM617" s="22">
        <v>247</v>
      </c>
      <c r="BN617" s="22">
        <v>114</v>
      </c>
      <c r="BO617" s="20"/>
      <c r="BP617" s="20"/>
      <c r="BQ617" s="20"/>
      <c r="BR617" s="20"/>
      <c r="BS617" s="20"/>
      <c r="BT617" s="20"/>
      <c r="BU617" s="22">
        <v>0.11</v>
      </c>
      <c r="BV617" s="22">
        <v>0</v>
      </c>
      <c r="BW617" s="22">
        <v>0.04</v>
      </c>
      <c r="BX617" s="22">
        <v>0.15</v>
      </c>
      <c r="BY617" s="22">
        <v>1.66</v>
      </c>
      <c r="BZ617" s="22">
        <v>2.06</v>
      </c>
      <c r="CA617" s="22">
        <v>292</v>
      </c>
      <c r="CB617" s="22">
        <v>191</v>
      </c>
      <c r="CC617" s="22">
        <v>197</v>
      </c>
      <c r="CD617" s="22">
        <v>87</v>
      </c>
      <c r="CE617" s="22">
        <v>361</v>
      </c>
      <c r="CF617" s="22">
        <v>160</v>
      </c>
      <c r="CG617" s="22">
        <v>575</v>
      </c>
      <c r="CH617" s="22">
        <v>213</v>
      </c>
      <c r="CI617" s="22">
        <v>0.8</v>
      </c>
      <c r="CJ617" s="22">
        <v>0.11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159506</v>
      </c>
      <c r="D618" s="22">
        <v>0</v>
      </c>
      <c r="E618" s="22">
        <v>0</v>
      </c>
      <c r="F618" s="22">
        <v>0</v>
      </c>
      <c r="G618" s="22">
        <v>0</v>
      </c>
      <c r="H618" s="22">
        <v>1</v>
      </c>
      <c r="I618" s="22">
        <v>2</v>
      </c>
      <c r="J618" s="20">
        <v>-0.2</v>
      </c>
      <c r="K618" s="20">
        <v>0.3</v>
      </c>
      <c r="L618" s="22">
        <v>1</v>
      </c>
      <c r="M618" s="20" t="s">
        <v>2243</v>
      </c>
      <c r="N618" s="20">
        <v>0.3</v>
      </c>
      <c r="O618" s="22">
        <v>604</v>
      </c>
      <c r="P618" s="23" t="b">
        <v>0</v>
      </c>
      <c r="Q618" s="20"/>
      <c r="R618" s="20" t="s">
        <v>3265</v>
      </c>
      <c r="S618" s="22">
        <v>45</v>
      </c>
      <c r="T618" s="20" t="s">
        <v>2244</v>
      </c>
      <c r="U618" s="20">
        <v>2.5</v>
      </c>
      <c r="V618" s="20" t="s">
        <v>2245</v>
      </c>
      <c r="W618" s="20">
        <v>0.4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30</v>
      </c>
      <c r="AD618" s="22">
        <v>67716</v>
      </c>
      <c r="AE618" s="22">
        <v>343</v>
      </c>
      <c r="AF618" s="22">
        <v>47619</v>
      </c>
      <c r="AG618" s="22">
        <v>1202</v>
      </c>
      <c r="AH618" s="20">
        <v>0.1</v>
      </c>
      <c r="AI618" s="20">
        <v>6.7</v>
      </c>
      <c r="AJ618" s="20" t="s">
        <v>2245</v>
      </c>
      <c r="AK618" s="22">
        <v>811</v>
      </c>
      <c r="AL618" s="22">
        <v>1</v>
      </c>
      <c r="AM618" s="22">
        <v>1</v>
      </c>
      <c r="AN618" s="22">
        <v>2</v>
      </c>
      <c r="AO618" s="22">
        <v>22</v>
      </c>
      <c r="AP618" s="22">
        <v>0</v>
      </c>
      <c r="AQ618" s="22">
        <v>0</v>
      </c>
      <c r="AR618" s="22">
        <v>0</v>
      </c>
      <c r="AS618" s="22">
        <v>3</v>
      </c>
      <c r="AT618" s="22">
        <v>0</v>
      </c>
      <c r="AU618" s="22">
        <v>0</v>
      </c>
      <c r="AV618" s="22">
        <v>2</v>
      </c>
      <c r="AW618" s="22">
        <v>156</v>
      </c>
      <c r="AX618" s="20">
        <v>163.4</v>
      </c>
      <c r="AY618" s="20">
        <v>63.7</v>
      </c>
      <c r="AZ618" s="20">
        <v>19</v>
      </c>
      <c r="BA618" s="20">
        <v>24.6</v>
      </c>
      <c r="BB618" s="22">
        <v>10</v>
      </c>
      <c r="BC618" s="20">
        <v>0.13</v>
      </c>
      <c r="BD618" s="20">
        <v>0.42</v>
      </c>
      <c r="BE618" s="20">
        <v>0.55000000000000004</v>
      </c>
      <c r="BF618" s="20">
        <v>15.62</v>
      </c>
      <c r="BG618" s="22">
        <v>217</v>
      </c>
      <c r="BH618" s="22">
        <v>82</v>
      </c>
      <c r="BI618" s="22">
        <v>252</v>
      </c>
      <c r="BJ618" s="22">
        <v>76</v>
      </c>
      <c r="BK618" s="22">
        <v>343</v>
      </c>
      <c r="BL618" s="22">
        <v>121</v>
      </c>
      <c r="BM618" s="22">
        <v>279</v>
      </c>
      <c r="BN618" s="22">
        <v>94</v>
      </c>
      <c r="BO618" s="20"/>
      <c r="BP618" s="20"/>
      <c r="BQ618" s="20"/>
      <c r="BR618" s="20"/>
      <c r="BS618" s="20"/>
      <c r="BT618" s="20"/>
      <c r="BU618" s="22">
        <v>0.01</v>
      </c>
      <c r="BV618" s="22">
        <v>0</v>
      </c>
      <c r="BW618" s="22">
        <v>0.05</v>
      </c>
      <c r="BX618" s="22">
        <v>0.06</v>
      </c>
      <c r="BY618" s="22">
        <v>1.73</v>
      </c>
      <c r="BZ618" s="22">
        <v>2.44</v>
      </c>
      <c r="CA618" s="22">
        <v>367</v>
      </c>
      <c r="CB618" s="22">
        <v>60</v>
      </c>
      <c r="CC618" s="22">
        <v>356</v>
      </c>
      <c r="CD618" s="22">
        <v>119</v>
      </c>
      <c r="CE618" s="22">
        <v>216</v>
      </c>
      <c r="CF618" s="22">
        <v>71</v>
      </c>
      <c r="CG618" s="22">
        <v>262</v>
      </c>
      <c r="CH618" s="22">
        <v>102</v>
      </c>
      <c r="CI618" s="22">
        <v>1.1100000000000001</v>
      </c>
      <c r="CJ618" s="22">
        <v>0.22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450197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1</v>
      </c>
      <c r="J619" s="20">
        <v>-0.5</v>
      </c>
      <c r="K619" s="20">
        <v>0</v>
      </c>
      <c r="L619" s="22">
        <v>0</v>
      </c>
      <c r="M619" s="20" t="s">
        <v>1790</v>
      </c>
      <c r="N619" s="20">
        <v>0</v>
      </c>
      <c r="O619" s="22">
        <v>636</v>
      </c>
      <c r="P619" s="23" t="b">
        <v>0</v>
      </c>
      <c r="Q619" s="20"/>
      <c r="R619" s="20"/>
      <c r="S619" s="22">
        <v>40</v>
      </c>
      <c r="T619" s="20" t="s">
        <v>2572</v>
      </c>
      <c r="U619" s="20">
        <v>0</v>
      </c>
      <c r="V619" s="20" t="s">
        <v>743</v>
      </c>
      <c r="W619" s="20">
        <v>0</v>
      </c>
      <c r="X619" s="23" t="b">
        <v>0</v>
      </c>
      <c r="Y619" s="20"/>
      <c r="Z619" s="20" t="s">
        <v>858</v>
      </c>
      <c r="AA619" s="22">
        <v>16</v>
      </c>
      <c r="AB619" s="22">
        <v>17</v>
      </c>
      <c r="AC619" s="22">
        <v>0</v>
      </c>
      <c r="AD619" s="22">
        <v>1656</v>
      </c>
      <c r="AE619" s="22">
        <v>19</v>
      </c>
      <c r="AF619" s="22">
        <v>2816</v>
      </c>
      <c r="AG619" s="22">
        <v>21</v>
      </c>
      <c r="AH619" s="20">
        <v>0</v>
      </c>
      <c r="AI619" s="20">
        <v>0</v>
      </c>
      <c r="AJ619" s="20" t="s">
        <v>2573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551</v>
      </c>
      <c r="BH619" s="22">
        <v>70</v>
      </c>
      <c r="BI619" s="22">
        <v>537</v>
      </c>
      <c r="BJ619" s="22">
        <v>53</v>
      </c>
      <c r="BK619" s="22">
        <v>510</v>
      </c>
      <c r="BL619" s="22">
        <v>44</v>
      </c>
      <c r="BM619" s="22">
        <v>559</v>
      </c>
      <c r="BN619" s="22">
        <v>70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680</v>
      </c>
      <c r="CB619" s="22">
        <v>52</v>
      </c>
      <c r="CC619" s="22">
        <v>484</v>
      </c>
      <c r="CD619" s="22">
        <v>68</v>
      </c>
      <c r="CE619" s="22">
        <v>564</v>
      </c>
      <c r="CF619" s="22">
        <v>70</v>
      </c>
      <c r="CG619" s="22">
        <v>523</v>
      </c>
      <c r="CH619" s="22">
        <v>70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547659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-0.5</v>
      </c>
      <c r="K620" s="20">
        <v>0</v>
      </c>
      <c r="L620" s="22">
        <v>0</v>
      </c>
      <c r="M620" s="20" t="s">
        <v>1039</v>
      </c>
      <c r="N620" s="20">
        <v>0</v>
      </c>
      <c r="O620" s="22">
        <v>637</v>
      </c>
      <c r="P620" s="23" t="b">
        <v>0</v>
      </c>
      <c r="Q620" s="20"/>
      <c r="R620" s="20"/>
      <c r="S620" s="22">
        <v>40</v>
      </c>
      <c r="T620" s="20" t="s">
        <v>2574</v>
      </c>
      <c r="U620" s="20">
        <v>0</v>
      </c>
      <c r="V620" s="20" t="s">
        <v>2575</v>
      </c>
      <c r="W620" s="20">
        <v>0.1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0</v>
      </c>
      <c r="AD620" s="22">
        <v>4974</v>
      </c>
      <c r="AE620" s="22">
        <v>20</v>
      </c>
      <c r="AF620" s="22">
        <v>6919</v>
      </c>
      <c r="AG620" s="22">
        <v>61</v>
      </c>
      <c r="AH620" s="20">
        <v>0</v>
      </c>
      <c r="AI620" s="20">
        <v>0</v>
      </c>
      <c r="AJ620" s="20" t="s">
        <v>2575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584</v>
      </c>
      <c r="BH620" s="22">
        <v>228</v>
      </c>
      <c r="BI620" s="22">
        <v>569</v>
      </c>
      <c r="BJ620" s="22">
        <v>227</v>
      </c>
      <c r="BK620" s="22">
        <v>544</v>
      </c>
      <c r="BL620" s="22">
        <v>218</v>
      </c>
      <c r="BM620" s="22">
        <v>591</v>
      </c>
      <c r="BN620" s="22">
        <v>228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716</v>
      </c>
      <c r="CB620" s="22">
        <v>223</v>
      </c>
      <c r="CC620" s="22">
        <v>517</v>
      </c>
      <c r="CD620" s="22">
        <v>201</v>
      </c>
      <c r="CE620" s="22">
        <v>596</v>
      </c>
      <c r="CF620" s="22">
        <v>225</v>
      </c>
      <c r="CG620" s="22">
        <v>399</v>
      </c>
      <c r="CH620" s="22">
        <v>152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100</v>
      </c>
      <c r="C621" s="22">
        <v>218430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2</v>
      </c>
      <c r="J621" s="20">
        <v>-0.5</v>
      </c>
      <c r="K621" s="20">
        <v>0</v>
      </c>
      <c r="L621" s="22">
        <v>0</v>
      </c>
      <c r="M621" s="20" t="s">
        <v>2891</v>
      </c>
      <c r="N621" s="20">
        <v>0</v>
      </c>
      <c r="O621" s="22">
        <v>679</v>
      </c>
      <c r="P621" s="23" t="b">
        <v>0</v>
      </c>
      <c r="Q621" s="20"/>
      <c r="R621" s="20" t="s">
        <v>3342</v>
      </c>
      <c r="S621" s="22">
        <v>44</v>
      </c>
      <c r="T621" s="20" t="s">
        <v>2892</v>
      </c>
      <c r="U621" s="20">
        <v>0.5</v>
      </c>
      <c r="V621" s="20" t="s">
        <v>2893</v>
      </c>
      <c r="W621" s="20">
        <v>0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2</v>
      </c>
      <c r="AD621" s="22">
        <v>4598</v>
      </c>
      <c r="AE621" s="22">
        <v>25</v>
      </c>
      <c r="AF621" s="22">
        <v>4262</v>
      </c>
      <c r="AG621" s="22">
        <v>18</v>
      </c>
      <c r="AH621" s="20">
        <v>0</v>
      </c>
      <c r="AI621" s="20">
        <v>0.5</v>
      </c>
      <c r="AJ621" s="20" t="s">
        <v>2894</v>
      </c>
      <c r="AK621" s="22">
        <v>166</v>
      </c>
      <c r="AL621" s="22">
        <v>0</v>
      </c>
      <c r="AM621" s="22">
        <v>0</v>
      </c>
      <c r="AN621" s="22">
        <v>0</v>
      </c>
      <c r="AO621" s="22">
        <v>1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13</v>
      </c>
      <c r="AX621" s="20">
        <v>23.4</v>
      </c>
      <c r="AY621" s="20">
        <v>26.8</v>
      </c>
      <c r="AZ621" s="20">
        <v>11</v>
      </c>
      <c r="BA621" s="20">
        <v>6.2</v>
      </c>
      <c r="BB621" s="22">
        <v>1</v>
      </c>
      <c r="BC621" s="20">
        <v>0.09</v>
      </c>
      <c r="BD621" s="20">
        <v>0.08</v>
      </c>
      <c r="BE621" s="20">
        <v>0.17</v>
      </c>
      <c r="BF621" s="20">
        <v>1.83</v>
      </c>
      <c r="BG621" s="22">
        <v>408</v>
      </c>
      <c r="BH621" s="22">
        <v>151</v>
      </c>
      <c r="BI621" s="22">
        <v>344</v>
      </c>
      <c r="BJ621" s="22">
        <v>120</v>
      </c>
      <c r="BK621" s="22">
        <v>381</v>
      </c>
      <c r="BL621" s="22">
        <v>138</v>
      </c>
      <c r="BM621" s="22">
        <v>405</v>
      </c>
      <c r="BN621" s="22">
        <v>145</v>
      </c>
      <c r="BO621" s="20"/>
      <c r="BP621" s="20"/>
      <c r="BQ621" s="20"/>
      <c r="BR621" s="20"/>
      <c r="BS621" s="20"/>
      <c r="BT621" s="20"/>
      <c r="BU621" s="22">
        <v>0.05</v>
      </c>
      <c r="BV621" s="22">
        <v>0</v>
      </c>
      <c r="BW621" s="22">
        <v>0.04</v>
      </c>
      <c r="BX621" s="22">
        <v>0.09</v>
      </c>
      <c r="BY621" s="22">
        <v>0.99</v>
      </c>
      <c r="BZ621" s="22">
        <v>0.54</v>
      </c>
      <c r="CA621" s="22">
        <v>520</v>
      </c>
      <c r="CB621" s="22">
        <v>107</v>
      </c>
      <c r="CC621" s="22">
        <v>568</v>
      </c>
      <c r="CD621" s="22">
        <v>227</v>
      </c>
      <c r="CE621" s="22">
        <v>492</v>
      </c>
      <c r="CF621" s="22">
        <v>166</v>
      </c>
      <c r="CG621" s="22">
        <v>558</v>
      </c>
      <c r="CH621" s="22">
        <v>203</v>
      </c>
      <c r="CI621" s="22">
        <v>0.54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575476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2</v>
      </c>
      <c r="J622" s="20">
        <v>0.5</v>
      </c>
      <c r="K622" s="20">
        <v>1</v>
      </c>
      <c r="L622" s="22">
        <v>1</v>
      </c>
      <c r="M622" s="20" t="s">
        <v>3042</v>
      </c>
      <c r="N622" s="20">
        <v>1</v>
      </c>
      <c r="O622" s="22">
        <v>696</v>
      </c>
      <c r="P622" s="23" t="b">
        <v>0</v>
      </c>
      <c r="Q622" s="20"/>
      <c r="R622" s="20" t="s">
        <v>3685</v>
      </c>
      <c r="S622" s="22">
        <v>45</v>
      </c>
      <c r="T622" s="20" t="s">
        <v>3043</v>
      </c>
      <c r="U622" s="20">
        <v>1.9</v>
      </c>
      <c r="V622" s="20" t="s">
        <v>3044</v>
      </c>
      <c r="W622" s="20">
        <v>0.1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23</v>
      </c>
      <c r="AD622" s="22">
        <v>10570</v>
      </c>
      <c r="AE622" s="22">
        <v>235</v>
      </c>
      <c r="AF622" s="22">
        <v>6831</v>
      </c>
      <c r="AG622" s="22">
        <v>150</v>
      </c>
      <c r="AH622" s="20">
        <v>0.2</v>
      </c>
      <c r="AI622" s="20">
        <v>5.0999999999999996</v>
      </c>
      <c r="AJ622" s="20" t="s">
        <v>3042</v>
      </c>
      <c r="AK622" s="22">
        <v>1052</v>
      </c>
      <c r="AL622" s="22">
        <v>0</v>
      </c>
      <c r="AM622" s="22">
        <v>0</v>
      </c>
      <c r="AN622" s="22">
        <v>2</v>
      </c>
      <c r="AO622" s="22">
        <v>23</v>
      </c>
      <c r="AP622" s="22">
        <v>0</v>
      </c>
      <c r="AQ622" s="22">
        <v>0</v>
      </c>
      <c r="AR622" s="22">
        <v>0</v>
      </c>
      <c r="AS622" s="22">
        <v>2</v>
      </c>
      <c r="AT622" s="22">
        <v>0</v>
      </c>
      <c r="AU622" s="22">
        <v>0</v>
      </c>
      <c r="AV622" s="22">
        <v>1</v>
      </c>
      <c r="AW622" s="22">
        <v>186</v>
      </c>
      <c r="AX622" s="20">
        <v>256.60000000000002</v>
      </c>
      <c r="AY622" s="20">
        <v>48.7</v>
      </c>
      <c r="AZ622" s="20">
        <v>79</v>
      </c>
      <c r="BA622" s="20">
        <v>38.4</v>
      </c>
      <c r="BB622" s="22">
        <v>12</v>
      </c>
      <c r="BC622" s="20">
        <v>0.81</v>
      </c>
      <c r="BD622" s="20">
        <v>0.25</v>
      </c>
      <c r="BE622" s="20">
        <v>1.06</v>
      </c>
      <c r="BF622" s="20">
        <v>18.489999999999998</v>
      </c>
      <c r="BG622" s="22">
        <v>125</v>
      </c>
      <c r="BH622" s="22">
        <v>49</v>
      </c>
      <c r="BI622" s="22">
        <v>295</v>
      </c>
      <c r="BJ622" s="22">
        <v>94</v>
      </c>
      <c r="BK622" s="22">
        <v>193</v>
      </c>
      <c r="BL622" s="22">
        <v>44</v>
      </c>
      <c r="BM622" s="22">
        <v>195</v>
      </c>
      <c r="BN622" s="22">
        <v>57</v>
      </c>
      <c r="BO622" s="20"/>
      <c r="BP622" s="20"/>
      <c r="BQ622" s="20"/>
      <c r="BR622" s="20"/>
      <c r="BS622" s="20"/>
      <c r="BT622" s="20"/>
      <c r="BU622" s="22">
        <v>7.0000000000000007E-2</v>
      </c>
      <c r="BV622" s="22">
        <v>0</v>
      </c>
      <c r="BW622" s="22">
        <v>0.02</v>
      </c>
      <c r="BX622" s="22">
        <v>0.09</v>
      </c>
      <c r="BY622" s="22">
        <v>1.58</v>
      </c>
      <c r="BZ622" s="22">
        <v>1.97</v>
      </c>
      <c r="CA622" s="22">
        <v>472</v>
      </c>
      <c r="CB622" s="22">
        <v>83</v>
      </c>
      <c r="CC622" s="22">
        <v>273</v>
      </c>
      <c r="CD622" s="22">
        <v>92</v>
      </c>
      <c r="CE622" s="22">
        <v>297</v>
      </c>
      <c r="CF622" s="22">
        <v>108</v>
      </c>
      <c r="CG622" s="22">
        <v>484</v>
      </c>
      <c r="CH622" s="22">
        <v>188</v>
      </c>
      <c r="CI622" s="22">
        <v>1.03</v>
      </c>
      <c r="CJ622" s="22">
        <v>0.17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111452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1</v>
      </c>
      <c r="J623" s="20">
        <v>0</v>
      </c>
      <c r="K623" s="20">
        <v>0.5</v>
      </c>
      <c r="L623" s="22">
        <v>0</v>
      </c>
      <c r="M623" s="20" t="s">
        <v>3159</v>
      </c>
      <c r="N623" s="20">
        <v>0.5</v>
      </c>
      <c r="O623" s="22">
        <v>710</v>
      </c>
      <c r="P623" s="23" t="b">
        <v>0</v>
      </c>
      <c r="Q623" s="20"/>
      <c r="R623" s="20"/>
      <c r="S623" s="22">
        <v>45</v>
      </c>
      <c r="T623" s="20" t="s">
        <v>3160</v>
      </c>
      <c r="U623" s="20">
        <v>2.4</v>
      </c>
      <c r="V623" s="20" t="s">
        <v>3161</v>
      </c>
      <c r="W623" s="20">
        <v>0.1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12</v>
      </c>
      <c r="AD623" s="22">
        <v>16260</v>
      </c>
      <c r="AE623" s="22">
        <v>71</v>
      </c>
      <c r="AF623" s="22">
        <v>10962</v>
      </c>
      <c r="AG623" s="22">
        <v>331</v>
      </c>
      <c r="AH623" s="20">
        <v>0.1</v>
      </c>
      <c r="AI623" s="20">
        <v>2.7</v>
      </c>
      <c r="AJ623" s="20" t="s">
        <v>3159</v>
      </c>
      <c r="AK623" s="22">
        <v>450</v>
      </c>
      <c r="AL623" s="22">
        <v>0</v>
      </c>
      <c r="AM623" s="22">
        <v>0</v>
      </c>
      <c r="AN623" s="22">
        <v>1</v>
      </c>
      <c r="AO623" s="22">
        <v>12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10</v>
      </c>
      <c r="AV623" s="22">
        <v>0</v>
      </c>
      <c r="AW623" s="22">
        <v>79</v>
      </c>
      <c r="AX623" s="20">
        <v>101.8</v>
      </c>
      <c r="AY623" s="20">
        <v>10</v>
      </c>
      <c r="AZ623" s="20">
        <v>0</v>
      </c>
      <c r="BA623" s="20">
        <v>11.2</v>
      </c>
      <c r="BB623" s="22">
        <v>5</v>
      </c>
      <c r="BC623" s="20">
        <v>0</v>
      </c>
      <c r="BD623" s="20">
        <v>0.01</v>
      </c>
      <c r="BE623" s="20">
        <v>0.01</v>
      </c>
      <c r="BF623" s="20">
        <v>7.48</v>
      </c>
      <c r="BG623" s="22">
        <v>293</v>
      </c>
      <c r="BH623" s="22">
        <v>23</v>
      </c>
      <c r="BI623" s="22">
        <v>397</v>
      </c>
      <c r="BJ623" s="22">
        <v>3</v>
      </c>
      <c r="BK623" s="22">
        <v>621</v>
      </c>
      <c r="BL623" s="22">
        <v>72</v>
      </c>
      <c r="BM623" s="22">
        <v>365</v>
      </c>
      <c r="BN623" s="22">
        <v>23</v>
      </c>
      <c r="BO623" s="20"/>
      <c r="BP623" s="20"/>
      <c r="BQ623" s="20"/>
      <c r="BR623" s="20"/>
      <c r="BS623" s="20"/>
      <c r="BT623" s="20"/>
      <c r="BU623" s="22">
        <v>0</v>
      </c>
      <c r="BV623" s="22">
        <v>2</v>
      </c>
      <c r="BW623" s="22">
        <v>0</v>
      </c>
      <c r="BX623" s="22">
        <v>0</v>
      </c>
      <c r="BY623" s="22">
        <v>1.5</v>
      </c>
      <c r="BZ623" s="22">
        <v>2.4</v>
      </c>
      <c r="CA623" s="22">
        <v>362</v>
      </c>
      <c r="CB623" s="22">
        <v>18</v>
      </c>
      <c r="CC623" s="22">
        <v>332</v>
      </c>
      <c r="CD623" s="22">
        <v>29</v>
      </c>
      <c r="CE623" s="22">
        <v>233</v>
      </c>
      <c r="CF623" s="22">
        <v>27</v>
      </c>
      <c r="CG623" s="22">
        <v>426</v>
      </c>
      <c r="CH623" s="22">
        <v>61</v>
      </c>
      <c r="CI623" s="22">
        <v>1</v>
      </c>
      <c r="CJ623" s="22">
        <v>0.2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466404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2</v>
      </c>
      <c r="J624" s="20">
        <v>-0.5</v>
      </c>
      <c r="K624" s="20">
        <v>0</v>
      </c>
      <c r="L624" s="22">
        <v>0</v>
      </c>
      <c r="M624" s="20" t="s">
        <v>1136</v>
      </c>
      <c r="N624" s="20">
        <v>0</v>
      </c>
      <c r="O624" s="22">
        <v>711</v>
      </c>
      <c r="P624" s="23" t="b">
        <v>0</v>
      </c>
      <c r="Q624" s="20"/>
      <c r="R624" s="20"/>
      <c r="S624" s="22">
        <v>45</v>
      </c>
      <c r="T624" s="20" t="s">
        <v>3162</v>
      </c>
      <c r="U624" s="20">
        <v>0</v>
      </c>
      <c r="V624" s="20" t="s">
        <v>3163</v>
      </c>
      <c r="W624" s="20">
        <v>0</v>
      </c>
      <c r="X624" s="23" t="b">
        <v>0</v>
      </c>
      <c r="Y624" s="20"/>
      <c r="Z624" s="20" t="s">
        <v>858</v>
      </c>
      <c r="AA624" s="22">
        <v>16</v>
      </c>
      <c r="AB624" s="22">
        <v>17</v>
      </c>
      <c r="AC624" s="22">
        <v>0</v>
      </c>
      <c r="AD624" s="22">
        <v>610</v>
      </c>
      <c r="AE624" s="22">
        <v>10</v>
      </c>
      <c r="AF624" s="22">
        <v>694</v>
      </c>
      <c r="AG624" s="22">
        <v>30</v>
      </c>
      <c r="AH624" s="20">
        <v>0</v>
      </c>
      <c r="AI624" s="20">
        <v>0</v>
      </c>
      <c r="AJ624" s="20" t="s">
        <v>3163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671</v>
      </c>
      <c r="BH624" s="22">
        <v>248</v>
      </c>
      <c r="BI624" s="22">
        <v>667</v>
      </c>
      <c r="BJ624" s="22">
        <v>248</v>
      </c>
      <c r="BK624" s="22">
        <v>657</v>
      </c>
      <c r="BL624" s="22">
        <v>247</v>
      </c>
      <c r="BM624" s="22">
        <v>676</v>
      </c>
      <c r="BN624" s="22">
        <v>248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421</v>
      </c>
      <c r="CB624" s="22">
        <v>82</v>
      </c>
      <c r="CC624" s="22">
        <v>627</v>
      </c>
      <c r="CD624" s="22">
        <v>238</v>
      </c>
      <c r="CE624" s="22">
        <v>680</v>
      </c>
      <c r="CF624" s="22">
        <v>247</v>
      </c>
      <c r="CG624" s="22">
        <v>623</v>
      </c>
      <c r="CH624" s="22">
        <v>220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250199</v>
      </c>
      <c r="D625" s="22">
        <v>0</v>
      </c>
      <c r="E625" s="22">
        <v>0</v>
      </c>
      <c r="F625" s="22">
        <v>0</v>
      </c>
      <c r="G625" s="22">
        <v>0</v>
      </c>
      <c r="H625" s="22">
        <v>1</v>
      </c>
      <c r="I625" s="22">
        <v>3</v>
      </c>
      <c r="J625" s="20">
        <v>0</v>
      </c>
      <c r="K625" s="20">
        <v>0.5</v>
      </c>
      <c r="L625" s="22">
        <v>0</v>
      </c>
      <c r="M625" s="20" t="s">
        <v>3164</v>
      </c>
      <c r="N625" s="20">
        <v>0.5</v>
      </c>
      <c r="O625" s="22">
        <v>712</v>
      </c>
      <c r="P625" s="23" t="b">
        <v>0</v>
      </c>
      <c r="Q625" s="20"/>
      <c r="R625" s="20" t="s">
        <v>3266</v>
      </c>
      <c r="S625" s="22">
        <v>50</v>
      </c>
      <c r="T625" s="20" t="s">
        <v>3165</v>
      </c>
      <c r="U625" s="20">
        <v>2.9</v>
      </c>
      <c r="V625" s="20" t="s">
        <v>3166</v>
      </c>
      <c r="W625" s="20">
        <v>0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26</v>
      </c>
      <c r="AD625" s="22">
        <v>6280</v>
      </c>
      <c r="AE625" s="22">
        <v>20</v>
      </c>
      <c r="AF625" s="22">
        <v>5053</v>
      </c>
      <c r="AG625" s="22">
        <v>76</v>
      </c>
      <c r="AH625" s="20">
        <v>0.1</v>
      </c>
      <c r="AI625" s="20">
        <v>5.2</v>
      </c>
      <c r="AJ625" s="20" t="s">
        <v>3167</v>
      </c>
      <c r="AK625" s="22">
        <v>648</v>
      </c>
      <c r="AL625" s="22">
        <v>1</v>
      </c>
      <c r="AM625" s="22">
        <v>0</v>
      </c>
      <c r="AN625" s="22">
        <v>3</v>
      </c>
      <c r="AO625" s="22">
        <v>11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3</v>
      </c>
      <c r="AW625" s="22">
        <v>94</v>
      </c>
      <c r="AX625" s="20">
        <v>123</v>
      </c>
      <c r="AY625" s="20">
        <v>51.8</v>
      </c>
      <c r="AZ625" s="20">
        <v>107</v>
      </c>
      <c r="BA625" s="20">
        <v>28.3</v>
      </c>
      <c r="BB625" s="22">
        <v>9</v>
      </c>
      <c r="BC625" s="20">
        <v>0.57999999999999996</v>
      </c>
      <c r="BD625" s="20">
        <v>0.34</v>
      </c>
      <c r="BE625" s="20">
        <v>0.92</v>
      </c>
      <c r="BF625" s="20">
        <v>10.32</v>
      </c>
      <c r="BG625" s="22">
        <v>264</v>
      </c>
      <c r="BH625" s="22">
        <v>106</v>
      </c>
      <c r="BI625" s="22">
        <v>286</v>
      </c>
      <c r="BJ625" s="22">
        <v>156</v>
      </c>
      <c r="BK625" s="22">
        <v>155</v>
      </c>
      <c r="BL625" s="22">
        <v>95</v>
      </c>
      <c r="BM625" s="22">
        <v>250</v>
      </c>
      <c r="BN625" s="22">
        <v>115</v>
      </c>
      <c r="BO625" s="20"/>
      <c r="BP625" s="20"/>
      <c r="BQ625" s="20"/>
      <c r="BR625" s="20"/>
      <c r="BS625" s="20"/>
      <c r="BT625" s="20"/>
      <c r="BU625" s="22">
        <v>0.08</v>
      </c>
      <c r="BV625" s="22">
        <v>0</v>
      </c>
      <c r="BW625" s="22">
        <v>0.05</v>
      </c>
      <c r="BX625" s="22">
        <v>0.13</v>
      </c>
      <c r="BY625" s="22">
        <v>1.43</v>
      </c>
      <c r="BZ625" s="22">
        <v>1.53</v>
      </c>
      <c r="CA625" s="22">
        <v>197</v>
      </c>
      <c r="CB625" s="22">
        <v>124</v>
      </c>
      <c r="CC625" s="22">
        <v>336</v>
      </c>
      <c r="CD625" s="22">
        <v>153</v>
      </c>
      <c r="CE625" s="22">
        <v>166</v>
      </c>
      <c r="CF625" s="22">
        <v>70</v>
      </c>
      <c r="CG625" s="22">
        <v>604</v>
      </c>
      <c r="CH625" s="22">
        <v>229</v>
      </c>
      <c r="CI625" s="22">
        <v>1.25</v>
      </c>
      <c r="CJ625" s="22">
        <v>0.42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75</v>
      </c>
      <c r="B626" s="22">
        <v>75</v>
      </c>
      <c r="C626" s="22">
        <v>210462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3</v>
      </c>
      <c r="J626" s="20">
        <v>0.1</v>
      </c>
      <c r="K626" s="20">
        <v>0.5</v>
      </c>
      <c r="L626" s="22">
        <v>0</v>
      </c>
      <c r="M626" s="20" t="s">
        <v>3168</v>
      </c>
      <c r="N626" s="20">
        <v>0.7</v>
      </c>
      <c r="O626" s="22">
        <v>713</v>
      </c>
      <c r="P626" s="23" t="b">
        <v>0</v>
      </c>
      <c r="Q626" s="20" t="s">
        <v>3779</v>
      </c>
      <c r="R626" s="20" t="s">
        <v>3818</v>
      </c>
      <c r="S626" s="22">
        <v>49</v>
      </c>
      <c r="T626" s="20" t="s">
        <v>3169</v>
      </c>
      <c r="U626" s="20">
        <v>1.8</v>
      </c>
      <c r="V626" s="20" t="s">
        <v>3170</v>
      </c>
      <c r="W626" s="20">
        <v>0</v>
      </c>
      <c r="X626" s="23" t="b">
        <v>0</v>
      </c>
      <c r="Y626" s="20"/>
      <c r="Z626" s="20" t="s">
        <v>937</v>
      </c>
      <c r="AA626" s="22">
        <v>16</v>
      </c>
      <c r="AB626" s="22">
        <v>17</v>
      </c>
      <c r="AC626" s="22">
        <v>18</v>
      </c>
      <c r="AD626" s="22">
        <v>1849</v>
      </c>
      <c r="AE626" s="22">
        <v>9</v>
      </c>
      <c r="AF626" s="22">
        <v>1519</v>
      </c>
      <c r="AG626" s="22">
        <v>40</v>
      </c>
      <c r="AH626" s="20">
        <v>0.1</v>
      </c>
      <c r="AI626" s="20">
        <v>3.7</v>
      </c>
      <c r="AJ626" s="20" t="s">
        <v>3170</v>
      </c>
      <c r="AK626" s="22">
        <v>751</v>
      </c>
      <c r="AL626" s="22">
        <v>0</v>
      </c>
      <c r="AM626" s="22">
        <v>0</v>
      </c>
      <c r="AN626" s="22">
        <v>4</v>
      </c>
      <c r="AO626" s="22">
        <v>12</v>
      </c>
      <c r="AP626" s="22">
        <v>0</v>
      </c>
      <c r="AQ626" s="22">
        <v>0</v>
      </c>
      <c r="AR626" s="22">
        <v>0</v>
      </c>
      <c r="AS626" s="22">
        <v>4</v>
      </c>
      <c r="AT626" s="22">
        <v>0</v>
      </c>
      <c r="AU626" s="22">
        <v>0</v>
      </c>
      <c r="AV626" s="22">
        <v>0</v>
      </c>
      <c r="AW626" s="22">
        <v>60</v>
      </c>
      <c r="AX626" s="20">
        <v>117.6</v>
      </c>
      <c r="AY626" s="20">
        <v>83.6</v>
      </c>
      <c r="AZ626" s="20">
        <v>36</v>
      </c>
      <c r="BA626" s="20">
        <v>23.7</v>
      </c>
      <c r="BB626" s="22">
        <v>10</v>
      </c>
      <c r="BC626" s="20">
        <v>0.61</v>
      </c>
      <c r="BD626" s="20">
        <v>0.35</v>
      </c>
      <c r="BE626" s="20">
        <v>0.96</v>
      </c>
      <c r="BF626" s="20">
        <v>11.06</v>
      </c>
      <c r="BG626" s="22">
        <v>274</v>
      </c>
      <c r="BH626" s="22">
        <v>110</v>
      </c>
      <c r="BI626" s="22">
        <v>216</v>
      </c>
      <c r="BJ626" s="22">
        <v>125</v>
      </c>
      <c r="BK626" s="22">
        <v>286</v>
      </c>
      <c r="BL626" s="22">
        <v>150</v>
      </c>
      <c r="BM626" s="22">
        <v>288</v>
      </c>
      <c r="BN626" s="22">
        <v>135</v>
      </c>
      <c r="BO626" s="20"/>
      <c r="BP626" s="20"/>
      <c r="BQ626" s="20"/>
      <c r="BR626" s="20"/>
      <c r="BS626" s="20"/>
      <c r="BT626" s="20"/>
      <c r="BU626" s="22">
        <v>7.0000000000000007E-2</v>
      </c>
      <c r="BV626" s="22">
        <v>0</v>
      </c>
      <c r="BW626" s="22">
        <v>0.04</v>
      </c>
      <c r="BX626" s="22">
        <v>0.11</v>
      </c>
      <c r="BY626" s="22">
        <v>1.33</v>
      </c>
      <c r="BZ626" s="22">
        <v>1.44</v>
      </c>
      <c r="CA626" s="22">
        <v>240</v>
      </c>
      <c r="CB626" s="22">
        <v>155</v>
      </c>
      <c r="CC626" s="22">
        <v>314</v>
      </c>
      <c r="CD626" s="22">
        <v>145</v>
      </c>
      <c r="CE626" s="22">
        <v>318</v>
      </c>
      <c r="CF626" s="22">
        <v>134</v>
      </c>
      <c r="CG626" s="22">
        <v>667</v>
      </c>
      <c r="CH626" s="22">
        <v>267</v>
      </c>
      <c r="CI626" s="22">
        <v>1.2</v>
      </c>
      <c r="CJ626" s="22">
        <v>0.48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100</v>
      </c>
      <c r="B627" s="22">
        <v>100</v>
      </c>
      <c r="C627" s="22">
        <v>152760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4</v>
      </c>
      <c r="J627" s="20">
        <v>0.2</v>
      </c>
      <c r="K627" s="20">
        <v>0.7</v>
      </c>
      <c r="L627" s="22">
        <v>1</v>
      </c>
      <c r="M627" s="20" t="s">
        <v>3171</v>
      </c>
      <c r="N627" s="20">
        <v>0.7</v>
      </c>
      <c r="O627" s="22">
        <v>714</v>
      </c>
      <c r="P627" s="23" t="b">
        <v>0</v>
      </c>
      <c r="Q627" s="20"/>
      <c r="R627" s="20" t="s">
        <v>3343</v>
      </c>
      <c r="S627" s="22">
        <v>50</v>
      </c>
      <c r="T627" s="20" t="s">
        <v>3172</v>
      </c>
      <c r="U627" s="20">
        <v>0.9</v>
      </c>
      <c r="V627" s="20" t="s">
        <v>3173</v>
      </c>
      <c r="W627" s="20">
        <v>0.1</v>
      </c>
      <c r="X627" s="23" t="b">
        <v>0</v>
      </c>
      <c r="Y627" s="20"/>
      <c r="Z627" s="20" t="s">
        <v>858</v>
      </c>
      <c r="AA627" s="22">
        <v>16</v>
      </c>
      <c r="AB627" s="22">
        <v>17</v>
      </c>
      <c r="AC627" s="22">
        <v>8</v>
      </c>
      <c r="AD627" s="22">
        <v>30527</v>
      </c>
      <c r="AE627" s="22">
        <v>413</v>
      </c>
      <c r="AF627" s="22">
        <v>24646</v>
      </c>
      <c r="AG627" s="22">
        <v>415</v>
      </c>
      <c r="AH627" s="20">
        <v>0.1</v>
      </c>
      <c r="AI627" s="20">
        <v>1.6</v>
      </c>
      <c r="AJ627" s="20" t="s">
        <v>3173</v>
      </c>
      <c r="AK627" s="22">
        <v>176</v>
      </c>
      <c r="AL627" s="22">
        <v>0</v>
      </c>
      <c r="AM627" s="22">
        <v>0</v>
      </c>
      <c r="AN627" s="22">
        <v>0</v>
      </c>
      <c r="AO627" s="22">
        <v>3</v>
      </c>
      <c r="AP627" s="22">
        <v>0</v>
      </c>
      <c r="AQ627" s="22">
        <v>0</v>
      </c>
      <c r="AR627" s="22">
        <v>0</v>
      </c>
      <c r="AS627" s="22">
        <v>1</v>
      </c>
      <c r="AT627" s="22">
        <v>0</v>
      </c>
      <c r="AU627" s="22">
        <v>0</v>
      </c>
      <c r="AV627" s="22">
        <v>0</v>
      </c>
      <c r="AW627" s="22">
        <v>21</v>
      </c>
      <c r="AX627" s="20">
        <v>10.6</v>
      </c>
      <c r="AY627" s="20">
        <v>27.9</v>
      </c>
      <c r="AZ627" s="20">
        <v>24</v>
      </c>
      <c r="BA627" s="20">
        <v>5.8</v>
      </c>
      <c r="BB627" s="22">
        <v>2</v>
      </c>
      <c r="BC627" s="20">
        <v>0.16</v>
      </c>
      <c r="BD627" s="20">
        <v>0.18</v>
      </c>
      <c r="BE627" s="20">
        <v>0.34</v>
      </c>
      <c r="BF627" s="20">
        <v>4.12</v>
      </c>
      <c r="BG627" s="22">
        <v>440</v>
      </c>
      <c r="BH627" s="22">
        <v>51</v>
      </c>
      <c r="BI627" s="22">
        <v>341</v>
      </c>
      <c r="BJ627" s="22">
        <v>45</v>
      </c>
      <c r="BK627" s="22">
        <v>329</v>
      </c>
      <c r="BL627" s="22">
        <v>51</v>
      </c>
      <c r="BM627" s="22">
        <v>408</v>
      </c>
      <c r="BN627" s="22">
        <v>49</v>
      </c>
      <c r="BO627" s="20"/>
      <c r="BP627" s="20"/>
      <c r="BQ627" s="20"/>
      <c r="BR627" s="20"/>
      <c r="BS627" s="20"/>
      <c r="BT627" s="20"/>
      <c r="BU627" s="22">
        <v>0.08</v>
      </c>
      <c r="BV627" s="22">
        <v>0</v>
      </c>
      <c r="BW627" s="22">
        <v>0.09</v>
      </c>
      <c r="BX627" s="22">
        <v>0.17</v>
      </c>
      <c r="BY627" s="22">
        <v>2.11</v>
      </c>
      <c r="BZ627" s="22">
        <v>1.53</v>
      </c>
      <c r="CA627" s="22">
        <v>179</v>
      </c>
      <c r="CB627" s="22">
        <v>43</v>
      </c>
      <c r="CC627" s="22">
        <v>315</v>
      </c>
      <c r="CD627" s="22">
        <v>41</v>
      </c>
      <c r="CE627" s="22">
        <v>472</v>
      </c>
      <c r="CF627" s="22">
        <v>62</v>
      </c>
      <c r="CG627" s="22">
        <v>391</v>
      </c>
      <c r="CH627" s="22">
        <v>61</v>
      </c>
      <c r="CI627" s="22">
        <v>1.02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201410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2</v>
      </c>
      <c r="J628" s="20">
        <v>1.7</v>
      </c>
      <c r="K628" s="20">
        <v>1.2</v>
      </c>
      <c r="L628" s="22">
        <v>1</v>
      </c>
      <c r="M628" s="20" t="s">
        <v>1883</v>
      </c>
      <c r="N628" s="20">
        <v>1.7</v>
      </c>
      <c r="O628" s="22">
        <v>27</v>
      </c>
      <c r="P628" s="23" t="b">
        <v>0</v>
      </c>
      <c r="Q628" s="20"/>
      <c r="R628" s="20"/>
      <c r="S628" s="22">
        <v>39</v>
      </c>
      <c r="T628" s="20" t="s">
        <v>1884</v>
      </c>
      <c r="U628" s="20">
        <v>1.2</v>
      </c>
      <c r="V628" s="20" t="s">
        <v>1885</v>
      </c>
      <c r="W628" s="20">
        <v>2.2999999999999998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16</v>
      </c>
      <c r="AD628" s="22">
        <v>242923</v>
      </c>
      <c r="AE628" s="22">
        <v>7572</v>
      </c>
      <c r="AF628" s="22">
        <v>117347</v>
      </c>
      <c r="AG628" s="22">
        <v>2672</v>
      </c>
      <c r="AH628" s="20">
        <v>0.4</v>
      </c>
      <c r="AI628" s="20">
        <v>4.0999999999999996</v>
      </c>
      <c r="AJ628" s="20" t="s">
        <v>1885</v>
      </c>
      <c r="AK628" s="22">
        <v>1002</v>
      </c>
      <c r="AL628" s="22">
        <v>0</v>
      </c>
      <c r="AM628" s="22">
        <v>0</v>
      </c>
      <c r="AN628" s="22">
        <v>1</v>
      </c>
      <c r="AO628" s="22">
        <v>26</v>
      </c>
      <c r="AP628" s="22">
        <v>0</v>
      </c>
      <c r="AQ628" s="22">
        <v>0</v>
      </c>
      <c r="AR628" s="22">
        <v>0</v>
      </c>
      <c r="AS628" s="22">
        <v>3</v>
      </c>
      <c r="AT628" s="22">
        <v>0</v>
      </c>
      <c r="AU628" s="22">
        <v>0</v>
      </c>
      <c r="AV628" s="22">
        <v>0</v>
      </c>
      <c r="AW628" s="22">
        <v>137</v>
      </c>
      <c r="AX628" s="20">
        <v>213.2</v>
      </c>
      <c r="AY628" s="20">
        <v>20.2</v>
      </c>
      <c r="AZ628" s="20">
        <v>16</v>
      </c>
      <c r="BA628" s="20">
        <v>24.9</v>
      </c>
      <c r="BB628" s="22">
        <v>11</v>
      </c>
      <c r="BC628" s="20">
        <v>0.02</v>
      </c>
      <c r="BD628" s="20">
        <v>0.05</v>
      </c>
      <c r="BE628" s="20">
        <v>7.0000000000000007E-2</v>
      </c>
      <c r="BF628" s="20">
        <v>19.97</v>
      </c>
      <c r="BG628" s="22">
        <v>157</v>
      </c>
      <c r="BH628" s="22">
        <v>60</v>
      </c>
      <c r="BI628" s="22">
        <v>359</v>
      </c>
      <c r="BJ628" s="22">
        <v>126</v>
      </c>
      <c r="BK628" s="22">
        <v>361</v>
      </c>
      <c r="BL628" s="22">
        <v>131</v>
      </c>
      <c r="BM628" s="22">
        <v>277</v>
      </c>
      <c r="BN628" s="22">
        <v>93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1.79</v>
      </c>
      <c r="BZ628" s="22">
        <v>2.34</v>
      </c>
      <c r="CA628" s="22">
        <v>748</v>
      </c>
      <c r="CB628" s="22">
        <v>238</v>
      </c>
      <c r="CC628" s="22">
        <v>193</v>
      </c>
      <c r="CD628" s="22">
        <v>66</v>
      </c>
      <c r="CE628" s="22">
        <v>376</v>
      </c>
      <c r="CF628" s="22">
        <v>127</v>
      </c>
      <c r="CG628" s="22">
        <v>120</v>
      </c>
      <c r="CH628" s="22">
        <v>50</v>
      </c>
      <c r="CI628" s="22">
        <v>0.99</v>
      </c>
      <c r="CJ628" s="22">
        <v>0.09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433979</v>
      </c>
      <c r="D629" s="22">
        <v>0</v>
      </c>
      <c r="E629" s="22">
        <v>0</v>
      </c>
      <c r="F629" s="22">
        <v>1</v>
      </c>
      <c r="G629" s="22">
        <v>-1</v>
      </c>
      <c r="H629" s="22">
        <v>0</v>
      </c>
      <c r="I629" s="22">
        <v>4</v>
      </c>
      <c r="J629" s="20">
        <v>2.8</v>
      </c>
      <c r="K629" s="20">
        <v>2.2999999999999998</v>
      </c>
      <c r="L629" s="22">
        <v>8</v>
      </c>
      <c r="M629" s="20" t="s">
        <v>967</v>
      </c>
      <c r="N629" s="20">
        <v>2.8</v>
      </c>
      <c r="O629" s="22">
        <v>33</v>
      </c>
      <c r="P629" s="23" t="b">
        <v>0</v>
      </c>
      <c r="Q629" s="20"/>
      <c r="R629" s="20"/>
      <c r="S629" s="22">
        <v>46</v>
      </c>
      <c r="T629" s="20" t="s">
        <v>968</v>
      </c>
      <c r="U629" s="20">
        <v>3.1</v>
      </c>
      <c r="V629" s="20" t="s">
        <v>665</v>
      </c>
      <c r="W629" s="20">
        <v>9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50</v>
      </c>
      <c r="AD629" s="22">
        <v>1276777</v>
      </c>
      <c r="AE629" s="22">
        <v>29815</v>
      </c>
      <c r="AF629" s="22">
        <v>946489</v>
      </c>
      <c r="AG629" s="22">
        <v>12759</v>
      </c>
      <c r="AH629" s="20">
        <v>0.6</v>
      </c>
      <c r="AI629" s="20">
        <v>10.9</v>
      </c>
      <c r="AJ629" s="20" t="s">
        <v>665</v>
      </c>
      <c r="AK629" s="22">
        <v>1210</v>
      </c>
      <c r="AL629" s="22">
        <v>3</v>
      </c>
      <c r="AM629" s="22">
        <v>1</v>
      </c>
      <c r="AN629" s="22">
        <v>2</v>
      </c>
      <c r="AO629" s="22">
        <v>31</v>
      </c>
      <c r="AP629" s="22">
        <v>0</v>
      </c>
      <c r="AQ629" s="22">
        <v>0</v>
      </c>
      <c r="AR629" s="22">
        <v>0</v>
      </c>
      <c r="AS629" s="22">
        <v>2</v>
      </c>
      <c r="AT629" s="22">
        <v>0</v>
      </c>
      <c r="AU629" s="22">
        <v>0</v>
      </c>
      <c r="AV629" s="22">
        <v>8</v>
      </c>
      <c r="AW629" s="22">
        <v>146</v>
      </c>
      <c r="AX629" s="20">
        <v>174.4</v>
      </c>
      <c r="AY629" s="20">
        <v>185.8</v>
      </c>
      <c r="AZ629" s="20">
        <v>202</v>
      </c>
      <c r="BA629" s="20">
        <v>56.3</v>
      </c>
      <c r="BB629" s="22">
        <v>14</v>
      </c>
      <c r="BC629" s="20">
        <v>2.04</v>
      </c>
      <c r="BD629" s="20">
        <v>0.47</v>
      </c>
      <c r="BE629" s="20">
        <v>2.5099999999999998</v>
      </c>
      <c r="BF629" s="20">
        <v>26.36</v>
      </c>
      <c r="BG629" s="22">
        <v>205</v>
      </c>
      <c r="BH629" s="22">
        <v>23</v>
      </c>
      <c r="BI629" s="22">
        <v>96</v>
      </c>
      <c r="BJ629" s="22">
        <v>8</v>
      </c>
      <c r="BK629" s="22">
        <v>86</v>
      </c>
      <c r="BL629" s="22">
        <v>29</v>
      </c>
      <c r="BM629" s="22">
        <v>120</v>
      </c>
      <c r="BN629" s="22">
        <v>23</v>
      </c>
      <c r="BO629" s="20"/>
      <c r="BP629" s="20"/>
      <c r="BQ629" s="20"/>
      <c r="BR629" s="20"/>
      <c r="BS629" s="20"/>
      <c r="BT629" s="20"/>
      <c r="BU629" s="22">
        <v>0.15</v>
      </c>
      <c r="BV629" s="22">
        <v>0</v>
      </c>
      <c r="BW629" s="22">
        <v>0.03</v>
      </c>
      <c r="BX629" s="22">
        <v>0.18</v>
      </c>
      <c r="BY629" s="22">
        <v>1.96</v>
      </c>
      <c r="BZ629" s="22">
        <v>2.31</v>
      </c>
      <c r="CA629" s="22">
        <v>344</v>
      </c>
      <c r="CB629" s="22">
        <v>64</v>
      </c>
      <c r="CC629" s="22">
        <v>116</v>
      </c>
      <c r="CD629" s="22">
        <v>15</v>
      </c>
      <c r="CE629" s="22">
        <v>130</v>
      </c>
      <c r="CF629" s="22">
        <v>20</v>
      </c>
      <c r="CG629" s="22">
        <v>45</v>
      </c>
      <c r="CH629" s="22">
        <v>8</v>
      </c>
      <c r="CI629" s="22">
        <v>1.04</v>
      </c>
      <c r="CJ629" s="22">
        <v>0.15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432714</v>
      </c>
      <c r="D630" s="22">
        <v>0</v>
      </c>
      <c r="E630" s="22">
        <v>0</v>
      </c>
      <c r="F630" s="22">
        <v>-1</v>
      </c>
      <c r="G630" s="22">
        <v>1</v>
      </c>
      <c r="H630" s="22">
        <v>0</v>
      </c>
      <c r="I630" s="22">
        <v>3</v>
      </c>
      <c r="J630" s="20">
        <v>2.5</v>
      </c>
      <c r="K630" s="20">
        <v>2</v>
      </c>
      <c r="L630" s="22">
        <v>1</v>
      </c>
      <c r="M630" s="20" t="s">
        <v>479</v>
      </c>
      <c r="N630" s="20">
        <v>2.5</v>
      </c>
      <c r="O630" s="22">
        <v>360</v>
      </c>
      <c r="P630" s="23" t="b">
        <v>0</v>
      </c>
      <c r="Q630" s="20"/>
      <c r="R630" s="20"/>
      <c r="S630" s="22">
        <v>44</v>
      </c>
      <c r="T630" s="20" t="s">
        <v>1404</v>
      </c>
      <c r="U630" s="20">
        <v>2.4</v>
      </c>
      <c r="V630" s="20" t="s">
        <v>752</v>
      </c>
      <c r="W630" s="20">
        <v>1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36</v>
      </c>
      <c r="AD630" s="22">
        <v>166331</v>
      </c>
      <c r="AE630" s="22">
        <v>4577</v>
      </c>
      <c r="AF630" s="22">
        <v>76125</v>
      </c>
      <c r="AG630" s="22">
        <v>3447</v>
      </c>
      <c r="AH630" s="20">
        <v>0.6</v>
      </c>
      <c r="AI630" s="20">
        <v>8.1999999999999993</v>
      </c>
      <c r="AJ630" s="20" t="s">
        <v>752</v>
      </c>
      <c r="AK630" s="22">
        <v>912</v>
      </c>
      <c r="AL630" s="22">
        <v>1</v>
      </c>
      <c r="AM630" s="22">
        <v>2</v>
      </c>
      <c r="AN630" s="22">
        <v>2</v>
      </c>
      <c r="AO630" s="22">
        <v>29</v>
      </c>
      <c r="AP630" s="22">
        <v>0</v>
      </c>
      <c r="AQ630" s="22">
        <v>0</v>
      </c>
      <c r="AR630" s="22">
        <v>0</v>
      </c>
      <c r="AS630" s="22">
        <v>2</v>
      </c>
      <c r="AT630" s="22">
        <v>0</v>
      </c>
      <c r="AU630" s="22">
        <v>0</v>
      </c>
      <c r="AV630" s="22">
        <v>0</v>
      </c>
      <c r="AW630" s="22">
        <v>113</v>
      </c>
      <c r="AX630" s="20">
        <v>149.6</v>
      </c>
      <c r="AY630" s="20">
        <v>162.19999999999999</v>
      </c>
      <c r="AZ630" s="20">
        <v>150</v>
      </c>
      <c r="BA630" s="20">
        <v>46.2</v>
      </c>
      <c r="BB630" s="22">
        <v>10</v>
      </c>
      <c r="BC630" s="20">
        <v>1.05</v>
      </c>
      <c r="BD630" s="20">
        <v>0.68</v>
      </c>
      <c r="BE630" s="20">
        <v>1.73</v>
      </c>
      <c r="BF630" s="20">
        <v>19.920000000000002</v>
      </c>
      <c r="BG630" s="22">
        <v>232</v>
      </c>
      <c r="BH630" s="22">
        <v>94</v>
      </c>
      <c r="BI630" s="22">
        <v>114</v>
      </c>
      <c r="BJ630" s="22">
        <v>81</v>
      </c>
      <c r="BK630" s="22">
        <v>120</v>
      </c>
      <c r="BL630" s="22">
        <v>75</v>
      </c>
      <c r="BM630" s="22">
        <v>159</v>
      </c>
      <c r="BN630" s="22">
        <v>86</v>
      </c>
      <c r="BO630" s="20"/>
      <c r="BP630" s="20"/>
      <c r="BQ630" s="22">
        <v>2</v>
      </c>
      <c r="BR630" s="20"/>
      <c r="BS630" s="20"/>
      <c r="BT630" s="20"/>
      <c r="BU630" s="22">
        <v>0.1</v>
      </c>
      <c r="BV630" s="22">
        <v>0</v>
      </c>
      <c r="BW630" s="22">
        <v>7.0000000000000007E-2</v>
      </c>
      <c r="BX630" s="22">
        <v>0.17</v>
      </c>
      <c r="BY630" s="22">
        <v>1.97</v>
      </c>
      <c r="BZ630" s="22">
        <v>2.86</v>
      </c>
      <c r="CA630" s="22">
        <v>542</v>
      </c>
      <c r="CB630" s="22">
        <v>305</v>
      </c>
      <c r="CC630" s="22">
        <v>140</v>
      </c>
      <c r="CD630" s="22">
        <v>66</v>
      </c>
      <c r="CE630" s="22">
        <v>231</v>
      </c>
      <c r="CF630" s="22">
        <v>100</v>
      </c>
      <c r="CG630" s="22">
        <v>190</v>
      </c>
      <c r="CH630" s="22">
        <v>65</v>
      </c>
      <c r="CI630" s="22">
        <v>0.99</v>
      </c>
      <c r="CJ630" s="22">
        <v>0.2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75</v>
      </c>
      <c r="B631" s="22">
        <v>100</v>
      </c>
      <c r="C631" s="22">
        <v>233821</v>
      </c>
      <c r="D631" s="22">
        <v>0</v>
      </c>
      <c r="E631" s="22">
        <v>0</v>
      </c>
      <c r="F631" s="22">
        <v>-2</v>
      </c>
      <c r="G631" s="22">
        <v>2</v>
      </c>
      <c r="H631" s="22">
        <v>0</v>
      </c>
      <c r="I631" s="22">
        <v>2</v>
      </c>
      <c r="J631" s="20">
        <v>1.3</v>
      </c>
      <c r="K631" s="20">
        <v>1.2</v>
      </c>
      <c r="L631" s="22">
        <v>0</v>
      </c>
      <c r="M631" s="20" t="s">
        <v>2246</v>
      </c>
      <c r="N631" s="20">
        <v>1.7</v>
      </c>
      <c r="O631" s="22">
        <v>471</v>
      </c>
      <c r="P631" s="23" t="b">
        <v>0</v>
      </c>
      <c r="Q631" s="20" t="s">
        <v>2383</v>
      </c>
      <c r="R631" s="20" t="s">
        <v>3819</v>
      </c>
      <c r="S631" s="22">
        <v>43</v>
      </c>
      <c r="T631" s="20" t="s">
        <v>2247</v>
      </c>
      <c r="U631" s="20">
        <v>1</v>
      </c>
      <c r="V631" s="20" t="s">
        <v>2248</v>
      </c>
      <c r="W631" s="20">
        <v>0.2</v>
      </c>
      <c r="X631" s="23" t="b">
        <v>0</v>
      </c>
      <c r="Y631" s="20"/>
      <c r="Z631" s="20" t="s">
        <v>937</v>
      </c>
      <c r="AA631" s="22">
        <v>17</v>
      </c>
      <c r="AB631" s="22">
        <v>49</v>
      </c>
      <c r="AC631" s="22">
        <v>13</v>
      </c>
      <c r="AD631" s="22">
        <v>11455</v>
      </c>
      <c r="AE631" s="22">
        <v>112</v>
      </c>
      <c r="AF631" s="22">
        <v>37213</v>
      </c>
      <c r="AG631" s="22">
        <v>457</v>
      </c>
      <c r="AH631" s="20">
        <v>0.4</v>
      </c>
      <c r="AI631" s="20">
        <v>3</v>
      </c>
      <c r="AJ631" s="20" t="s">
        <v>2248</v>
      </c>
      <c r="AK631" s="22">
        <v>1125</v>
      </c>
      <c r="AL631" s="22">
        <v>0</v>
      </c>
      <c r="AM631" s="22">
        <v>0</v>
      </c>
      <c r="AN631" s="22">
        <v>1</v>
      </c>
      <c r="AO631" s="22">
        <v>32</v>
      </c>
      <c r="AP631" s="22">
        <v>0</v>
      </c>
      <c r="AQ631" s="22">
        <v>0</v>
      </c>
      <c r="AR631" s="22">
        <v>0</v>
      </c>
      <c r="AS631" s="22">
        <v>4</v>
      </c>
      <c r="AT631" s="22">
        <v>0</v>
      </c>
      <c r="AU631" s="22">
        <v>0</v>
      </c>
      <c r="AV631" s="22">
        <v>2</v>
      </c>
      <c r="AW631" s="22">
        <v>139</v>
      </c>
      <c r="AX631" s="20">
        <v>202.6</v>
      </c>
      <c r="AY631" s="20">
        <v>10</v>
      </c>
      <c r="AZ631" s="20">
        <v>79</v>
      </c>
      <c r="BA631" s="20">
        <v>29.4</v>
      </c>
      <c r="BB631" s="22">
        <v>12</v>
      </c>
      <c r="BC631" s="20">
        <v>0.91</v>
      </c>
      <c r="BD631" s="20">
        <v>0.08</v>
      </c>
      <c r="BE631" s="20">
        <v>0.99</v>
      </c>
      <c r="BF631" s="20">
        <v>28.07</v>
      </c>
      <c r="BG631" s="22">
        <v>166</v>
      </c>
      <c r="BH631" s="22">
        <v>63</v>
      </c>
      <c r="BI631" s="22">
        <v>396</v>
      </c>
      <c r="BJ631" s="22">
        <v>145</v>
      </c>
      <c r="BK631" s="22">
        <v>191</v>
      </c>
      <c r="BL631" s="22">
        <v>42</v>
      </c>
      <c r="BM631" s="22">
        <v>241</v>
      </c>
      <c r="BN631" s="22">
        <v>78</v>
      </c>
      <c r="BO631" s="20"/>
      <c r="BP631" s="20"/>
      <c r="BQ631" s="20"/>
      <c r="BR631" s="20"/>
      <c r="BS631" s="20"/>
      <c r="BT631" s="20"/>
      <c r="BU631" s="22">
        <v>7.0000000000000007E-2</v>
      </c>
      <c r="BV631" s="22">
        <v>0</v>
      </c>
      <c r="BW631" s="22">
        <v>0.01</v>
      </c>
      <c r="BX631" s="22">
        <v>0.08</v>
      </c>
      <c r="BY631" s="22">
        <v>2.25</v>
      </c>
      <c r="BZ631" s="22">
        <v>2.56</v>
      </c>
      <c r="CA631" s="22">
        <v>599</v>
      </c>
      <c r="CB631" s="22">
        <v>149</v>
      </c>
      <c r="CC631" s="22">
        <v>195</v>
      </c>
      <c r="CD631" s="22">
        <v>68</v>
      </c>
      <c r="CE631" s="22">
        <v>412</v>
      </c>
      <c r="CF631" s="22">
        <v>149</v>
      </c>
      <c r="CG631" s="22">
        <v>341</v>
      </c>
      <c r="CH631" s="22">
        <v>133</v>
      </c>
      <c r="CI631" s="22">
        <v>0.96</v>
      </c>
      <c r="CJ631" s="22">
        <v>0.08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538206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1</v>
      </c>
      <c r="J632" s="20">
        <v>0</v>
      </c>
      <c r="K632" s="20">
        <v>-0.5</v>
      </c>
      <c r="L632" s="22">
        <v>0</v>
      </c>
      <c r="M632" s="20" t="s">
        <v>1014</v>
      </c>
      <c r="N632" s="20">
        <v>0</v>
      </c>
      <c r="O632" s="22">
        <v>472</v>
      </c>
      <c r="P632" s="23" t="b">
        <v>0</v>
      </c>
      <c r="Q632" s="20"/>
      <c r="R632" s="20"/>
      <c r="S632" s="22">
        <v>39</v>
      </c>
      <c r="T632" s="20" t="s">
        <v>2249</v>
      </c>
      <c r="U632" s="20">
        <v>0</v>
      </c>
      <c r="V632" s="20" t="s">
        <v>2250</v>
      </c>
      <c r="W632" s="20">
        <v>0.4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0</v>
      </c>
      <c r="AD632" s="22">
        <v>25443</v>
      </c>
      <c r="AE632" s="22">
        <v>92</v>
      </c>
      <c r="AF632" s="22">
        <v>23525</v>
      </c>
      <c r="AG632" s="22">
        <v>257</v>
      </c>
      <c r="AH632" s="20">
        <v>0</v>
      </c>
      <c r="AI632" s="20">
        <v>0</v>
      </c>
      <c r="AJ632" s="20" t="s">
        <v>2250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509</v>
      </c>
      <c r="BH632" s="22">
        <v>52</v>
      </c>
      <c r="BI632" s="22">
        <v>494</v>
      </c>
      <c r="BJ632" s="22">
        <v>35</v>
      </c>
      <c r="BK632" s="22">
        <v>465</v>
      </c>
      <c r="BL632" s="22">
        <v>26</v>
      </c>
      <c r="BM632" s="22">
        <v>515</v>
      </c>
      <c r="BN632" s="22">
        <v>52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766</v>
      </c>
      <c r="CB632" s="22">
        <v>86</v>
      </c>
      <c r="CC632" s="22">
        <v>440</v>
      </c>
      <c r="CD632" s="22">
        <v>51</v>
      </c>
      <c r="CE632" s="22">
        <v>521</v>
      </c>
      <c r="CF632" s="22">
        <v>52</v>
      </c>
      <c r="CG632" s="22">
        <v>268</v>
      </c>
      <c r="CH632" s="22">
        <v>37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82691</v>
      </c>
      <c r="D633" s="22">
        <v>0</v>
      </c>
      <c r="E633" s="22">
        <v>0</v>
      </c>
      <c r="F633" s="22">
        <v>-1</v>
      </c>
      <c r="G633" s="22">
        <v>1</v>
      </c>
      <c r="H633" s="22">
        <v>0</v>
      </c>
      <c r="I633" s="22">
        <v>2</v>
      </c>
      <c r="J633" s="20">
        <v>1.3</v>
      </c>
      <c r="K633" s="20">
        <v>0.8</v>
      </c>
      <c r="L633" s="22">
        <v>2</v>
      </c>
      <c r="M633" s="20" t="s">
        <v>1790</v>
      </c>
      <c r="N633" s="20">
        <v>1.3</v>
      </c>
      <c r="O633" s="22">
        <v>473</v>
      </c>
      <c r="P633" s="23" t="b">
        <v>0</v>
      </c>
      <c r="Q633" s="20"/>
      <c r="R633" s="20" t="s">
        <v>3594</v>
      </c>
      <c r="S633" s="22">
        <v>39</v>
      </c>
      <c r="T633" s="20" t="s">
        <v>2251</v>
      </c>
      <c r="U633" s="20">
        <v>2</v>
      </c>
      <c r="V633" s="20" t="s">
        <v>2252</v>
      </c>
      <c r="W633" s="20">
        <v>6.7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18</v>
      </c>
      <c r="AD633" s="22">
        <v>541745</v>
      </c>
      <c r="AE633" s="22">
        <v>6680</v>
      </c>
      <c r="AF633" s="22">
        <v>1214994</v>
      </c>
      <c r="AG633" s="22">
        <v>4296</v>
      </c>
      <c r="AH633" s="20">
        <v>0.3</v>
      </c>
      <c r="AI633" s="20">
        <v>4.5999999999999996</v>
      </c>
      <c r="AJ633" s="20" t="s">
        <v>2252</v>
      </c>
      <c r="AK633" s="22">
        <v>653</v>
      </c>
      <c r="AL633" s="22">
        <v>0</v>
      </c>
      <c r="AM633" s="22">
        <v>2</v>
      </c>
      <c r="AN633" s="22">
        <v>0</v>
      </c>
      <c r="AO633" s="22">
        <v>13</v>
      </c>
      <c r="AP633" s="22">
        <v>0</v>
      </c>
      <c r="AQ633" s="22">
        <v>0</v>
      </c>
      <c r="AR633" s="22">
        <v>0</v>
      </c>
      <c r="AS633" s="22">
        <v>3</v>
      </c>
      <c r="AT633" s="22">
        <v>0</v>
      </c>
      <c r="AU633" s="22">
        <v>0</v>
      </c>
      <c r="AV633" s="22">
        <v>2</v>
      </c>
      <c r="AW633" s="22">
        <v>81</v>
      </c>
      <c r="AX633" s="20">
        <v>109.2</v>
      </c>
      <c r="AY633" s="20">
        <v>74.5</v>
      </c>
      <c r="AZ633" s="20">
        <v>17</v>
      </c>
      <c r="BA633" s="20">
        <v>19.899999999999999</v>
      </c>
      <c r="BB633" s="22">
        <v>8</v>
      </c>
      <c r="BC633" s="20">
        <v>0.03</v>
      </c>
      <c r="BD633" s="20">
        <v>0.52</v>
      </c>
      <c r="BE633" s="20">
        <v>0.55000000000000004</v>
      </c>
      <c r="BF633" s="20">
        <v>15.44</v>
      </c>
      <c r="BG633" s="22">
        <v>282</v>
      </c>
      <c r="BH633" s="22">
        <v>115</v>
      </c>
      <c r="BI633" s="22">
        <v>228</v>
      </c>
      <c r="BJ633" s="22">
        <v>63</v>
      </c>
      <c r="BK633" s="22">
        <v>352</v>
      </c>
      <c r="BL633" s="22">
        <v>125</v>
      </c>
      <c r="BM633" s="22">
        <v>312</v>
      </c>
      <c r="BN633" s="22">
        <v>112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7.0000000000000007E-2</v>
      </c>
      <c r="BX633" s="22">
        <v>7.0000000000000007E-2</v>
      </c>
      <c r="BY633" s="22">
        <v>2.13</v>
      </c>
      <c r="BZ633" s="22">
        <v>1.79</v>
      </c>
      <c r="CA633" s="22">
        <v>733</v>
      </c>
      <c r="CB633" s="22">
        <v>232</v>
      </c>
      <c r="CC633" s="22">
        <v>232</v>
      </c>
      <c r="CD633" s="22">
        <v>78</v>
      </c>
      <c r="CE633" s="22">
        <v>274</v>
      </c>
      <c r="CF633" s="22">
        <v>95</v>
      </c>
      <c r="CG633" s="22">
        <v>57</v>
      </c>
      <c r="CH633" s="22">
        <v>20</v>
      </c>
      <c r="CI633" s="22">
        <v>1.1000000000000001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40386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2</v>
      </c>
      <c r="J634" s="20">
        <v>0</v>
      </c>
      <c r="K634" s="20">
        <v>0</v>
      </c>
      <c r="L634" s="22">
        <v>0</v>
      </c>
      <c r="M634" s="20" t="s">
        <v>1004</v>
      </c>
      <c r="N634" s="20">
        <v>0</v>
      </c>
      <c r="O634" s="22">
        <v>474</v>
      </c>
      <c r="P634" s="23" t="b">
        <v>0</v>
      </c>
      <c r="Q634" s="20" t="s">
        <v>3304</v>
      </c>
      <c r="R634" s="20" t="s">
        <v>3305</v>
      </c>
      <c r="S634" s="22">
        <v>39</v>
      </c>
      <c r="T634" s="20" t="s">
        <v>2253</v>
      </c>
      <c r="U634" s="20">
        <v>1</v>
      </c>
      <c r="V634" s="20" t="s">
        <v>2254</v>
      </c>
      <c r="W634" s="20">
        <v>0.5</v>
      </c>
      <c r="X634" s="23" t="b">
        <v>0</v>
      </c>
      <c r="Y634" s="20"/>
      <c r="Z634" s="20" t="s">
        <v>899</v>
      </c>
      <c r="AA634" s="22">
        <v>17</v>
      </c>
      <c r="AB634" s="22">
        <v>49</v>
      </c>
      <c r="AC634" s="22">
        <v>8</v>
      </c>
      <c r="AD634" s="22">
        <v>96851</v>
      </c>
      <c r="AE634" s="22">
        <v>166</v>
      </c>
      <c r="AF634" s="22">
        <v>104278</v>
      </c>
      <c r="AG634" s="22">
        <v>536</v>
      </c>
      <c r="AH634" s="20">
        <v>0</v>
      </c>
      <c r="AI634" s="20">
        <v>2.1</v>
      </c>
      <c r="AJ634" s="20" t="s">
        <v>2254</v>
      </c>
      <c r="AK634" s="22">
        <v>316</v>
      </c>
      <c r="AL634" s="22">
        <v>0</v>
      </c>
      <c r="AM634" s="22">
        <v>0</v>
      </c>
      <c r="AN634" s="22">
        <v>0</v>
      </c>
      <c r="AO634" s="22">
        <v>6</v>
      </c>
      <c r="AP634" s="22">
        <v>0</v>
      </c>
      <c r="AQ634" s="22">
        <v>0</v>
      </c>
      <c r="AR634" s="22">
        <v>0</v>
      </c>
      <c r="AS634" s="22">
        <v>1</v>
      </c>
      <c r="AT634" s="22">
        <v>0</v>
      </c>
      <c r="AU634" s="22">
        <v>0</v>
      </c>
      <c r="AV634" s="22">
        <v>0</v>
      </c>
      <c r="AW634" s="22">
        <v>35</v>
      </c>
      <c r="AX634" s="20">
        <v>69.2</v>
      </c>
      <c r="AY634" s="20">
        <v>27.4</v>
      </c>
      <c r="AZ634" s="20">
        <v>14</v>
      </c>
      <c r="BA634" s="20">
        <v>11.1</v>
      </c>
      <c r="BB634" s="22">
        <v>3</v>
      </c>
      <c r="BC634" s="20">
        <v>0.12</v>
      </c>
      <c r="BD634" s="20">
        <v>7.0000000000000007E-2</v>
      </c>
      <c r="BE634" s="20">
        <v>0.19</v>
      </c>
      <c r="BF634" s="20">
        <v>7.12</v>
      </c>
      <c r="BG634" s="22">
        <v>328</v>
      </c>
      <c r="BH634" s="22">
        <v>126</v>
      </c>
      <c r="BI634" s="22">
        <v>343</v>
      </c>
      <c r="BJ634" s="22">
        <v>119</v>
      </c>
      <c r="BK634" s="22">
        <v>370</v>
      </c>
      <c r="BL634" s="22">
        <v>132</v>
      </c>
      <c r="BM634" s="22">
        <v>367</v>
      </c>
      <c r="BN634" s="22">
        <v>135</v>
      </c>
      <c r="BO634" s="20"/>
      <c r="BP634" s="20"/>
      <c r="BQ634" s="20"/>
      <c r="BR634" s="20"/>
      <c r="BS634" s="20"/>
      <c r="BT634" s="20"/>
      <c r="BU634" s="22">
        <v>0.03</v>
      </c>
      <c r="BV634" s="22">
        <v>0</v>
      </c>
      <c r="BW634" s="22">
        <v>0.02</v>
      </c>
      <c r="BX634" s="22">
        <v>0.05</v>
      </c>
      <c r="BY634" s="22">
        <v>2.0299999999999998</v>
      </c>
      <c r="BZ634" s="22">
        <v>1.71</v>
      </c>
      <c r="CA634" s="22">
        <v>728</v>
      </c>
      <c r="CB634" s="22">
        <v>230</v>
      </c>
      <c r="CC634" s="22">
        <v>414</v>
      </c>
      <c r="CD634" s="22">
        <v>141</v>
      </c>
      <c r="CE634" s="22">
        <v>400</v>
      </c>
      <c r="CF634" s="22">
        <v>138</v>
      </c>
      <c r="CG634" s="22">
        <v>238</v>
      </c>
      <c r="CH634" s="22">
        <v>90</v>
      </c>
      <c r="CI634" s="22">
        <v>0.85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100</v>
      </c>
      <c r="C635" s="22">
        <v>226182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0</v>
      </c>
      <c r="K635" s="20">
        <v>0.7</v>
      </c>
      <c r="L635" s="22">
        <v>1</v>
      </c>
      <c r="M635" s="20" t="s">
        <v>2258</v>
      </c>
      <c r="N635" s="20">
        <v>1.2</v>
      </c>
      <c r="O635" s="22">
        <v>476</v>
      </c>
      <c r="P635" s="23" t="b">
        <v>0</v>
      </c>
      <c r="Q635" s="20" t="s">
        <v>3711</v>
      </c>
      <c r="R635" s="20" t="s">
        <v>3820</v>
      </c>
      <c r="S635" s="22">
        <v>45</v>
      </c>
      <c r="T635" s="20" t="s">
        <v>2259</v>
      </c>
      <c r="U635" s="20">
        <v>2.1</v>
      </c>
      <c r="V635" s="20" t="s">
        <v>2260</v>
      </c>
      <c r="W635" s="20">
        <v>0.1</v>
      </c>
      <c r="X635" s="23" t="b">
        <v>0</v>
      </c>
      <c r="Y635" s="20"/>
      <c r="Z635" s="20" t="s">
        <v>1804</v>
      </c>
      <c r="AA635" s="22">
        <v>17</v>
      </c>
      <c r="AB635" s="22">
        <v>49</v>
      </c>
      <c r="AC635" s="22">
        <v>32</v>
      </c>
      <c r="AD635" s="22">
        <v>21556</v>
      </c>
      <c r="AE635" s="22">
        <v>241</v>
      </c>
      <c r="AF635" s="22">
        <v>17709</v>
      </c>
      <c r="AG635" s="22">
        <v>1114</v>
      </c>
      <c r="AH635" s="20">
        <v>0.3</v>
      </c>
      <c r="AI635" s="20">
        <v>7.1</v>
      </c>
      <c r="AJ635" s="20" t="s">
        <v>2260</v>
      </c>
      <c r="AK635" s="22">
        <v>1127</v>
      </c>
      <c r="AL635" s="22">
        <v>1</v>
      </c>
      <c r="AM635" s="22">
        <v>2</v>
      </c>
      <c r="AN635" s="22">
        <v>2</v>
      </c>
      <c r="AO635" s="22">
        <v>27</v>
      </c>
      <c r="AP635" s="22">
        <v>0</v>
      </c>
      <c r="AQ635" s="22">
        <v>0</v>
      </c>
      <c r="AR635" s="22">
        <v>0</v>
      </c>
      <c r="AS635" s="22">
        <v>5</v>
      </c>
      <c r="AT635" s="22">
        <v>0</v>
      </c>
      <c r="AU635" s="22">
        <v>0</v>
      </c>
      <c r="AV635" s="22">
        <v>0</v>
      </c>
      <c r="AW635" s="22">
        <v>136</v>
      </c>
      <c r="AX635" s="20">
        <v>174.6</v>
      </c>
      <c r="AY635" s="20">
        <v>51.3</v>
      </c>
      <c r="AZ635" s="20">
        <v>88</v>
      </c>
      <c r="BA635" s="20">
        <v>31.4</v>
      </c>
      <c r="BB635" s="22">
        <v>13</v>
      </c>
      <c r="BC635" s="20">
        <v>1.01</v>
      </c>
      <c r="BD635" s="20">
        <v>0.28999999999999998</v>
      </c>
      <c r="BE635" s="20">
        <v>1.3</v>
      </c>
      <c r="BF635" s="20">
        <v>21.38</v>
      </c>
      <c r="BG635" s="22">
        <v>204</v>
      </c>
      <c r="BH635" s="22">
        <v>78</v>
      </c>
      <c r="BI635" s="22">
        <v>289</v>
      </c>
      <c r="BJ635" s="22">
        <v>93</v>
      </c>
      <c r="BK635" s="22">
        <v>176</v>
      </c>
      <c r="BL635" s="22">
        <v>34</v>
      </c>
      <c r="BM635" s="22">
        <v>233</v>
      </c>
      <c r="BN635" s="22">
        <v>76</v>
      </c>
      <c r="BO635" s="20"/>
      <c r="BP635" s="20"/>
      <c r="BQ635" s="20"/>
      <c r="BR635" s="20"/>
      <c r="BS635" s="20"/>
      <c r="BT635" s="20"/>
      <c r="BU635" s="22">
        <v>0.08</v>
      </c>
      <c r="BV635" s="22">
        <v>0</v>
      </c>
      <c r="BW635" s="22">
        <v>0.02</v>
      </c>
      <c r="BX635" s="22">
        <v>0.1</v>
      </c>
      <c r="BY635" s="22">
        <v>1.71</v>
      </c>
      <c r="BZ635" s="22">
        <v>2.16</v>
      </c>
      <c r="CA635" s="22">
        <v>389</v>
      </c>
      <c r="CB635" s="22">
        <v>76</v>
      </c>
      <c r="CC635" s="22">
        <v>254</v>
      </c>
      <c r="CD635" s="22">
        <v>86</v>
      </c>
      <c r="CE635" s="22">
        <v>270</v>
      </c>
      <c r="CF635" s="22">
        <v>93</v>
      </c>
      <c r="CG635" s="22">
        <v>405</v>
      </c>
      <c r="CH635" s="22">
        <v>155</v>
      </c>
      <c r="CI635" s="22">
        <v>1.04</v>
      </c>
      <c r="CJ635" s="22">
        <v>0.16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50</v>
      </c>
      <c r="B636" s="22">
        <v>50</v>
      </c>
      <c r="C636" s="22">
        <v>195473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4</v>
      </c>
      <c r="J636" s="20">
        <v>0</v>
      </c>
      <c r="K636" s="20">
        <v>-0.2</v>
      </c>
      <c r="L636" s="22">
        <v>0</v>
      </c>
      <c r="M636" s="20" t="s">
        <v>2261</v>
      </c>
      <c r="N636" s="20">
        <v>0</v>
      </c>
      <c r="O636" s="22">
        <v>477</v>
      </c>
      <c r="P636" s="23" t="b">
        <v>0</v>
      </c>
      <c r="Q636" s="20" t="s">
        <v>3571</v>
      </c>
      <c r="R636" s="20" t="s">
        <v>3417</v>
      </c>
      <c r="S636" s="22">
        <v>49</v>
      </c>
      <c r="T636" s="20" t="s">
        <v>2262</v>
      </c>
      <c r="U636" s="20">
        <v>1</v>
      </c>
      <c r="V636" s="20" t="s">
        <v>2263</v>
      </c>
      <c r="W636" s="20">
        <v>0</v>
      </c>
      <c r="X636" s="23" t="b">
        <v>0</v>
      </c>
      <c r="Y636" s="20"/>
      <c r="Z636" s="20" t="s">
        <v>937</v>
      </c>
      <c r="AA636" s="22">
        <v>17</v>
      </c>
      <c r="AB636" s="22">
        <v>49</v>
      </c>
      <c r="AC636" s="22">
        <v>5</v>
      </c>
      <c r="AD636" s="22">
        <v>2742</v>
      </c>
      <c r="AE636" s="22">
        <v>17</v>
      </c>
      <c r="AF636" s="22">
        <v>7677</v>
      </c>
      <c r="AG636" s="22">
        <v>59</v>
      </c>
      <c r="AH636" s="20">
        <v>0</v>
      </c>
      <c r="AI636" s="20">
        <v>1</v>
      </c>
      <c r="AJ636" s="20" t="s">
        <v>2263</v>
      </c>
      <c r="AK636" s="22">
        <v>163</v>
      </c>
      <c r="AL636" s="22">
        <v>0</v>
      </c>
      <c r="AM636" s="22">
        <v>0</v>
      </c>
      <c r="AN636" s="22">
        <v>0</v>
      </c>
      <c r="AO636" s="22">
        <v>5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10</v>
      </c>
      <c r="AX636" s="20">
        <v>11.8</v>
      </c>
      <c r="AY636" s="20">
        <v>14.5</v>
      </c>
      <c r="AZ636" s="20">
        <v>27</v>
      </c>
      <c r="BA636" s="20">
        <v>5.4</v>
      </c>
      <c r="BB636" s="22">
        <v>2</v>
      </c>
      <c r="BC636" s="20">
        <v>0.03</v>
      </c>
      <c r="BD636" s="20">
        <v>0.05</v>
      </c>
      <c r="BE636" s="20">
        <v>0.08</v>
      </c>
      <c r="BF636" s="20">
        <v>3.67</v>
      </c>
      <c r="BG636" s="22">
        <v>436</v>
      </c>
      <c r="BH636" s="22">
        <v>49</v>
      </c>
      <c r="BI636" s="22">
        <v>378</v>
      </c>
      <c r="BJ636" s="22">
        <v>49</v>
      </c>
      <c r="BK636" s="22">
        <v>315</v>
      </c>
      <c r="BL636" s="22">
        <v>49</v>
      </c>
      <c r="BM636" s="22">
        <v>413</v>
      </c>
      <c r="BN636" s="22">
        <v>50</v>
      </c>
      <c r="BO636" s="20"/>
      <c r="BP636" s="20"/>
      <c r="BQ636" s="20"/>
      <c r="BR636" s="20"/>
      <c r="BS636" s="22">
        <v>3</v>
      </c>
      <c r="BT636" s="20"/>
      <c r="BU636" s="22">
        <v>0.02</v>
      </c>
      <c r="BV636" s="22">
        <v>0</v>
      </c>
      <c r="BW636" s="22">
        <v>0.03</v>
      </c>
      <c r="BX636" s="22">
        <v>0.05</v>
      </c>
      <c r="BY636" s="22">
        <v>2.0299999999999998</v>
      </c>
      <c r="BZ636" s="22">
        <v>2.76</v>
      </c>
      <c r="CA636" s="22">
        <v>233</v>
      </c>
      <c r="CB636" s="22">
        <v>49</v>
      </c>
      <c r="CC636" s="22">
        <v>700</v>
      </c>
      <c r="CD636" s="22">
        <v>83</v>
      </c>
      <c r="CE636" s="22">
        <v>453</v>
      </c>
      <c r="CF636" s="22">
        <v>56</v>
      </c>
      <c r="CG636" s="22">
        <v>562</v>
      </c>
      <c r="CH636" s="22">
        <v>78</v>
      </c>
      <c r="CI636" s="22">
        <v>1.1000000000000001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476938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3</v>
      </c>
      <c r="J637" s="20">
        <v>0</v>
      </c>
      <c r="K637" s="20">
        <v>-0.5</v>
      </c>
      <c r="L637" s="22">
        <v>0</v>
      </c>
      <c r="M637" s="20" t="s">
        <v>2264</v>
      </c>
      <c r="N637" s="20">
        <v>0</v>
      </c>
      <c r="O637" s="22">
        <v>478</v>
      </c>
      <c r="P637" s="23" t="b">
        <v>0</v>
      </c>
      <c r="Q637" s="20"/>
      <c r="R637" s="20" t="s">
        <v>2447</v>
      </c>
      <c r="S637" s="22">
        <v>44</v>
      </c>
      <c r="T637" s="20" t="s">
        <v>2265</v>
      </c>
      <c r="U637" s="20">
        <v>0</v>
      </c>
      <c r="V637" s="20" t="s">
        <v>2266</v>
      </c>
      <c r="W637" s="20">
        <v>0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0</v>
      </c>
      <c r="AD637" s="22">
        <v>4334</v>
      </c>
      <c r="AE637" s="22">
        <v>25</v>
      </c>
      <c r="AF637" s="22">
        <v>5529</v>
      </c>
      <c r="AG637" s="22">
        <v>53</v>
      </c>
      <c r="AH637" s="20">
        <v>0</v>
      </c>
      <c r="AI637" s="20">
        <v>0</v>
      </c>
      <c r="AJ637" s="20" t="s">
        <v>2266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632</v>
      </c>
      <c r="BH637" s="22">
        <v>241</v>
      </c>
      <c r="BI637" s="22">
        <v>621</v>
      </c>
      <c r="BJ637" s="22">
        <v>241</v>
      </c>
      <c r="BK637" s="22">
        <v>606</v>
      </c>
      <c r="BL637" s="22">
        <v>237</v>
      </c>
      <c r="BM637" s="22">
        <v>637</v>
      </c>
      <c r="BN637" s="22">
        <v>244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550</v>
      </c>
      <c r="CB637" s="22">
        <v>308</v>
      </c>
      <c r="CC637" s="22">
        <v>583</v>
      </c>
      <c r="CD637" s="22">
        <v>211</v>
      </c>
      <c r="CE637" s="22">
        <v>644</v>
      </c>
      <c r="CF637" s="22">
        <v>249</v>
      </c>
      <c r="CG637" s="22">
        <v>536</v>
      </c>
      <c r="CH637" s="22">
        <v>192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102549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1</v>
      </c>
      <c r="J638" s="20">
        <v>0</v>
      </c>
      <c r="K638" s="20">
        <v>-0.5</v>
      </c>
      <c r="L638" s="22">
        <v>0</v>
      </c>
      <c r="M638" s="20" t="s">
        <v>981</v>
      </c>
      <c r="N638" s="20">
        <v>0</v>
      </c>
      <c r="O638" s="22">
        <v>479</v>
      </c>
      <c r="P638" s="23" t="b">
        <v>0</v>
      </c>
      <c r="Q638" s="20"/>
      <c r="R638" s="20" t="s">
        <v>3344</v>
      </c>
      <c r="S638" s="22">
        <v>40</v>
      </c>
      <c r="T638" s="20" t="s">
        <v>2267</v>
      </c>
      <c r="U638" s="20">
        <v>0</v>
      </c>
      <c r="V638" s="20" t="s">
        <v>631</v>
      </c>
      <c r="W638" s="20">
        <v>0.2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0</v>
      </c>
      <c r="AD638" s="22">
        <v>7766</v>
      </c>
      <c r="AE638" s="22">
        <v>108</v>
      </c>
      <c r="AF638" s="22">
        <v>12621</v>
      </c>
      <c r="AG638" s="22">
        <v>126</v>
      </c>
      <c r="AH638" s="20">
        <v>0</v>
      </c>
      <c r="AI638" s="20">
        <v>0</v>
      </c>
      <c r="AJ638" s="20" t="s">
        <v>2790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514</v>
      </c>
      <c r="BH638" s="22">
        <v>57</v>
      </c>
      <c r="BI638" s="22">
        <v>500</v>
      </c>
      <c r="BJ638" s="22">
        <v>40</v>
      </c>
      <c r="BK638" s="22">
        <v>472</v>
      </c>
      <c r="BL638" s="22">
        <v>31</v>
      </c>
      <c r="BM638" s="22">
        <v>522</v>
      </c>
      <c r="BN638" s="22">
        <v>57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635</v>
      </c>
      <c r="CB638" s="22">
        <v>39</v>
      </c>
      <c r="CC638" s="22">
        <v>446</v>
      </c>
      <c r="CD638" s="22">
        <v>56</v>
      </c>
      <c r="CE638" s="22">
        <v>526</v>
      </c>
      <c r="CF638" s="22">
        <v>57</v>
      </c>
      <c r="CG638" s="22">
        <v>351</v>
      </c>
      <c r="CH638" s="22">
        <v>53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0</v>
      </c>
      <c r="B639" s="22">
        <v>0</v>
      </c>
      <c r="C639" s="22">
        <v>108416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2</v>
      </c>
      <c r="J639" s="20">
        <v>0</v>
      </c>
      <c r="K639" s="20">
        <v>0</v>
      </c>
      <c r="L639" s="22">
        <v>0</v>
      </c>
      <c r="M639" s="20" t="s">
        <v>935</v>
      </c>
      <c r="N639" s="20">
        <v>0</v>
      </c>
      <c r="O639" s="22">
        <v>480</v>
      </c>
      <c r="P639" s="23" t="b">
        <v>0</v>
      </c>
      <c r="Q639" s="20" t="s">
        <v>3304</v>
      </c>
      <c r="R639" s="20" t="s">
        <v>3267</v>
      </c>
      <c r="S639" s="22">
        <v>43</v>
      </c>
      <c r="T639" s="20" t="s">
        <v>2268</v>
      </c>
      <c r="U639" s="20">
        <v>0.2</v>
      </c>
      <c r="V639" s="20" t="s">
        <v>2269</v>
      </c>
      <c r="W639" s="20">
        <v>0.1</v>
      </c>
      <c r="X639" s="23" t="b">
        <v>0</v>
      </c>
      <c r="Y639" s="20"/>
      <c r="Z639" s="20" t="s">
        <v>899</v>
      </c>
      <c r="AA639" s="22">
        <v>17</v>
      </c>
      <c r="AB639" s="22">
        <v>49</v>
      </c>
      <c r="AC639" s="22">
        <v>1</v>
      </c>
      <c r="AD639" s="22">
        <v>4297</v>
      </c>
      <c r="AE639" s="22">
        <v>11</v>
      </c>
      <c r="AF639" s="22">
        <v>14554</v>
      </c>
      <c r="AG639" s="22">
        <v>45</v>
      </c>
      <c r="AH639" s="20">
        <v>0</v>
      </c>
      <c r="AI639" s="20">
        <v>0.2</v>
      </c>
      <c r="AJ639" s="20" t="s">
        <v>2269</v>
      </c>
      <c r="AK639" s="22">
        <v>482</v>
      </c>
      <c r="AL639" s="22">
        <v>0</v>
      </c>
      <c r="AM639" s="22">
        <v>0</v>
      </c>
      <c r="AN639" s="22">
        <v>0</v>
      </c>
      <c r="AO639" s="22">
        <v>17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54</v>
      </c>
      <c r="AX639" s="20">
        <v>91.2</v>
      </c>
      <c r="AY639" s="20">
        <v>1.4</v>
      </c>
      <c r="AZ639" s="20">
        <v>38</v>
      </c>
      <c r="BA639" s="20">
        <v>13.1</v>
      </c>
      <c r="BB639" s="22">
        <v>6</v>
      </c>
      <c r="BC639" s="20">
        <v>0.17</v>
      </c>
      <c r="BD639" s="20">
        <v>0</v>
      </c>
      <c r="BE639" s="20">
        <v>0.17</v>
      </c>
      <c r="BF639" s="20">
        <v>14.85</v>
      </c>
      <c r="BG639" s="22">
        <v>305</v>
      </c>
      <c r="BH639" s="22">
        <v>121</v>
      </c>
      <c r="BI639" s="22">
        <v>427</v>
      </c>
      <c r="BJ639" s="22">
        <v>160</v>
      </c>
      <c r="BK639" s="22">
        <v>280</v>
      </c>
      <c r="BL639" s="22">
        <v>87</v>
      </c>
      <c r="BM639" s="22">
        <v>352</v>
      </c>
      <c r="BN639" s="22">
        <v>131</v>
      </c>
      <c r="BO639" s="20"/>
      <c r="BP639" s="20"/>
      <c r="BQ639" s="20"/>
      <c r="BR639" s="20"/>
      <c r="BS639" s="20"/>
      <c r="BT639" s="20"/>
      <c r="BU639" s="22">
        <v>0.03</v>
      </c>
      <c r="BV639" s="22">
        <v>0</v>
      </c>
      <c r="BW639" s="22">
        <v>0</v>
      </c>
      <c r="BX639" s="22">
        <v>0.03</v>
      </c>
      <c r="BY639" s="22">
        <v>2.77</v>
      </c>
      <c r="BZ639" s="22">
        <v>3.17</v>
      </c>
      <c r="CA639" s="22">
        <v>577</v>
      </c>
      <c r="CB639" s="22">
        <v>131</v>
      </c>
      <c r="CC639" s="22">
        <v>534</v>
      </c>
      <c r="CD639" s="22">
        <v>212</v>
      </c>
      <c r="CE639" s="22">
        <v>495</v>
      </c>
      <c r="CF639" s="22">
        <v>169</v>
      </c>
      <c r="CG639" s="22">
        <v>482</v>
      </c>
      <c r="CH639" s="22">
        <v>187</v>
      </c>
      <c r="CI639" s="22">
        <v>1.1200000000000001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47247</v>
      </c>
      <c r="D640" s="22">
        <v>0</v>
      </c>
      <c r="E640" s="22">
        <v>0</v>
      </c>
      <c r="F640" s="22">
        <v>-1</v>
      </c>
      <c r="G640" s="22">
        <v>1</v>
      </c>
      <c r="H640" s="22">
        <v>0</v>
      </c>
      <c r="I640" s="22">
        <v>3</v>
      </c>
      <c r="J640" s="20">
        <v>0.3</v>
      </c>
      <c r="K640" s="20">
        <v>-0.2</v>
      </c>
      <c r="L640" s="22">
        <v>0</v>
      </c>
      <c r="M640" s="20" t="s">
        <v>935</v>
      </c>
      <c r="N640" s="20">
        <v>0.3</v>
      </c>
      <c r="O640" s="22">
        <v>481</v>
      </c>
      <c r="P640" s="23" t="b">
        <v>0</v>
      </c>
      <c r="Q640" s="20"/>
      <c r="R640" s="20" t="s">
        <v>2448</v>
      </c>
      <c r="S640" s="22">
        <v>49</v>
      </c>
      <c r="T640" s="20" t="s">
        <v>2270</v>
      </c>
      <c r="U640" s="20">
        <v>0.8</v>
      </c>
      <c r="V640" s="20" t="s">
        <v>2271</v>
      </c>
      <c r="W640" s="20">
        <v>0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3</v>
      </c>
      <c r="AD640" s="22">
        <v>568</v>
      </c>
      <c r="AE640" s="22">
        <v>13</v>
      </c>
      <c r="AF640" s="22">
        <v>1190</v>
      </c>
      <c r="AG640" s="22">
        <v>15</v>
      </c>
      <c r="AH640" s="20">
        <v>0.1</v>
      </c>
      <c r="AI640" s="20">
        <v>0.6</v>
      </c>
      <c r="AJ640" s="20" t="s">
        <v>2271</v>
      </c>
      <c r="AK640" s="22">
        <v>89</v>
      </c>
      <c r="AL640" s="22">
        <v>0</v>
      </c>
      <c r="AM640" s="22">
        <v>0</v>
      </c>
      <c r="AN640" s="22">
        <v>0</v>
      </c>
      <c r="AO640" s="22">
        <v>5</v>
      </c>
      <c r="AP640" s="22">
        <v>0</v>
      </c>
      <c r="AQ640" s="22">
        <v>0</v>
      </c>
      <c r="AR640" s="22">
        <v>0</v>
      </c>
      <c r="AS640" s="22">
        <v>1</v>
      </c>
      <c r="AT640" s="22">
        <v>0</v>
      </c>
      <c r="AU640" s="22">
        <v>0</v>
      </c>
      <c r="AV640" s="22">
        <v>0</v>
      </c>
      <c r="AW640" s="22">
        <v>13</v>
      </c>
      <c r="AX640" s="20">
        <v>5.4</v>
      </c>
      <c r="AY640" s="20">
        <v>26</v>
      </c>
      <c r="AZ640" s="20">
        <v>2</v>
      </c>
      <c r="BA640" s="20">
        <v>3.3</v>
      </c>
      <c r="BB640" s="22">
        <v>1</v>
      </c>
      <c r="BC640" s="20">
        <v>0</v>
      </c>
      <c r="BD640" s="20">
        <v>0.35</v>
      </c>
      <c r="BE640" s="20">
        <v>0.35</v>
      </c>
      <c r="BF640" s="20">
        <v>3.15</v>
      </c>
      <c r="BG640" s="22">
        <v>456</v>
      </c>
      <c r="BH640" s="22">
        <v>206</v>
      </c>
      <c r="BI640" s="22">
        <v>347</v>
      </c>
      <c r="BJ640" s="22">
        <v>180</v>
      </c>
      <c r="BK640" s="22">
        <v>429</v>
      </c>
      <c r="BL640" s="22">
        <v>214</v>
      </c>
      <c r="BM640" s="22">
        <v>432</v>
      </c>
      <c r="BN640" s="22">
        <v>199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0.35</v>
      </c>
      <c r="BX640" s="22">
        <v>0.35</v>
      </c>
      <c r="BY640" s="22">
        <v>3.19</v>
      </c>
      <c r="BZ640" s="22">
        <v>5.0599999999999996</v>
      </c>
      <c r="CA640" s="22">
        <v>210</v>
      </c>
      <c r="CB640" s="22">
        <v>135</v>
      </c>
      <c r="CC640" s="22">
        <v>368</v>
      </c>
      <c r="CD640" s="22">
        <v>166</v>
      </c>
      <c r="CE640" s="22">
        <v>479</v>
      </c>
      <c r="CF640" s="22">
        <v>225</v>
      </c>
      <c r="CG640" s="22">
        <v>703</v>
      </c>
      <c r="CH640" s="22">
        <v>288</v>
      </c>
      <c r="CI640" s="22">
        <v>1.01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0"/>
      <c r="B641" s="20"/>
      <c r="C641" s="22">
        <v>82143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1</v>
      </c>
      <c r="J641" s="20">
        <v>3.3</v>
      </c>
      <c r="K641" s="20">
        <v>2.8</v>
      </c>
      <c r="L641" s="22">
        <v>3</v>
      </c>
      <c r="M641" s="20" t="s">
        <v>2272</v>
      </c>
      <c r="N641" s="20">
        <v>3.3</v>
      </c>
      <c r="O641" s="22">
        <v>482</v>
      </c>
      <c r="P641" s="23" t="b">
        <v>0</v>
      </c>
      <c r="Q641" s="20"/>
      <c r="R641" s="20"/>
      <c r="S641" s="22">
        <v>45</v>
      </c>
      <c r="T641" s="20" t="s">
        <v>2273</v>
      </c>
      <c r="U641" s="20">
        <v>2.6</v>
      </c>
      <c r="V641" s="20" t="s">
        <v>2274</v>
      </c>
      <c r="W641" s="20">
        <v>0.4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46</v>
      </c>
      <c r="AD641" s="22">
        <v>41263</v>
      </c>
      <c r="AE641" s="22">
        <v>2815</v>
      </c>
      <c r="AF641" s="22">
        <v>39281</v>
      </c>
      <c r="AG641" s="22">
        <v>808</v>
      </c>
      <c r="AH641" s="20">
        <v>0.7</v>
      </c>
      <c r="AI641" s="20">
        <v>10.199999999999999</v>
      </c>
      <c r="AJ641" s="20" t="s">
        <v>2274</v>
      </c>
      <c r="AK641" s="22">
        <v>1620</v>
      </c>
      <c r="AL641" s="22">
        <v>0</v>
      </c>
      <c r="AM641" s="22">
        <v>0</v>
      </c>
      <c r="AN641" s="22">
        <v>1</v>
      </c>
      <c r="AO641" s="22">
        <v>44</v>
      </c>
      <c r="AP641" s="22">
        <v>1</v>
      </c>
      <c r="AQ641" s="22">
        <v>0</v>
      </c>
      <c r="AR641" s="22">
        <v>0</v>
      </c>
      <c r="AS641" s="22">
        <v>2</v>
      </c>
      <c r="AT641" s="22">
        <v>0</v>
      </c>
      <c r="AU641" s="22">
        <v>84</v>
      </c>
      <c r="AV641" s="22">
        <v>7</v>
      </c>
      <c r="AW641" s="22">
        <v>325</v>
      </c>
      <c r="AX641" s="20">
        <v>578.20000000000005</v>
      </c>
      <c r="AY641" s="20">
        <v>0</v>
      </c>
      <c r="AZ641" s="20">
        <v>0</v>
      </c>
      <c r="BA641" s="20">
        <v>57.9</v>
      </c>
      <c r="BB641" s="22">
        <v>18</v>
      </c>
      <c r="BC641" s="20">
        <v>0</v>
      </c>
      <c r="BD641" s="20">
        <v>0.03</v>
      </c>
      <c r="BE641" s="20">
        <v>0.03</v>
      </c>
      <c r="BF641" s="20">
        <v>36.85</v>
      </c>
      <c r="BG641" s="22">
        <v>5</v>
      </c>
      <c r="BH641" s="22">
        <v>3</v>
      </c>
      <c r="BI641" s="22">
        <v>633</v>
      </c>
      <c r="BJ641" s="22">
        <v>77</v>
      </c>
      <c r="BK641" s="22">
        <v>619</v>
      </c>
      <c r="BL641" s="22">
        <v>70</v>
      </c>
      <c r="BM641" s="22">
        <v>112</v>
      </c>
      <c r="BN641" s="22">
        <v>3</v>
      </c>
      <c r="BO641" s="20"/>
      <c r="BP641" s="20"/>
      <c r="BQ641" s="20"/>
      <c r="BR641" s="20"/>
      <c r="BS641" s="20"/>
      <c r="BT641" s="20"/>
      <c r="BU641" s="22">
        <v>0</v>
      </c>
      <c r="BV641" s="22">
        <v>4.67</v>
      </c>
      <c r="BW641" s="22">
        <v>0</v>
      </c>
      <c r="BX641" s="22">
        <v>0</v>
      </c>
      <c r="BY641" s="22">
        <v>2.0499999999999998</v>
      </c>
      <c r="BZ641" s="22">
        <v>2.44</v>
      </c>
      <c r="CA641" s="22">
        <v>356</v>
      </c>
      <c r="CB641" s="22">
        <v>16</v>
      </c>
      <c r="CC641" s="22">
        <v>77</v>
      </c>
      <c r="CD641" s="22">
        <v>7</v>
      </c>
      <c r="CE641" s="22">
        <v>197</v>
      </c>
      <c r="CF641" s="22">
        <v>24</v>
      </c>
      <c r="CG641" s="22">
        <v>267</v>
      </c>
      <c r="CH641" s="22">
        <v>36</v>
      </c>
      <c r="CI641" s="22">
        <v>1</v>
      </c>
      <c r="CJ641" s="22">
        <v>0.06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523700</v>
      </c>
      <c r="D642" s="22">
        <v>0</v>
      </c>
      <c r="E642" s="22">
        <v>0</v>
      </c>
      <c r="F642" s="22">
        <v>-2</v>
      </c>
      <c r="G642" s="22">
        <v>2</v>
      </c>
      <c r="H642" s="22">
        <v>0</v>
      </c>
      <c r="I642" s="22">
        <v>4</v>
      </c>
      <c r="J642" s="20">
        <v>0</v>
      </c>
      <c r="K642" s="20">
        <v>0</v>
      </c>
      <c r="L642" s="22">
        <v>0</v>
      </c>
      <c r="M642" s="20" t="s">
        <v>1026</v>
      </c>
      <c r="N642" s="20">
        <v>0</v>
      </c>
      <c r="O642" s="22">
        <v>483</v>
      </c>
      <c r="P642" s="23" t="b">
        <v>0</v>
      </c>
      <c r="Q642" s="20" t="s">
        <v>3378</v>
      </c>
      <c r="R642" s="20" t="s">
        <v>2449</v>
      </c>
      <c r="S642" s="22">
        <v>48</v>
      </c>
      <c r="T642" s="20" t="s">
        <v>2275</v>
      </c>
      <c r="U642" s="20">
        <v>0</v>
      </c>
      <c r="V642" s="20" t="s">
        <v>2276</v>
      </c>
      <c r="W642" s="20">
        <v>0</v>
      </c>
      <c r="X642" s="23" t="b">
        <v>0</v>
      </c>
      <c r="Y642" s="20"/>
      <c r="Z642" s="20" t="s">
        <v>899</v>
      </c>
      <c r="AA642" s="22">
        <v>17</v>
      </c>
      <c r="AB642" s="22">
        <v>49</v>
      </c>
      <c r="AC642" s="22">
        <v>0</v>
      </c>
      <c r="AD642" s="22">
        <v>1445</v>
      </c>
      <c r="AE642" s="22">
        <v>41</v>
      </c>
      <c r="AF642" s="22">
        <v>2368</v>
      </c>
      <c r="AG642" s="22">
        <v>41</v>
      </c>
      <c r="AH642" s="20">
        <v>0</v>
      </c>
      <c r="AI642" s="20">
        <v>0</v>
      </c>
      <c r="AJ642" s="20" t="s">
        <v>2276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725</v>
      </c>
      <c r="BH642" s="22">
        <v>86</v>
      </c>
      <c r="BI642" s="22">
        <v>720</v>
      </c>
      <c r="BJ642" s="22">
        <v>87</v>
      </c>
      <c r="BK642" s="22">
        <v>717</v>
      </c>
      <c r="BL642" s="22">
        <v>86</v>
      </c>
      <c r="BM642" s="22">
        <v>726</v>
      </c>
      <c r="BN642" s="22">
        <v>87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304</v>
      </c>
      <c r="CB642" s="22">
        <v>61</v>
      </c>
      <c r="CC642" s="22">
        <v>691</v>
      </c>
      <c r="CD642" s="22">
        <v>82</v>
      </c>
      <c r="CE642" s="22">
        <v>726</v>
      </c>
      <c r="CF642" s="22">
        <v>87</v>
      </c>
      <c r="CG642" s="22">
        <v>657</v>
      </c>
      <c r="CH642" s="22">
        <v>90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100</v>
      </c>
      <c r="B643" s="22">
        <v>100</v>
      </c>
      <c r="C643" s="22">
        <v>155197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2</v>
      </c>
      <c r="J643" s="20">
        <v>0.5</v>
      </c>
      <c r="K643" s="20">
        <v>0</v>
      </c>
      <c r="L643" s="22">
        <v>1</v>
      </c>
      <c r="M643" s="20" t="s">
        <v>1690</v>
      </c>
      <c r="N643" s="20">
        <v>0.5</v>
      </c>
      <c r="O643" s="22">
        <v>484</v>
      </c>
      <c r="P643" s="23" t="b">
        <v>0</v>
      </c>
      <c r="Q643" s="20"/>
      <c r="R643" s="20" t="s">
        <v>2895</v>
      </c>
      <c r="S643" s="22">
        <v>43</v>
      </c>
      <c r="T643" s="20" t="s">
        <v>2277</v>
      </c>
      <c r="U643" s="20">
        <v>1</v>
      </c>
      <c r="V643" s="20" t="s">
        <v>656</v>
      </c>
      <c r="W643" s="20">
        <v>0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6</v>
      </c>
      <c r="AD643" s="22">
        <v>1349</v>
      </c>
      <c r="AE643" s="22">
        <v>39</v>
      </c>
      <c r="AF643" s="22">
        <v>6852</v>
      </c>
      <c r="AG643" s="22">
        <v>17</v>
      </c>
      <c r="AH643" s="20">
        <v>0.1</v>
      </c>
      <c r="AI643" s="20">
        <v>1.4</v>
      </c>
      <c r="AJ643" s="20" t="s">
        <v>656</v>
      </c>
      <c r="AK643" s="22">
        <v>265</v>
      </c>
      <c r="AL643" s="22">
        <v>0</v>
      </c>
      <c r="AM643" s="22">
        <v>0</v>
      </c>
      <c r="AN643" s="22">
        <v>0</v>
      </c>
      <c r="AO643" s="22">
        <v>6</v>
      </c>
      <c r="AP643" s="22">
        <v>0</v>
      </c>
      <c r="AQ643" s="22">
        <v>0</v>
      </c>
      <c r="AR643" s="22">
        <v>0</v>
      </c>
      <c r="AS643" s="22">
        <v>1</v>
      </c>
      <c r="AT643" s="22">
        <v>0</v>
      </c>
      <c r="AU643" s="22">
        <v>0</v>
      </c>
      <c r="AV643" s="22">
        <v>0</v>
      </c>
      <c r="AW643" s="22">
        <v>26</v>
      </c>
      <c r="AX643" s="20">
        <v>59.2</v>
      </c>
      <c r="AY643" s="20">
        <v>17.3</v>
      </c>
      <c r="AZ643" s="20">
        <v>4</v>
      </c>
      <c r="BA643" s="20">
        <v>8</v>
      </c>
      <c r="BB643" s="22">
        <v>3</v>
      </c>
      <c r="BC643" s="20">
        <v>0</v>
      </c>
      <c r="BD643" s="20">
        <v>0.03</v>
      </c>
      <c r="BE643" s="20">
        <v>0.03</v>
      </c>
      <c r="BF643" s="20">
        <v>6.47</v>
      </c>
      <c r="BG643" s="22">
        <v>347</v>
      </c>
      <c r="BH643" s="22">
        <v>132</v>
      </c>
      <c r="BI643" s="22">
        <v>369</v>
      </c>
      <c r="BJ643" s="22">
        <v>129</v>
      </c>
      <c r="BK643" s="22">
        <v>408</v>
      </c>
      <c r="BL643" s="22">
        <v>149</v>
      </c>
      <c r="BM643" s="22">
        <v>395</v>
      </c>
      <c r="BN643" s="22">
        <v>140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0.01</v>
      </c>
      <c r="BX643" s="22">
        <v>0.01</v>
      </c>
      <c r="BY643" s="22">
        <v>2.2000000000000002</v>
      </c>
      <c r="BZ643" s="22">
        <v>2.04</v>
      </c>
      <c r="CA643" s="22">
        <v>583</v>
      </c>
      <c r="CB643" s="22">
        <v>136</v>
      </c>
      <c r="CC643" s="22">
        <v>324</v>
      </c>
      <c r="CD643" s="22">
        <v>108</v>
      </c>
      <c r="CE643" s="22">
        <v>410</v>
      </c>
      <c r="CF643" s="22">
        <v>147</v>
      </c>
      <c r="CG643" s="22">
        <v>559</v>
      </c>
      <c r="CH643" s="22">
        <v>204</v>
      </c>
      <c r="CI643" s="22">
        <v>1.02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169432</v>
      </c>
      <c r="D644" s="22">
        <v>0</v>
      </c>
      <c r="E644" s="22">
        <v>0</v>
      </c>
      <c r="F644" s="22">
        <v>-1</v>
      </c>
      <c r="G644" s="22">
        <v>1</v>
      </c>
      <c r="H644" s="22">
        <v>0</v>
      </c>
      <c r="I644" s="22">
        <v>4</v>
      </c>
      <c r="J644" s="20">
        <v>1</v>
      </c>
      <c r="K644" s="20">
        <v>0.5</v>
      </c>
      <c r="L644" s="22">
        <v>1</v>
      </c>
      <c r="M644" s="20" t="s">
        <v>1571</v>
      </c>
      <c r="N644" s="20">
        <v>1</v>
      </c>
      <c r="O644" s="22">
        <v>485</v>
      </c>
      <c r="P644" s="23" t="b">
        <v>0</v>
      </c>
      <c r="Q644" s="20"/>
      <c r="R644" s="20" t="s">
        <v>3595</v>
      </c>
      <c r="S644" s="22">
        <v>54</v>
      </c>
      <c r="T644" s="20" t="s">
        <v>2278</v>
      </c>
      <c r="U644" s="20">
        <v>2</v>
      </c>
      <c r="V644" s="20" t="s">
        <v>2279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20</v>
      </c>
      <c r="AD644" s="22">
        <v>8007</v>
      </c>
      <c r="AE644" s="22">
        <v>388</v>
      </c>
      <c r="AF644" s="22">
        <v>9936</v>
      </c>
      <c r="AG644" s="22">
        <v>296</v>
      </c>
      <c r="AH644" s="20">
        <v>0.2</v>
      </c>
      <c r="AI644" s="20">
        <v>3.7</v>
      </c>
      <c r="AJ644" s="20" t="s">
        <v>2279</v>
      </c>
      <c r="AK644" s="22">
        <v>587</v>
      </c>
      <c r="AL644" s="22">
        <v>2</v>
      </c>
      <c r="AM644" s="22">
        <v>1</v>
      </c>
      <c r="AN644" s="22">
        <v>0</v>
      </c>
      <c r="AO644" s="22">
        <v>20</v>
      </c>
      <c r="AP644" s="22">
        <v>0</v>
      </c>
      <c r="AQ644" s="22">
        <v>0</v>
      </c>
      <c r="AR644" s="22">
        <v>0</v>
      </c>
      <c r="AS644" s="22">
        <v>1</v>
      </c>
      <c r="AT644" s="22">
        <v>2</v>
      </c>
      <c r="AU644" s="22">
        <v>0</v>
      </c>
      <c r="AV644" s="22">
        <v>1</v>
      </c>
      <c r="AW644" s="22">
        <v>58</v>
      </c>
      <c r="AX644" s="20">
        <v>144.80000000000001</v>
      </c>
      <c r="AY644" s="20">
        <v>80.599999999999994</v>
      </c>
      <c r="AZ644" s="20">
        <v>208</v>
      </c>
      <c r="BA644" s="20">
        <v>43.3</v>
      </c>
      <c r="BB644" s="22">
        <v>7</v>
      </c>
      <c r="BC644" s="20">
        <v>2.38</v>
      </c>
      <c r="BD644" s="20">
        <v>0.82</v>
      </c>
      <c r="BE644" s="20">
        <v>3.19</v>
      </c>
      <c r="BF644" s="20">
        <v>16.02</v>
      </c>
      <c r="BG644" s="22">
        <v>243</v>
      </c>
      <c r="BH644" s="22">
        <v>29</v>
      </c>
      <c r="BI644" s="22">
        <v>221</v>
      </c>
      <c r="BJ644" s="22">
        <v>33</v>
      </c>
      <c r="BK644" s="22">
        <v>78</v>
      </c>
      <c r="BL644" s="22">
        <v>26</v>
      </c>
      <c r="BM644" s="22">
        <v>173</v>
      </c>
      <c r="BN644" s="22">
        <v>30</v>
      </c>
      <c r="BO644" s="20"/>
      <c r="BP644" s="20"/>
      <c r="BQ644" s="20"/>
      <c r="BR644" s="20"/>
      <c r="BS644" s="22">
        <v>1</v>
      </c>
      <c r="BT644" s="20"/>
      <c r="BU644" s="22">
        <v>0.36</v>
      </c>
      <c r="BV644" s="22">
        <v>0</v>
      </c>
      <c r="BW644" s="22">
        <v>0.13</v>
      </c>
      <c r="BX644" s="22">
        <v>0.49</v>
      </c>
      <c r="BY644" s="22">
        <v>2.46</v>
      </c>
      <c r="BZ644" s="22">
        <v>3.07</v>
      </c>
      <c r="CA644" s="22">
        <v>114</v>
      </c>
      <c r="CB644" s="22">
        <v>32</v>
      </c>
      <c r="CC644" s="22">
        <v>288</v>
      </c>
      <c r="CD644" s="22">
        <v>38</v>
      </c>
      <c r="CE644" s="22">
        <v>289</v>
      </c>
      <c r="CF644" s="22">
        <v>35</v>
      </c>
      <c r="CG644" s="22">
        <v>530</v>
      </c>
      <c r="CH644" s="22">
        <v>73</v>
      </c>
      <c r="CI644" s="22">
        <v>1.07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440993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4</v>
      </c>
      <c r="J645" s="20">
        <v>0</v>
      </c>
      <c r="K645" s="20">
        <v>0</v>
      </c>
      <c r="L645" s="22">
        <v>0</v>
      </c>
      <c r="M645" s="20" t="s">
        <v>2280</v>
      </c>
      <c r="N645" s="20">
        <v>0</v>
      </c>
      <c r="O645" s="22">
        <v>486</v>
      </c>
      <c r="P645" s="23" t="b">
        <v>0</v>
      </c>
      <c r="Q645" s="20" t="s">
        <v>2450</v>
      </c>
      <c r="R645" s="20" t="s">
        <v>2451</v>
      </c>
      <c r="S645" s="22">
        <v>55</v>
      </c>
      <c r="T645" s="20" t="s">
        <v>2281</v>
      </c>
      <c r="U645" s="20">
        <v>0</v>
      </c>
      <c r="V645" s="20" t="s">
        <v>2282</v>
      </c>
      <c r="W645" s="20">
        <v>0</v>
      </c>
      <c r="X645" s="23" t="b">
        <v>0</v>
      </c>
      <c r="Y645" s="20"/>
      <c r="Z645" s="20" t="s">
        <v>872</v>
      </c>
      <c r="AA645" s="22">
        <v>17</v>
      </c>
      <c r="AB645" s="22">
        <v>49</v>
      </c>
      <c r="AC645" s="22">
        <v>0</v>
      </c>
      <c r="AD645" s="22">
        <v>0</v>
      </c>
      <c r="AE645" s="22">
        <v>0</v>
      </c>
      <c r="AF645" s="22">
        <v>2141</v>
      </c>
      <c r="AG645" s="22">
        <v>1</v>
      </c>
      <c r="AH645" s="20">
        <v>0</v>
      </c>
      <c r="AI645" s="20">
        <v>0</v>
      </c>
      <c r="AJ645" s="20" t="s">
        <v>2282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758</v>
      </c>
      <c r="BH645" s="22">
        <v>92</v>
      </c>
      <c r="BI645" s="22">
        <v>758</v>
      </c>
      <c r="BJ645" s="22">
        <v>92</v>
      </c>
      <c r="BK645" s="22">
        <v>757</v>
      </c>
      <c r="BL645" s="22">
        <v>92</v>
      </c>
      <c r="BM645" s="22">
        <v>758</v>
      </c>
      <c r="BN645" s="22">
        <v>92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105</v>
      </c>
      <c r="CB645" s="22">
        <v>30</v>
      </c>
      <c r="CC645" s="22">
        <v>742</v>
      </c>
      <c r="CD645" s="22">
        <v>89</v>
      </c>
      <c r="CE645" s="22">
        <v>758</v>
      </c>
      <c r="CF645" s="22">
        <v>92</v>
      </c>
      <c r="CG645" s="22">
        <v>680</v>
      </c>
      <c r="CH645" s="22">
        <v>94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50</v>
      </c>
      <c r="B646" s="22">
        <v>50</v>
      </c>
      <c r="C646" s="22">
        <v>443211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2</v>
      </c>
      <c r="J646" s="20">
        <v>0</v>
      </c>
      <c r="K646" s="20">
        <v>-0.2</v>
      </c>
      <c r="L646" s="22">
        <v>0</v>
      </c>
      <c r="M646" s="20" t="s">
        <v>1371</v>
      </c>
      <c r="N646" s="20">
        <v>0</v>
      </c>
      <c r="O646" s="22">
        <v>487</v>
      </c>
      <c r="P646" s="23" t="b">
        <v>0</v>
      </c>
      <c r="Q646" s="20" t="s">
        <v>3571</v>
      </c>
      <c r="R646" s="20" t="s">
        <v>2452</v>
      </c>
      <c r="S646" s="22">
        <v>39</v>
      </c>
      <c r="T646" s="20" t="s">
        <v>2283</v>
      </c>
      <c r="U646" s="20">
        <v>0</v>
      </c>
      <c r="V646" s="20" t="s">
        <v>2284</v>
      </c>
      <c r="W646" s="20">
        <v>0.2</v>
      </c>
      <c r="X646" s="23" t="b">
        <v>0</v>
      </c>
      <c r="Y646" s="20"/>
      <c r="Z646" s="20" t="s">
        <v>937</v>
      </c>
      <c r="AA646" s="22">
        <v>17</v>
      </c>
      <c r="AB646" s="22">
        <v>49</v>
      </c>
      <c r="AC646" s="22">
        <v>0</v>
      </c>
      <c r="AD646" s="22">
        <v>21325</v>
      </c>
      <c r="AE646" s="22">
        <v>629</v>
      </c>
      <c r="AF646" s="22">
        <v>14064</v>
      </c>
      <c r="AG646" s="22">
        <v>311</v>
      </c>
      <c r="AH646" s="20">
        <v>0</v>
      </c>
      <c r="AI646" s="20">
        <v>0</v>
      </c>
      <c r="AJ646" s="20" t="s">
        <v>2284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506</v>
      </c>
      <c r="BH646" s="22">
        <v>180</v>
      </c>
      <c r="BI646" s="22">
        <v>491</v>
      </c>
      <c r="BJ646" s="22">
        <v>179</v>
      </c>
      <c r="BK646" s="22">
        <v>462</v>
      </c>
      <c r="BL646" s="22">
        <v>166</v>
      </c>
      <c r="BM646" s="22">
        <v>512</v>
      </c>
      <c r="BN646" s="22">
        <v>179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761</v>
      </c>
      <c r="CB646" s="22">
        <v>246</v>
      </c>
      <c r="CC646" s="22">
        <v>437</v>
      </c>
      <c r="CD646" s="22">
        <v>150</v>
      </c>
      <c r="CE646" s="22">
        <v>518</v>
      </c>
      <c r="CF646" s="22">
        <v>177</v>
      </c>
      <c r="CG646" s="22">
        <v>359</v>
      </c>
      <c r="CH646" s="22">
        <v>140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79934</v>
      </c>
      <c r="D647" s="22">
        <v>0</v>
      </c>
      <c r="E647" s="22">
        <v>0</v>
      </c>
      <c r="F647" s="22">
        <v>-2</v>
      </c>
      <c r="G647" s="22">
        <v>2</v>
      </c>
      <c r="H647" s="22">
        <v>0</v>
      </c>
      <c r="I647" s="22">
        <v>3</v>
      </c>
      <c r="J647" s="20">
        <v>1</v>
      </c>
      <c r="K647" s="20">
        <v>0.5</v>
      </c>
      <c r="L647" s="22">
        <v>2</v>
      </c>
      <c r="M647" s="20" t="s">
        <v>1571</v>
      </c>
      <c r="N647" s="20">
        <v>1</v>
      </c>
      <c r="O647" s="22">
        <v>488</v>
      </c>
      <c r="P647" s="23" t="b">
        <v>0</v>
      </c>
      <c r="Q647" s="20"/>
      <c r="R647" s="20" t="s">
        <v>3649</v>
      </c>
      <c r="S647" s="22">
        <v>48</v>
      </c>
      <c r="T647" s="20" t="s">
        <v>2285</v>
      </c>
      <c r="U647" s="20">
        <v>2</v>
      </c>
      <c r="V647" s="20" t="s">
        <v>2286</v>
      </c>
      <c r="W647" s="20">
        <v>0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32</v>
      </c>
      <c r="AD647" s="22">
        <v>8528</v>
      </c>
      <c r="AE647" s="22">
        <v>337</v>
      </c>
      <c r="AF647" s="22">
        <v>8370</v>
      </c>
      <c r="AG647" s="22">
        <v>95</v>
      </c>
      <c r="AH647" s="20">
        <v>0.2</v>
      </c>
      <c r="AI647" s="20">
        <v>6.7</v>
      </c>
      <c r="AJ647" s="20" t="s">
        <v>2286</v>
      </c>
      <c r="AK647" s="22">
        <v>1177</v>
      </c>
      <c r="AL647" s="22">
        <v>1</v>
      </c>
      <c r="AM647" s="22">
        <v>0</v>
      </c>
      <c r="AN647" s="22">
        <v>0</v>
      </c>
      <c r="AO647" s="22">
        <v>35</v>
      </c>
      <c r="AP647" s="22">
        <v>0</v>
      </c>
      <c r="AQ647" s="22">
        <v>0</v>
      </c>
      <c r="AR647" s="22">
        <v>0</v>
      </c>
      <c r="AS647" s="22">
        <v>5</v>
      </c>
      <c r="AT647" s="22">
        <v>0</v>
      </c>
      <c r="AU647" s="22">
        <v>0</v>
      </c>
      <c r="AV647" s="22">
        <v>3</v>
      </c>
      <c r="AW647" s="22">
        <v>183</v>
      </c>
      <c r="AX647" s="20">
        <v>260.60000000000002</v>
      </c>
      <c r="AY647" s="20">
        <v>235.4</v>
      </c>
      <c r="AZ647" s="20">
        <v>80</v>
      </c>
      <c r="BA647" s="20">
        <v>57.6</v>
      </c>
      <c r="BB647" s="22">
        <v>13</v>
      </c>
      <c r="BC647" s="20">
        <v>1.1000000000000001</v>
      </c>
      <c r="BD647" s="20">
        <v>0.99</v>
      </c>
      <c r="BE647" s="20">
        <v>2.09</v>
      </c>
      <c r="BF647" s="20">
        <v>28.06</v>
      </c>
      <c r="BG647" s="22">
        <v>120</v>
      </c>
      <c r="BH647" s="22">
        <v>46</v>
      </c>
      <c r="BI647" s="22">
        <v>66</v>
      </c>
      <c r="BJ647" s="22">
        <v>51</v>
      </c>
      <c r="BK647" s="22">
        <v>190</v>
      </c>
      <c r="BL647" s="22">
        <v>107</v>
      </c>
      <c r="BM647" s="22">
        <v>115</v>
      </c>
      <c r="BN647" s="22">
        <v>69</v>
      </c>
      <c r="BO647" s="22">
        <v>1</v>
      </c>
      <c r="BP647" s="20"/>
      <c r="BQ647" s="22">
        <v>1</v>
      </c>
      <c r="BR647" s="20"/>
      <c r="BS647" s="22">
        <v>2</v>
      </c>
      <c r="BT647" s="20"/>
      <c r="BU647" s="22">
        <v>0.08</v>
      </c>
      <c r="BV647" s="22">
        <v>0</v>
      </c>
      <c r="BW647" s="22">
        <v>0.08</v>
      </c>
      <c r="BX647" s="22">
        <v>0.16</v>
      </c>
      <c r="BY647" s="22">
        <v>2.15</v>
      </c>
      <c r="BZ647" s="22">
        <v>2.68</v>
      </c>
      <c r="CA647" s="22">
        <v>275</v>
      </c>
      <c r="CB647" s="22">
        <v>178</v>
      </c>
      <c r="CC647" s="22">
        <v>278</v>
      </c>
      <c r="CD647" s="22">
        <v>123</v>
      </c>
      <c r="CE647" s="22">
        <v>286</v>
      </c>
      <c r="CF647" s="22">
        <v>118</v>
      </c>
      <c r="CG647" s="22">
        <v>533</v>
      </c>
      <c r="CH647" s="22">
        <v>189</v>
      </c>
      <c r="CI647" s="22">
        <v>0.99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167878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3</v>
      </c>
      <c r="J648" s="20">
        <v>0.2</v>
      </c>
      <c r="K648" s="20">
        <v>-0.3</v>
      </c>
      <c r="L648" s="22">
        <v>0</v>
      </c>
      <c r="M648" s="20" t="s">
        <v>999</v>
      </c>
      <c r="N648" s="20">
        <v>0.2</v>
      </c>
      <c r="O648" s="22">
        <v>489</v>
      </c>
      <c r="P648" s="23" t="b">
        <v>0</v>
      </c>
      <c r="Q648" s="20"/>
      <c r="R648" s="20" t="s">
        <v>2896</v>
      </c>
      <c r="S648" s="22">
        <v>48</v>
      </c>
      <c r="T648" s="20" t="s">
        <v>2287</v>
      </c>
      <c r="U648" s="20">
        <v>1</v>
      </c>
      <c r="V648" s="20" t="s">
        <v>2288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8</v>
      </c>
      <c r="AD648" s="22">
        <v>801</v>
      </c>
      <c r="AE648" s="22">
        <v>7</v>
      </c>
      <c r="AF648" s="22">
        <v>2760</v>
      </c>
      <c r="AG648" s="22">
        <v>14</v>
      </c>
      <c r="AH648" s="20">
        <v>0</v>
      </c>
      <c r="AI648" s="20">
        <v>1.7</v>
      </c>
      <c r="AJ648" s="20" t="s">
        <v>2288</v>
      </c>
      <c r="AK648" s="22">
        <v>298</v>
      </c>
      <c r="AL648" s="22">
        <v>0</v>
      </c>
      <c r="AM648" s="22">
        <v>0</v>
      </c>
      <c r="AN648" s="22">
        <v>0</v>
      </c>
      <c r="AO648" s="22">
        <v>5</v>
      </c>
      <c r="AP648" s="22">
        <v>0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0</v>
      </c>
      <c r="AW648" s="22">
        <v>32</v>
      </c>
      <c r="AX648" s="20">
        <v>36.200000000000003</v>
      </c>
      <c r="AY648" s="20">
        <v>52</v>
      </c>
      <c r="AZ648" s="20">
        <v>7</v>
      </c>
      <c r="BA648" s="20">
        <v>9.3000000000000007</v>
      </c>
      <c r="BB648" s="22">
        <v>3</v>
      </c>
      <c r="BC648" s="20">
        <v>0.12</v>
      </c>
      <c r="BD648" s="20">
        <v>0.28000000000000003</v>
      </c>
      <c r="BE648" s="20">
        <v>0.4</v>
      </c>
      <c r="BF648" s="20">
        <v>5.78</v>
      </c>
      <c r="BG648" s="22">
        <v>385</v>
      </c>
      <c r="BH648" s="22">
        <v>171</v>
      </c>
      <c r="BI648" s="22">
        <v>285</v>
      </c>
      <c r="BJ648" s="22">
        <v>155</v>
      </c>
      <c r="BK648" s="22">
        <v>399</v>
      </c>
      <c r="BL648" s="22">
        <v>201</v>
      </c>
      <c r="BM648" s="22">
        <v>383</v>
      </c>
      <c r="BN648" s="22">
        <v>175</v>
      </c>
      <c r="BO648" s="20"/>
      <c r="BP648" s="20"/>
      <c r="BQ648" s="20"/>
      <c r="BR648" s="20"/>
      <c r="BS648" s="20"/>
      <c r="BT648" s="20"/>
      <c r="BU648" s="22">
        <v>0.04</v>
      </c>
      <c r="BV648" s="22">
        <v>0</v>
      </c>
      <c r="BW648" s="22">
        <v>0.08</v>
      </c>
      <c r="BX648" s="22">
        <v>0.12</v>
      </c>
      <c r="BY648" s="22">
        <v>1.75</v>
      </c>
      <c r="BZ648" s="22">
        <v>1.51</v>
      </c>
      <c r="CA648" s="22">
        <v>285</v>
      </c>
      <c r="CB648" s="22">
        <v>187</v>
      </c>
      <c r="CC648" s="22">
        <v>398</v>
      </c>
      <c r="CD648" s="22">
        <v>177</v>
      </c>
      <c r="CE648" s="22">
        <v>448</v>
      </c>
      <c r="CF648" s="22">
        <v>207</v>
      </c>
      <c r="CG648" s="22">
        <v>656</v>
      </c>
      <c r="CH648" s="22">
        <v>260</v>
      </c>
      <c r="CI648" s="22">
        <v>0.91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538207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4</v>
      </c>
      <c r="J649" s="20">
        <v>0.7</v>
      </c>
      <c r="K649" s="20">
        <v>0.2</v>
      </c>
      <c r="L649" s="22">
        <v>0</v>
      </c>
      <c r="M649" s="20" t="s">
        <v>905</v>
      </c>
      <c r="N649" s="20">
        <v>0.7</v>
      </c>
      <c r="O649" s="22">
        <v>490</v>
      </c>
      <c r="P649" s="23" t="b">
        <v>0</v>
      </c>
      <c r="Q649" s="20"/>
      <c r="R649" s="20" t="s">
        <v>3174</v>
      </c>
      <c r="S649" s="22">
        <v>43</v>
      </c>
      <c r="T649" s="20" t="s">
        <v>2289</v>
      </c>
      <c r="U649" s="20">
        <v>1</v>
      </c>
      <c r="V649" s="20" t="s">
        <v>2290</v>
      </c>
      <c r="W649" s="20">
        <v>1.7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9</v>
      </c>
      <c r="AD649" s="22">
        <v>245266</v>
      </c>
      <c r="AE649" s="22">
        <v>7387</v>
      </c>
      <c r="AF649" s="22">
        <v>228069</v>
      </c>
      <c r="AG649" s="22">
        <v>7033</v>
      </c>
      <c r="AH649" s="20">
        <v>0.2</v>
      </c>
      <c r="AI649" s="20">
        <v>2.1</v>
      </c>
      <c r="AJ649" s="20" t="s">
        <v>2290</v>
      </c>
      <c r="AK649" s="22">
        <v>446</v>
      </c>
      <c r="AL649" s="22">
        <v>0</v>
      </c>
      <c r="AM649" s="22">
        <v>0</v>
      </c>
      <c r="AN649" s="22">
        <v>0</v>
      </c>
      <c r="AO649" s="22">
        <v>8</v>
      </c>
      <c r="AP649" s="22">
        <v>0</v>
      </c>
      <c r="AQ649" s="22">
        <v>0</v>
      </c>
      <c r="AR649" s="22">
        <v>0</v>
      </c>
      <c r="AS649" s="22">
        <v>4</v>
      </c>
      <c r="AT649" s="22">
        <v>0</v>
      </c>
      <c r="AU649" s="22">
        <v>0</v>
      </c>
      <c r="AV649" s="22">
        <v>0</v>
      </c>
      <c r="AW649" s="22">
        <v>-1</v>
      </c>
      <c r="AX649" s="20">
        <v>12.6</v>
      </c>
      <c r="AY649" s="20">
        <v>19.3</v>
      </c>
      <c r="AZ649" s="20">
        <v>94</v>
      </c>
      <c r="BA649" s="20">
        <v>12</v>
      </c>
      <c r="BB649" s="22">
        <v>5</v>
      </c>
      <c r="BC649" s="20">
        <v>0.7</v>
      </c>
      <c r="BD649" s="20">
        <v>0.08</v>
      </c>
      <c r="BE649" s="20">
        <v>0.78</v>
      </c>
      <c r="BF649" s="20">
        <v>10.73</v>
      </c>
      <c r="BG649" s="22">
        <v>433</v>
      </c>
      <c r="BH649" s="22">
        <v>48</v>
      </c>
      <c r="BI649" s="22">
        <v>362</v>
      </c>
      <c r="BJ649" s="22">
        <v>47</v>
      </c>
      <c r="BK649" s="22">
        <v>169</v>
      </c>
      <c r="BL649" s="22">
        <v>40</v>
      </c>
      <c r="BM649" s="22">
        <v>362</v>
      </c>
      <c r="BN649" s="22">
        <v>45</v>
      </c>
      <c r="BO649" s="20"/>
      <c r="BP649" s="20"/>
      <c r="BQ649" s="20"/>
      <c r="BR649" s="20"/>
      <c r="BS649" s="20"/>
      <c r="BT649" s="20"/>
      <c r="BU649" s="22">
        <v>0.14000000000000001</v>
      </c>
      <c r="BV649" s="22">
        <v>0</v>
      </c>
      <c r="BW649" s="22">
        <v>0.02</v>
      </c>
      <c r="BX649" s="22">
        <v>0.16</v>
      </c>
      <c r="BY649" s="22">
        <v>2.17</v>
      </c>
      <c r="BZ649" s="22">
        <v>1.61</v>
      </c>
      <c r="CA649" s="22">
        <v>612</v>
      </c>
      <c r="CB649" s="22">
        <v>98</v>
      </c>
      <c r="CC649" s="22">
        <v>309</v>
      </c>
      <c r="CD649" s="22">
        <v>40</v>
      </c>
      <c r="CE649" s="22">
        <v>415</v>
      </c>
      <c r="CF649" s="22">
        <v>47</v>
      </c>
      <c r="CG649" s="22">
        <v>149</v>
      </c>
      <c r="CH649" s="22">
        <v>24</v>
      </c>
      <c r="CI649" s="22">
        <v>1.01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83427</v>
      </c>
      <c r="D650" s="22">
        <v>0</v>
      </c>
      <c r="E650" s="22">
        <v>0</v>
      </c>
      <c r="F650" s="22">
        <v>-1</v>
      </c>
      <c r="G650" s="22">
        <v>1</v>
      </c>
      <c r="H650" s="22">
        <v>0</v>
      </c>
      <c r="I650" s="22">
        <v>2</v>
      </c>
      <c r="J650" s="20">
        <v>1.5</v>
      </c>
      <c r="K650" s="20">
        <v>1</v>
      </c>
      <c r="L650" s="22">
        <v>2</v>
      </c>
      <c r="M650" s="20" t="s">
        <v>995</v>
      </c>
      <c r="N650" s="20">
        <v>1.5</v>
      </c>
      <c r="O650" s="22">
        <v>576</v>
      </c>
      <c r="P650" s="23" t="b">
        <v>0</v>
      </c>
      <c r="Q650" s="20"/>
      <c r="R650" s="20" t="s">
        <v>3686</v>
      </c>
      <c r="S650" s="22">
        <v>44</v>
      </c>
      <c r="T650" s="20" t="s">
        <v>2291</v>
      </c>
      <c r="U650" s="20">
        <v>1.1000000000000001</v>
      </c>
      <c r="V650" s="20" t="s">
        <v>542</v>
      </c>
      <c r="W650" s="20">
        <v>0.1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19</v>
      </c>
      <c r="AD650" s="22">
        <v>10445</v>
      </c>
      <c r="AE650" s="22">
        <v>1606</v>
      </c>
      <c r="AF650" s="22">
        <v>11715</v>
      </c>
      <c r="AG650" s="22">
        <v>212</v>
      </c>
      <c r="AH650" s="20">
        <v>0.3</v>
      </c>
      <c r="AI650" s="20">
        <v>4.3</v>
      </c>
      <c r="AJ650" s="20" t="s">
        <v>542</v>
      </c>
      <c r="AK650" s="22">
        <v>1484</v>
      </c>
      <c r="AL650" s="22">
        <v>0</v>
      </c>
      <c r="AM650" s="22">
        <v>1</v>
      </c>
      <c r="AN650" s="22">
        <v>1</v>
      </c>
      <c r="AO650" s="22">
        <v>42</v>
      </c>
      <c r="AP650" s="22">
        <v>0</v>
      </c>
      <c r="AQ650" s="22">
        <v>0</v>
      </c>
      <c r="AR650" s="22">
        <v>0</v>
      </c>
      <c r="AS650" s="22">
        <v>5</v>
      </c>
      <c r="AT650" s="22">
        <v>0</v>
      </c>
      <c r="AU650" s="22">
        <v>0</v>
      </c>
      <c r="AV650" s="22">
        <v>1</v>
      </c>
      <c r="AW650" s="22">
        <v>226</v>
      </c>
      <c r="AX650" s="20">
        <v>284.60000000000002</v>
      </c>
      <c r="AY650" s="20">
        <v>62</v>
      </c>
      <c r="AZ650" s="20">
        <v>52</v>
      </c>
      <c r="BA650" s="20">
        <v>40</v>
      </c>
      <c r="BB650" s="22">
        <v>16</v>
      </c>
      <c r="BC650" s="20">
        <v>0.51</v>
      </c>
      <c r="BD650" s="20">
        <v>0.38</v>
      </c>
      <c r="BE650" s="20">
        <v>0.89</v>
      </c>
      <c r="BF650" s="20">
        <v>33.17</v>
      </c>
      <c r="BG650" s="22">
        <v>95</v>
      </c>
      <c r="BH650" s="22">
        <v>35</v>
      </c>
      <c r="BI650" s="22">
        <v>262</v>
      </c>
      <c r="BJ650" s="22">
        <v>84</v>
      </c>
      <c r="BK650" s="22">
        <v>244</v>
      </c>
      <c r="BL650" s="22">
        <v>71</v>
      </c>
      <c r="BM650" s="22">
        <v>189</v>
      </c>
      <c r="BN650" s="22">
        <v>54</v>
      </c>
      <c r="BO650" s="20"/>
      <c r="BP650" s="20"/>
      <c r="BQ650" s="20"/>
      <c r="BR650" s="20"/>
      <c r="BS650" s="20"/>
      <c r="BT650" s="20"/>
      <c r="BU650" s="22">
        <v>0.03</v>
      </c>
      <c r="BV650" s="22">
        <v>0</v>
      </c>
      <c r="BW650" s="22">
        <v>0.02</v>
      </c>
      <c r="BX650" s="22">
        <v>0.05</v>
      </c>
      <c r="BY650" s="22">
        <v>2.0099999999999998</v>
      </c>
      <c r="BZ650" s="22">
        <v>2.5499999999999998</v>
      </c>
      <c r="CA650" s="22">
        <v>488</v>
      </c>
      <c r="CB650" s="22">
        <v>89</v>
      </c>
      <c r="CC650" s="22">
        <v>212</v>
      </c>
      <c r="CD650" s="22">
        <v>72</v>
      </c>
      <c r="CE650" s="22">
        <v>389</v>
      </c>
      <c r="CF650" s="22">
        <v>135</v>
      </c>
      <c r="CG650" s="22">
        <v>408</v>
      </c>
      <c r="CH650" s="22">
        <v>157</v>
      </c>
      <c r="CI650" s="22">
        <v>0.97</v>
      </c>
      <c r="CJ650" s="22">
        <v>0.06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504198</v>
      </c>
      <c r="D651" s="22">
        <v>0</v>
      </c>
      <c r="E651" s="22">
        <v>0</v>
      </c>
      <c r="F651" s="22">
        <v>-3</v>
      </c>
      <c r="G651" s="22">
        <v>3</v>
      </c>
      <c r="H651" s="22">
        <v>0</v>
      </c>
      <c r="I651" s="22">
        <v>3</v>
      </c>
      <c r="J651" s="20">
        <v>0.8</v>
      </c>
      <c r="K651" s="20">
        <v>0.3</v>
      </c>
      <c r="L651" s="22">
        <v>3</v>
      </c>
      <c r="M651" s="20" t="s">
        <v>2292</v>
      </c>
      <c r="N651" s="20">
        <v>0.8</v>
      </c>
      <c r="O651" s="22">
        <v>587</v>
      </c>
      <c r="P651" s="23" t="b">
        <v>0</v>
      </c>
      <c r="Q651" s="20"/>
      <c r="R651" s="20" t="s">
        <v>2791</v>
      </c>
      <c r="S651" s="22">
        <v>47</v>
      </c>
      <c r="T651" s="20" t="s">
        <v>2293</v>
      </c>
      <c r="U651" s="20">
        <v>1</v>
      </c>
      <c r="V651" s="20" t="s">
        <v>2294</v>
      </c>
      <c r="W651" s="20">
        <v>0</v>
      </c>
      <c r="X651" s="23" t="b">
        <v>0</v>
      </c>
      <c r="Y651" s="20"/>
      <c r="Z651" s="20" t="s">
        <v>858</v>
      </c>
      <c r="AA651" s="22">
        <v>17</v>
      </c>
      <c r="AB651" s="22">
        <v>49</v>
      </c>
      <c r="AC651" s="22">
        <v>8</v>
      </c>
      <c r="AD651" s="22">
        <v>596</v>
      </c>
      <c r="AE651" s="22">
        <v>43</v>
      </c>
      <c r="AF651" s="22">
        <v>4999</v>
      </c>
      <c r="AG651" s="22">
        <v>7</v>
      </c>
      <c r="AH651" s="20">
        <v>0.2</v>
      </c>
      <c r="AI651" s="20">
        <v>1.7</v>
      </c>
      <c r="AJ651" s="20" t="s">
        <v>2294</v>
      </c>
      <c r="AK651" s="22">
        <v>230</v>
      </c>
      <c r="AL651" s="22">
        <v>0</v>
      </c>
      <c r="AM651" s="22">
        <v>0</v>
      </c>
      <c r="AN651" s="22">
        <v>1</v>
      </c>
      <c r="AO651" s="22">
        <v>6</v>
      </c>
      <c r="AP651" s="22">
        <v>0</v>
      </c>
      <c r="AQ651" s="22">
        <v>0</v>
      </c>
      <c r="AR651" s="22">
        <v>0</v>
      </c>
      <c r="AS651" s="22">
        <v>2</v>
      </c>
      <c r="AT651" s="22">
        <v>0</v>
      </c>
      <c r="AU651" s="22">
        <v>0</v>
      </c>
      <c r="AV651" s="22">
        <v>0</v>
      </c>
      <c r="AW651" s="22">
        <v>12</v>
      </c>
      <c r="AX651" s="20">
        <v>26.8</v>
      </c>
      <c r="AY651" s="20">
        <v>30.8</v>
      </c>
      <c r="AZ651" s="20">
        <v>46</v>
      </c>
      <c r="BA651" s="20">
        <v>10.4</v>
      </c>
      <c r="BB651" s="22">
        <v>2</v>
      </c>
      <c r="BC651" s="20">
        <v>0.76</v>
      </c>
      <c r="BD651" s="20">
        <v>0.09</v>
      </c>
      <c r="BE651" s="20">
        <v>0.85</v>
      </c>
      <c r="BF651" s="20">
        <v>5.55</v>
      </c>
      <c r="BG651" s="22">
        <v>399</v>
      </c>
      <c r="BH651" s="22">
        <v>178</v>
      </c>
      <c r="BI651" s="22">
        <v>333</v>
      </c>
      <c r="BJ651" s="22">
        <v>173</v>
      </c>
      <c r="BK651" s="22">
        <v>256</v>
      </c>
      <c r="BL651" s="22">
        <v>134</v>
      </c>
      <c r="BM651" s="22">
        <v>376</v>
      </c>
      <c r="BN651" s="22">
        <v>170</v>
      </c>
      <c r="BO651" s="20"/>
      <c r="BP651" s="20"/>
      <c r="BQ651" s="20"/>
      <c r="BR651" s="20"/>
      <c r="BS651" s="20"/>
      <c r="BT651" s="20"/>
      <c r="BU651" s="22">
        <v>0.3</v>
      </c>
      <c r="BV651" s="22">
        <v>0</v>
      </c>
      <c r="BW651" s="22">
        <v>0.04</v>
      </c>
      <c r="BX651" s="22">
        <v>0.34</v>
      </c>
      <c r="BY651" s="22">
        <v>2.17</v>
      </c>
      <c r="BZ651" s="22">
        <v>2.35</v>
      </c>
      <c r="CA651" s="22">
        <v>328</v>
      </c>
      <c r="CB651" s="22">
        <v>212</v>
      </c>
      <c r="CC651" s="22">
        <v>300</v>
      </c>
      <c r="CD651" s="22">
        <v>134</v>
      </c>
      <c r="CE651" s="22">
        <v>445</v>
      </c>
      <c r="CF651" s="22">
        <v>204</v>
      </c>
      <c r="CG651" s="22">
        <v>614</v>
      </c>
      <c r="CH651" s="22">
        <v>235</v>
      </c>
      <c r="CI651" s="22">
        <v>0.78</v>
      </c>
      <c r="CJ651" s="22">
        <v>0.39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432990</v>
      </c>
      <c r="D652" s="22">
        <v>0</v>
      </c>
      <c r="E652" s="22">
        <v>0</v>
      </c>
      <c r="F652" s="22">
        <v>-2</v>
      </c>
      <c r="G652" s="22">
        <v>2</v>
      </c>
      <c r="H652" s="22">
        <v>0</v>
      </c>
      <c r="I652" s="22">
        <v>2</v>
      </c>
      <c r="J652" s="20">
        <v>0</v>
      </c>
      <c r="K652" s="20">
        <v>-0.5</v>
      </c>
      <c r="L652" s="22">
        <v>0</v>
      </c>
      <c r="M652" s="20" t="s">
        <v>2295</v>
      </c>
      <c r="N652" s="20">
        <v>0</v>
      </c>
      <c r="O652" s="22">
        <v>592</v>
      </c>
      <c r="P652" s="23" t="b">
        <v>0</v>
      </c>
      <c r="Q652" s="20"/>
      <c r="R652" s="20"/>
      <c r="S652" s="22">
        <v>43</v>
      </c>
      <c r="T652" s="20" t="s">
        <v>2296</v>
      </c>
      <c r="U652" s="20">
        <v>0.7</v>
      </c>
      <c r="V652" s="20" t="s">
        <v>2297</v>
      </c>
      <c r="W652" s="20">
        <v>0</v>
      </c>
      <c r="X652" s="23" t="b">
        <v>0</v>
      </c>
      <c r="Y652" s="20"/>
      <c r="Z652" s="20" t="s">
        <v>858</v>
      </c>
      <c r="AA652" s="22">
        <v>17</v>
      </c>
      <c r="AB652" s="22">
        <v>49</v>
      </c>
      <c r="AC652" s="22">
        <v>4</v>
      </c>
      <c r="AD652" s="22">
        <v>1078</v>
      </c>
      <c r="AE652" s="22">
        <v>51</v>
      </c>
      <c r="AF652" s="22">
        <v>3844</v>
      </c>
      <c r="AG652" s="22">
        <v>33</v>
      </c>
      <c r="AH652" s="20">
        <v>0</v>
      </c>
      <c r="AI652" s="20">
        <v>0.9</v>
      </c>
      <c r="AJ652" s="20" t="s">
        <v>2297</v>
      </c>
      <c r="AK652" s="22">
        <v>276</v>
      </c>
      <c r="AL652" s="22">
        <v>0</v>
      </c>
      <c r="AM652" s="22">
        <v>0</v>
      </c>
      <c r="AN652" s="22">
        <v>0</v>
      </c>
      <c r="AO652" s="22">
        <v>7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0</v>
      </c>
      <c r="AW652" s="22">
        <v>29</v>
      </c>
      <c r="AX652" s="20">
        <v>52.4</v>
      </c>
      <c r="AY652" s="20">
        <v>2.9</v>
      </c>
      <c r="AZ652" s="20">
        <v>31</v>
      </c>
      <c r="BA652" s="20">
        <v>8.6</v>
      </c>
      <c r="BB652" s="22">
        <v>2</v>
      </c>
      <c r="BC652" s="20">
        <v>0.17</v>
      </c>
      <c r="BD652" s="20">
        <v>0.02</v>
      </c>
      <c r="BE652" s="20">
        <v>0.19</v>
      </c>
      <c r="BF652" s="20">
        <v>7.34</v>
      </c>
      <c r="BG652" s="22">
        <v>359</v>
      </c>
      <c r="BH652" s="22">
        <v>137</v>
      </c>
      <c r="BI652" s="22">
        <v>416</v>
      </c>
      <c r="BJ652" s="22">
        <v>154</v>
      </c>
      <c r="BK652" s="22">
        <v>296</v>
      </c>
      <c r="BL652" s="22">
        <v>96</v>
      </c>
      <c r="BM652" s="22">
        <v>387</v>
      </c>
      <c r="BN652" s="22">
        <v>138</v>
      </c>
      <c r="BO652" s="20"/>
      <c r="BP652" s="20"/>
      <c r="BQ652" s="20"/>
      <c r="BR652" s="20"/>
      <c r="BS652" s="20"/>
      <c r="BT652" s="20"/>
      <c r="BU652" s="22">
        <v>0.06</v>
      </c>
      <c r="BV652" s="22">
        <v>0</v>
      </c>
      <c r="BW652" s="22">
        <v>0.01</v>
      </c>
      <c r="BX652" s="22">
        <v>7.0000000000000007E-2</v>
      </c>
      <c r="BY652" s="22">
        <v>2.39</v>
      </c>
      <c r="BZ652" s="22">
        <v>2.2799999999999998</v>
      </c>
      <c r="CA652" s="22">
        <v>602</v>
      </c>
      <c r="CB652" s="22">
        <v>150</v>
      </c>
      <c r="CC652" s="22">
        <v>546</v>
      </c>
      <c r="CD652" s="22">
        <v>220</v>
      </c>
      <c r="CE652" s="22">
        <v>485</v>
      </c>
      <c r="CF652" s="22">
        <v>161</v>
      </c>
      <c r="CG652" s="22">
        <v>518</v>
      </c>
      <c r="CH652" s="22">
        <v>194</v>
      </c>
      <c r="CI652" s="22">
        <v>0.65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523957</v>
      </c>
      <c r="D653" s="22">
        <v>0</v>
      </c>
      <c r="E653" s="22">
        <v>0</v>
      </c>
      <c r="F653" s="22">
        <v>-3</v>
      </c>
      <c r="G653" s="22">
        <v>3</v>
      </c>
      <c r="H653" s="22">
        <v>0</v>
      </c>
      <c r="I653" s="22">
        <v>4</v>
      </c>
      <c r="J653" s="20">
        <v>0.3</v>
      </c>
      <c r="K653" s="20">
        <v>-0.2</v>
      </c>
      <c r="L653" s="22">
        <v>0</v>
      </c>
      <c r="M653" s="20" t="s">
        <v>2298</v>
      </c>
      <c r="N653" s="20">
        <v>0.3</v>
      </c>
      <c r="O653" s="22">
        <v>593</v>
      </c>
      <c r="P653" s="23" t="b">
        <v>0</v>
      </c>
      <c r="Q653" s="20"/>
      <c r="R653" s="20"/>
      <c r="S653" s="22">
        <v>52</v>
      </c>
      <c r="T653" s="20" t="s">
        <v>2299</v>
      </c>
      <c r="U653" s="20">
        <v>1.4</v>
      </c>
      <c r="V653" s="20" t="s">
        <v>670</v>
      </c>
      <c r="W653" s="20">
        <v>0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11</v>
      </c>
      <c r="AD653" s="22">
        <v>7756</v>
      </c>
      <c r="AE653" s="22">
        <v>93</v>
      </c>
      <c r="AF653" s="22">
        <v>12265</v>
      </c>
      <c r="AG653" s="22">
        <v>95</v>
      </c>
      <c r="AH653" s="20">
        <v>0.1</v>
      </c>
      <c r="AI653" s="20">
        <v>2.1</v>
      </c>
      <c r="AJ653" s="20" t="s">
        <v>2300</v>
      </c>
      <c r="AK653" s="22">
        <v>383</v>
      </c>
      <c r="AL653" s="22">
        <v>0</v>
      </c>
      <c r="AM653" s="22">
        <v>0</v>
      </c>
      <c r="AN653" s="22">
        <v>0</v>
      </c>
      <c r="AO653" s="22">
        <v>13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14</v>
      </c>
      <c r="AX653" s="20">
        <v>25.8</v>
      </c>
      <c r="AY653" s="20">
        <v>56.7</v>
      </c>
      <c r="AZ653" s="20">
        <v>31</v>
      </c>
      <c r="BA653" s="20">
        <v>11.2</v>
      </c>
      <c r="BB653" s="22">
        <v>3</v>
      </c>
      <c r="BC653" s="20">
        <v>0.27</v>
      </c>
      <c r="BD653" s="20">
        <v>0.46</v>
      </c>
      <c r="BE653" s="20">
        <v>0.73</v>
      </c>
      <c r="BF653" s="20">
        <v>11.66</v>
      </c>
      <c r="BG653" s="22">
        <v>404</v>
      </c>
      <c r="BH653" s="22">
        <v>45</v>
      </c>
      <c r="BI653" s="22">
        <v>270</v>
      </c>
      <c r="BJ653" s="22">
        <v>38</v>
      </c>
      <c r="BK653" s="22">
        <v>298</v>
      </c>
      <c r="BL653" s="22">
        <v>48</v>
      </c>
      <c r="BM653" s="22">
        <v>366</v>
      </c>
      <c r="BN653" s="22">
        <v>46</v>
      </c>
      <c r="BO653" s="20"/>
      <c r="BP653" s="20"/>
      <c r="BQ653" s="20"/>
      <c r="BR653" s="20"/>
      <c r="BS653" s="20"/>
      <c r="BT653" s="20"/>
      <c r="BU653" s="22">
        <v>0.06</v>
      </c>
      <c r="BV653" s="22">
        <v>0</v>
      </c>
      <c r="BW653" s="22">
        <v>0.11</v>
      </c>
      <c r="BX653" s="22">
        <v>0.17</v>
      </c>
      <c r="BY653" s="22">
        <v>2.74</v>
      </c>
      <c r="BZ653" s="22">
        <v>3.05</v>
      </c>
      <c r="CA653" s="22">
        <v>162</v>
      </c>
      <c r="CB653" s="22">
        <v>41</v>
      </c>
      <c r="CC653" s="22">
        <v>373</v>
      </c>
      <c r="CD653" s="22">
        <v>50</v>
      </c>
      <c r="CE653" s="22">
        <v>366</v>
      </c>
      <c r="CF653" s="22">
        <v>44</v>
      </c>
      <c r="CG653" s="22">
        <v>551</v>
      </c>
      <c r="CH653" s="22">
        <v>76</v>
      </c>
      <c r="CI653" s="22">
        <v>0.7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424001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3</v>
      </c>
      <c r="J654" s="20">
        <v>1.7</v>
      </c>
      <c r="K654" s="20">
        <v>1.2</v>
      </c>
      <c r="L654" s="22">
        <v>2</v>
      </c>
      <c r="M654" s="20" t="s">
        <v>2576</v>
      </c>
      <c r="N654" s="20">
        <v>1.7</v>
      </c>
      <c r="O654" s="22">
        <v>638</v>
      </c>
      <c r="P654" s="23" t="b">
        <v>0</v>
      </c>
      <c r="Q654" s="20"/>
      <c r="R654" s="20" t="s">
        <v>2577</v>
      </c>
      <c r="S654" s="22">
        <v>50</v>
      </c>
      <c r="T654" s="20" t="s">
        <v>2578</v>
      </c>
      <c r="U654" s="20">
        <v>1.8</v>
      </c>
      <c r="V654" s="20" t="s">
        <v>2579</v>
      </c>
      <c r="W654" s="20">
        <v>0</v>
      </c>
      <c r="X654" s="23" t="b">
        <v>0</v>
      </c>
      <c r="Y654" s="20"/>
      <c r="Z654" s="20" t="s">
        <v>858</v>
      </c>
      <c r="AA654" s="22">
        <v>17</v>
      </c>
      <c r="AB654" s="22">
        <v>49</v>
      </c>
      <c r="AC654" s="22">
        <v>30</v>
      </c>
      <c r="AD654" s="22">
        <v>2296</v>
      </c>
      <c r="AE654" s="22">
        <v>191</v>
      </c>
      <c r="AF654" s="22">
        <v>2257</v>
      </c>
      <c r="AG654" s="22">
        <v>74</v>
      </c>
      <c r="AH654" s="20">
        <v>0.3</v>
      </c>
      <c r="AI654" s="20">
        <v>6</v>
      </c>
      <c r="AJ654" s="20" t="s">
        <v>2580</v>
      </c>
      <c r="AK654" s="22">
        <v>1328</v>
      </c>
      <c r="AL654" s="22">
        <v>0</v>
      </c>
      <c r="AM654" s="22">
        <v>0</v>
      </c>
      <c r="AN654" s="22">
        <v>1</v>
      </c>
      <c r="AO654" s="22">
        <v>35</v>
      </c>
      <c r="AP654" s="22">
        <v>0</v>
      </c>
      <c r="AQ654" s="22">
        <v>0</v>
      </c>
      <c r="AR654" s="22">
        <v>0</v>
      </c>
      <c r="AS654" s="22">
        <v>2</v>
      </c>
      <c r="AT654" s="22">
        <v>0</v>
      </c>
      <c r="AU654" s="22">
        <v>0</v>
      </c>
      <c r="AV654" s="22">
        <v>1</v>
      </c>
      <c r="AW654" s="22">
        <v>152</v>
      </c>
      <c r="AX654" s="20">
        <v>233.6</v>
      </c>
      <c r="AY654" s="20">
        <v>43.6</v>
      </c>
      <c r="AZ654" s="20">
        <v>52</v>
      </c>
      <c r="BA654" s="20">
        <v>32.9</v>
      </c>
      <c r="BB654" s="22">
        <v>16</v>
      </c>
      <c r="BC654" s="20">
        <v>0.17</v>
      </c>
      <c r="BD654" s="20">
        <v>0.18</v>
      </c>
      <c r="BE654" s="20">
        <v>0.35</v>
      </c>
      <c r="BF654" s="20">
        <v>30.47</v>
      </c>
      <c r="BG654" s="22">
        <v>138</v>
      </c>
      <c r="BH654" s="22">
        <v>57</v>
      </c>
      <c r="BI654" s="22">
        <v>306</v>
      </c>
      <c r="BJ654" s="22">
        <v>162</v>
      </c>
      <c r="BK654" s="22">
        <v>245</v>
      </c>
      <c r="BL654" s="22">
        <v>128</v>
      </c>
      <c r="BM654" s="22">
        <v>220</v>
      </c>
      <c r="BN654" s="22">
        <v>107</v>
      </c>
      <c r="BO654" s="20"/>
      <c r="BP654" s="20"/>
      <c r="BQ654" s="20"/>
      <c r="BR654" s="20"/>
      <c r="BS654" s="20"/>
      <c r="BT654" s="20"/>
      <c r="BU654" s="22">
        <v>0.01</v>
      </c>
      <c r="BV654" s="22">
        <v>0</v>
      </c>
      <c r="BW654" s="22">
        <v>0.01</v>
      </c>
      <c r="BX654" s="22">
        <v>0.02</v>
      </c>
      <c r="BY654" s="22">
        <v>2.06</v>
      </c>
      <c r="BZ654" s="22">
        <v>2.37</v>
      </c>
      <c r="CA654" s="22">
        <v>198</v>
      </c>
      <c r="CB654" s="22">
        <v>125</v>
      </c>
      <c r="CC654" s="22">
        <v>201</v>
      </c>
      <c r="CD654" s="22">
        <v>91</v>
      </c>
      <c r="CE654" s="22">
        <v>321</v>
      </c>
      <c r="CF654" s="22">
        <v>137</v>
      </c>
      <c r="CG654" s="22">
        <v>620</v>
      </c>
      <c r="CH654" s="22">
        <v>238</v>
      </c>
      <c r="CI654" s="22">
        <v>1.08</v>
      </c>
      <c r="CJ654" s="22">
        <v>7.0000000000000007E-2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471848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2</v>
      </c>
      <c r="J655" s="20">
        <v>0</v>
      </c>
      <c r="K655" s="20">
        <v>-0.5</v>
      </c>
      <c r="L655" s="22">
        <v>0</v>
      </c>
      <c r="M655" s="20" t="s">
        <v>2581</v>
      </c>
      <c r="N655" s="20">
        <v>0</v>
      </c>
      <c r="O655" s="22">
        <v>653</v>
      </c>
      <c r="P655" s="23" t="b">
        <v>0</v>
      </c>
      <c r="Q655" s="20"/>
      <c r="R655" s="20"/>
      <c r="S655" s="22">
        <v>40</v>
      </c>
      <c r="T655" s="20" t="s">
        <v>2582</v>
      </c>
      <c r="U655" s="20">
        <v>0</v>
      </c>
      <c r="V655" s="20" t="s">
        <v>2583</v>
      </c>
      <c r="W655" s="20">
        <v>0.1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0</v>
      </c>
      <c r="AD655" s="22">
        <v>4929</v>
      </c>
      <c r="AE655" s="22">
        <v>28</v>
      </c>
      <c r="AF655" s="22">
        <v>4183</v>
      </c>
      <c r="AG655" s="22">
        <v>47</v>
      </c>
      <c r="AH655" s="20">
        <v>0</v>
      </c>
      <c r="AI655" s="20">
        <v>0</v>
      </c>
      <c r="AJ655" s="20" t="s">
        <v>2583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561</v>
      </c>
      <c r="BH655" s="22">
        <v>210</v>
      </c>
      <c r="BI655" s="22">
        <v>546</v>
      </c>
      <c r="BJ655" s="22">
        <v>209</v>
      </c>
      <c r="BK655" s="22">
        <v>520</v>
      </c>
      <c r="BL655" s="22">
        <v>199</v>
      </c>
      <c r="BM655" s="22">
        <v>568</v>
      </c>
      <c r="BN655" s="22">
        <v>210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691</v>
      </c>
      <c r="CB655" s="22">
        <v>203</v>
      </c>
      <c r="CC655" s="22">
        <v>494</v>
      </c>
      <c r="CD655" s="22">
        <v>183</v>
      </c>
      <c r="CE655" s="22">
        <v>573</v>
      </c>
      <c r="CF655" s="22">
        <v>207</v>
      </c>
      <c r="CG655" s="22">
        <v>457</v>
      </c>
      <c r="CH655" s="22">
        <v>175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532377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4</v>
      </c>
      <c r="J656" s="20">
        <v>0</v>
      </c>
      <c r="K656" s="20">
        <v>0</v>
      </c>
      <c r="L656" s="22">
        <v>0</v>
      </c>
      <c r="M656" s="20" t="s">
        <v>2172</v>
      </c>
      <c r="N656" s="20">
        <v>0</v>
      </c>
      <c r="O656" s="22">
        <v>654</v>
      </c>
      <c r="P656" s="23" t="b">
        <v>0</v>
      </c>
      <c r="Q656" s="20" t="s">
        <v>3045</v>
      </c>
      <c r="R656" s="20" t="s">
        <v>3046</v>
      </c>
      <c r="S656" s="22">
        <v>45</v>
      </c>
      <c r="T656" s="20" t="s">
        <v>2584</v>
      </c>
      <c r="U656" s="20">
        <v>0</v>
      </c>
      <c r="V656" s="20" t="s">
        <v>2585</v>
      </c>
      <c r="W656" s="20">
        <v>0</v>
      </c>
      <c r="X656" s="23" t="b">
        <v>0</v>
      </c>
      <c r="Y656" s="20"/>
      <c r="Z656" s="20" t="s">
        <v>872</v>
      </c>
      <c r="AA656" s="22">
        <v>17</v>
      </c>
      <c r="AB656" s="22">
        <v>49</v>
      </c>
      <c r="AC656" s="22">
        <v>0</v>
      </c>
      <c r="AD656" s="22">
        <v>3568</v>
      </c>
      <c r="AE656" s="22">
        <v>0</v>
      </c>
      <c r="AF656" s="22">
        <v>4699</v>
      </c>
      <c r="AG656" s="22">
        <v>5</v>
      </c>
      <c r="AH656" s="20">
        <v>0</v>
      </c>
      <c r="AI656" s="20">
        <v>0</v>
      </c>
      <c r="AJ656" s="20" t="s">
        <v>2585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703</v>
      </c>
      <c r="BH656" s="22">
        <v>81</v>
      </c>
      <c r="BI656" s="22">
        <v>700</v>
      </c>
      <c r="BJ656" s="22">
        <v>83</v>
      </c>
      <c r="BK656" s="22">
        <v>693</v>
      </c>
      <c r="BL656" s="22">
        <v>82</v>
      </c>
      <c r="BM656" s="22">
        <v>709</v>
      </c>
      <c r="BN656" s="22">
        <v>84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461</v>
      </c>
      <c r="CB656" s="22">
        <v>86</v>
      </c>
      <c r="CC656" s="22">
        <v>661</v>
      </c>
      <c r="CD656" s="22">
        <v>76</v>
      </c>
      <c r="CE656" s="22">
        <v>710</v>
      </c>
      <c r="CF656" s="22">
        <v>84</v>
      </c>
      <c r="CG656" s="22">
        <v>590</v>
      </c>
      <c r="CH656" s="22">
        <v>81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538210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3</v>
      </c>
      <c r="J657" s="20">
        <v>1.2</v>
      </c>
      <c r="K657" s="20">
        <v>0.7</v>
      </c>
      <c r="L657" s="22">
        <v>1</v>
      </c>
      <c r="M657" s="20" t="s">
        <v>2586</v>
      </c>
      <c r="N657" s="20">
        <v>1.2</v>
      </c>
      <c r="O657" s="22">
        <v>655</v>
      </c>
      <c r="P657" s="23" t="b">
        <v>0</v>
      </c>
      <c r="Q657" s="20"/>
      <c r="R657" s="20"/>
      <c r="S657" s="22">
        <v>44</v>
      </c>
      <c r="T657" s="20" t="s">
        <v>2587</v>
      </c>
      <c r="U657" s="20">
        <v>1.5</v>
      </c>
      <c r="V657" s="20" t="s">
        <v>662</v>
      </c>
      <c r="W657" s="20">
        <v>0</v>
      </c>
      <c r="X657" s="23" t="b">
        <v>0</v>
      </c>
      <c r="Y657" s="20"/>
      <c r="Z657" s="20" t="s">
        <v>858</v>
      </c>
      <c r="AA657" s="22">
        <v>17</v>
      </c>
      <c r="AB657" s="22">
        <v>49</v>
      </c>
      <c r="AC657" s="22">
        <v>9</v>
      </c>
      <c r="AD657" s="22">
        <v>5331</v>
      </c>
      <c r="AE657" s="22">
        <v>123</v>
      </c>
      <c r="AF657" s="22">
        <v>4401</v>
      </c>
      <c r="AG657" s="22">
        <v>67</v>
      </c>
      <c r="AH657" s="20">
        <v>0.3</v>
      </c>
      <c r="AI657" s="20">
        <v>2</v>
      </c>
      <c r="AJ657" s="20" t="s">
        <v>662</v>
      </c>
      <c r="AK657" s="22">
        <v>278</v>
      </c>
      <c r="AL657" s="22">
        <v>0</v>
      </c>
      <c r="AM657" s="22">
        <v>0</v>
      </c>
      <c r="AN657" s="22">
        <v>1</v>
      </c>
      <c r="AO657" s="22">
        <v>3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32</v>
      </c>
      <c r="AX657" s="20">
        <v>25.8</v>
      </c>
      <c r="AY657" s="20">
        <v>3</v>
      </c>
      <c r="AZ657" s="20">
        <v>10</v>
      </c>
      <c r="BA657" s="20">
        <v>4</v>
      </c>
      <c r="BB657" s="22">
        <v>4</v>
      </c>
      <c r="BC657" s="20">
        <v>0</v>
      </c>
      <c r="BD657" s="20">
        <v>0.02</v>
      </c>
      <c r="BE657" s="20">
        <v>0.02</v>
      </c>
      <c r="BF657" s="20">
        <v>2.2000000000000002</v>
      </c>
      <c r="BG657" s="22">
        <v>403</v>
      </c>
      <c r="BH657" s="22">
        <v>179</v>
      </c>
      <c r="BI657" s="22">
        <v>415</v>
      </c>
      <c r="BJ657" s="22">
        <v>206</v>
      </c>
      <c r="BK657" s="22">
        <v>385</v>
      </c>
      <c r="BL657" s="22">
        <v>192</v>
      </c>
      <c r="BM657" s="22">
        <v>420</v>
      </c>
      <c r="BN657" s="22">
        <v>194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0.01</v>
      </c>
      <c r="BX657" s="22">
        <v>0.01</v>
      </c>
      <c r="BY657" s="22">
        <v>0.71</v>
      </c>
      <c r="BZ657" s="22">
        <v>0.97</v>
      </c>
      <c r="CA657" s="22">
        <v>568</v>
      </c>
      <c r="CB657" s="22">
        <v>321</v>
      </c>
      <c r="CC657" s="22">
        <v>252</v>
      </c>
      <c r="CD657" s="22">
        <v>112</v>
      </c>
      <c r="CE657" s="22">
        <v>349</v>
      </c>
      <c r="CF657" s="22">
        <v>152</v>
      </c>
      <c r="CG657" s="22">
        <v>548</v>
      </c>
      <c r="CH657" s="22">
        <v>199</v>
      </c>
      <c r="CI657" s="22">
        <v>1.29</v>
      </c>
      <c r="CJ657" s="22">
        <v>0.32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487836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4</v>
      </c>
      <c r="J658" s="20">
        <v>0</v>
      </c>
      <c r="K658" s="20">
        <v>-0.5</v>
      </c>
      <c r="L658" s="22">
        <v>0</v>
      </c>
      <c r="M658" s="20" t="s">
        <v>2588</v>
      </c>
      <c r="N658" s="20">
        <v>0</v>
      </c>
      <c r="O658" s="22">
        <v>656</v>
      </c>
      <c r="P658" s="23" t="b">
        <v>0</v>
      </c>
      <c r="Q658" s="20"/>
      <c r="R658" s="20"/>
      <c r="S658" s="22">
        <v>45</v>
      </c>
      <c r="T658" s="20" t="s">
        <v>2589</v>
      </c>
      <c r="U658" s="20">
        <v>1</v>
      </c>
      <c r="V658" s="20" t="s">
        <v>2590</v>
      </c>
      <c r="W658" s="20">
        <v>0.1</v>
      </c>
      <c r="X658" s="23" t="b">
        <v>0</v>
      </c>
      <c r="Y658" s="20"/>
      <c r="Z658" s="20" t="s">
        <v>858</v>
      </c>
      <c r="AA658" s="22">
        <v>17</v>
      </c>
      <c r="AB658" s="22">
        <v>49</v>
      </c>
      <c r="AC658" s="22">
        <v>2</v>
      </c>
      <c r="AD658" s="22">
        <v>11136</v>
      </c>
      <c r="AE658" s="22">
        <v>92</v>
      </c>
      <c r="AF658" s="22">
        <v>9594</v>
      </c>
      <c r="AG658" s="22">
        <v>182</v>
      </c>
      <c r="AH658" s="20">
        <v>0</v>
      </c>
      <c r="AI658" s="20">
        <v>0.4</v>
      </c>
      <c r="AJ658" s="20" t="s">
        <v>2590</v>
      </c>
      <c r="AK658" s="22">
        <v>11</v>
      </c>
      <c r="AL658" s="22">
        <v>0</v>
      </c>
      <c r="AM658" s="22">
        <v>0</v>
      </c>
      <c r="AN658" s="22">
        <v>0</v>
      </c>
      <c r="AO658" s="22">
        <v>1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5</v>
      </c>
      <c r="AX658" s="20">
        <v>0</v>
      </c>
      <c r="AY658" s="20">
        <v>0.3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0.12</v>
      </c>
      <c r="BG658" s="22">
        <v>677</v>
      </c>
      <c r="BH658" s="22">
        <v>73</v>
      </c>
      <c r="BI658" s="22">
        <v>449</v>
      </c>
      <c r="BJ658" s="22">
        <v>57</v>
      </c>
      <c r="BK658" s="22">
        <v>664</v>
      </c>
      <c r="BL658" s="22">
        <v>72</v>
      </c>
      <c r="BM658" s="22">
        <v>682</v>
      </c>
      <c r="BN658" s="22">
        <v>75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0.98</v>
      </c>
      <c r="BZ658" s="22">
        <v>8.18</v>
      </c>
      <c r="CA658" s="22">
        <v>430</v>
      </c>
      <c r="CB658" s="22">
        <v>76</v>
      </c>
      <c r="CC658" s="22">
        <v>634</v>
      </c>
      <c r="CD658" s="22">
        <v>68</v>
      </c>
      <c r="CE658" s="22">
        <v>429</v>
      </c>
      <c r="CF658" s="22">
        <v>50</v>
      </c>
      <c r="CG658" s="22">
        <v>442</v>
      </c>
      <c r="CH658" s="22">
        <v>62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196100</v>
      </c>
      <c r="D659" s="22">
        <v>0</v>
      </c>
      <c r="E659" s="22">
        <v>0</v>
      </c>
      <c r="F659" s="22">
        <v>0</v>
      </c>
      <c r="G659" s="22">
        <v>0</v>
      </c>
      <c r="H659" s="22">
        <v>1</v>
      </c>
      <c r="I659" s="22">
        <v>3</v>
      </c>
      <c r="J659" s="20">
        <v>2.8</v>
      </c>
      <c r="K659" s="20">
        <v>2.2999999999999998</v>
      </c>
      <c r="L659" s="22">
        <v>5</v>
      </c>
      <c r="M659" s="20" t="s">
        <v>2591</v>
      </c>
      <c r="N659" s="20">
        <v>2.8</v>
      </c>
      <c r="O659" s="22">
        <v>663</v>
      </c>
      <c r="P659" s="23" t="b">
        <v>0</v>
      </c>
      <c r="Q659" s="20"/>
      <c r="R659" s="20" t="s">
        <v>3418</v>
      </c>
      <c r="S659" s="22">
        <v>50</v>
      </c>
      <c r="T659" s="20" t="s">
        <v>2592</v>
      </c>
      <c r="U659" s="20">
        <v>2.9</v>
      </c>
      <c r="V659" s="20" t="s">
        <v>2593</v>
      </c>
      <c r="W659" s="20">
        <v>0.2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50</v>
      </c>
      <c r="AD659" s="22">
        <v>57779</v>
      </c>
      <c r="AE659" s="22">
        <v>2887</v>
      </c>
      <c r="AF659" s="22">
        <v>44381</v>
      </c>
      <c r="AG659" s="22">
        <v>466</v>
      </c>
      <c r="AH659" s="20">
        <v>0.6</v>
      </c>
      <c r="AI659" s="20">
        <v>10</v>
      </c>
      <c r="AJ659" s="20" t="s">
        <v>2593</v>
      </c>
      <c r="AK659" s="22">
        <v>1363</v>
      </c>
      <c r="AL659" s="22">
        <v>2</v>
      </c>
      <c r="AM659" s="22">
        <v>2</v>
      </c>
      <c r="AN659" s="22">
        <v>2</v>
      </c>
      <c r="AO659" s="22">
        <v>34</v>
      </c>
      <c r="AP659" s="22">
        <v>0</v>
      </c>
      <c r="AQ659" s="22">
        <v>0</v>
      </c>
      <c r="AR659" s="22">
        <v>0</v>
      </c>
      <c r="AS659" s="22">
        <v>4</v>
      </c>
      <c r="AT659" s="22">
        <v>0</v>
      </c>
      <c r="AU659" s="22">
        <v>0</v>
      </c>
      <c r="AV659" s="22">
        <v>3</v>
      </c>
      <c r="AW659" s="22">
        <v>205</v>
      </c>
      <c r="AX659" s="20">
        <v>248.2</v>
      </c>
      <c r="AY659" s="20">
        <v>329.8</v>
      </c>
      <c r="AZ659" s="20">
        <v>116</v>
      </c>
      <c r="BA659" s="20">
        <v>69.3</v>
      </c>
      <c r="BB659" s="22">
        <v>16</v>
      </c>
      <c r="BC659" s="20">
        <v>1.42</v>
      </c>
      <c r="BD659" s="20">
        <v>1.41</v>
      </c>
      <c r="BE659" s="20">
        <v>2.83</v>
      </c>
      <c r="BF659" s="20">
        <v>28.87</v>
      </c>
      <c r="BG659" s="22">
        <v>132</v>
      </c>
      <c r="BH659" s="22">
        <v>53</v>
      </c>
      <c r="BI659" s="22">
        <v>38</v>
      </c>
      <c r="BJ659" s="22">
        <v>31</v>
      </c>
      <c r="BK659" s="22">
        <v>146</v>
      </c>
      <c r="BL659" s="22">
        <v>92</v>
      </c>
      <c r="BM659" s="22">
        <v>81</v>
      </c>
      <c r="BN659" s="22">
        <v>57</v>
      </c>
      <c r="BO659" s="22">
        <v>2</v>
      </c>
      <c r="BP659" s="20"/>
      <c r="BQ659" s="20"/>
      <c r="BR659" s="20"/>
      <c r="BS659" s="20"/>
      <c r="BT659" s="20"/>
      <c r="BU659" s="22">
        <v>0.09</v>
      </c>
      <c r="BV659" s="22">
        <v>0</v>
      </c>
      <c r="BW659" s="22">
        <v>0.09</v>
      </c>
      <c r="BX659" s="22">
        <v>0.18</v>
      </c>
      <c r="BY659" s="22">
        <v>1.91</v>
      </c>
      <c r="BZ659" s="22">
        <v>2.25</v>
      </c>
      <c r="CA659" s="22">
        <v>190</v>
      </c>
      <c r="CB659" s="22">
        <v>119</v>
      </c>
      <c r="CC659" s="22">
        <v>119</v>
      </c>
      <c r="CD659" s="22">
        <v>58</v>
      </c>
      <c r="CE659" s="22">
        <v>165</v>
      </c>
      <c r="CF659" s="22">
        <v>69</v>
      </c>
      <c r="CG659" s="22">
        <v>324</v>
      </c>
      <c r="CH659" s="22">
        <v>102</v>
      </c>
      <c r="CI659" s="22">
        <v>1.06</v>
      </c>
      <c r="CJ659" s="22">
        <v>0.13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173807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3</v>
      </c>
      <c r="J660" s="20">
        <v>0</v>
      </c>
      <c r="K660" s="20">
        <v>0</v>
      </c>
      <c r="L660" s="22">
        <v>0</v>
      </c>
      <c r="M660" s="20" t="s">
        <v>1260</v>
      </c>
      <c r="N660" s="20">
        <v>0</v>
      </c>
      <c r="O660" s="22">
        <v>666</v>
      </c>
      <c r="P660" s="23" t="b">
        <v>0</v>
      </c>
      <c r="Q660" s="20" t="s">
        <v>3246</v>
      </c>
      <c r="R660" s="20" t="s">
        <v>3306</v>
      </c>
      <c r="S660" s="22">
        <v>50</v>
      </c>
      <c r="T660" s="20" t="s">
        <v>2792</v>
      </c>
      <c r="U660" s="20">
        <v>0.7</v>
      </c>
      <c r="V660" s="20" t="s">
        <v>631</v>
      </c>
      <c r="W660" s="20">
        <v>0</v>
      </c>
      <c r="X660" s="23" t="b">
        <v>0</v>
      </c>
      <c r="Y660" s="20"/>
      <c r="Z660" s="20" t="s">
        <v>899</v>
      </c>
      <c r="AA660" s="22">
        <v>17</v>
      </c>
      <c r="AB660" s="22">
        <v>49</v>
      </c>
      <c r="AC660" s="22">
        <v>2</v>
      </c>
      <c r="AD660" s="22">
        <v>501</v>
      </c>
      <c r="AE660" s="22">
        <v>8</v>
      </c>
      <c r="AF660" s="22">
        <v>567</v>
      </c>
      <c r="AG660" s="22">
        <v>23</v>
      </c>
      <c r="AH660" s="20">
        <v>0</v>
      </c>
      <c r="AI660" s="20">
        <v>0.4</v>
      </c>
      <c r="AJ660" s="20" t="s">
        <v>2793</v>
      </c>
      <c r="AK660" s="22">
        <v>57</v>
      </c>
      <c r="AL660" s="22">
        <v>0</v>
      </c>
      <c r="AM660" s="22">
        <v>0</v>
      </c>
      <c r="AN660" s="22">
        <v>0</v>
      </c>
      <c r="AO660" s="22">
        <v>5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0</v>
      </c>
      <c r="AW660" s="22">
        <v>-2</v>
      </c>
      <c r="AX660" s="20">
        <v>6.4</v>
      </c>
      <c r="AY660" s="20">
        <v>13</v>
      </c>
      <c r="AZ660" s="20">
        <v>8</v>
      </c>
      <c r="BA660" s="20">
        <v>2.8</v>
      </c>
      <c r="BB660" s="22">
        <v>0</v>
      </c>
      <c r="BC660" s="20">
        <v>0.09</v>
      </c>
      <c r="BD660" s="20">
        <v>0.04</v>
      </c>
      <c r="BE660" s="20">
        <v>0.13</v>
      </c>
      <c r="BF660" s="20">
        <v>2.5099999999999998</v>
      </c>
      <c r="BG660" s="22">
        <v>454</v>
      </c>
      <c r="BH660" s="22">
        <v>205</v>
      </c>
      <c r="BI660" s="22">
        <v>385</v>
      </c>
      <c r="BJ660" s="22">
        <v>197</v>
      </c>
      <c r="BK660" s="22">
        <v>396</v>
      </c>
      <c r="BL660" s="22">
        <v>200</v>
      </c>
      <c r="BM660" s="22">
        <v>443</v>
      </c>
      <c r="BN660" s="22">
        <v>204</v>
      </c>
      <c r="BO660" s="20"/>
      <c r="BP660" s="20"/>
      <c r="BQ660" s="20"/>
      <c r="BR660" s="20"/>
      <c r="BS660" s="20"/>
      <c r="BT660" s="20"/>
      <c r="BU660" s="22">
        <v>0.14000000000000001</v>
      </c>
      <c r="BV660" s="22">
        <v>0</v>
      </c>
      <c r="BW660" s="22">
        <v>0.06</v>
      </c>
      <c r="BX660" s="22">
        <v>0.2</v>
      </c>
      <c r="BY660" s="22">
        <v>3.96</v>
      </c>
      <c r="BZ660" s="22">
        <v>7.89</v>
      </c>
      <c r="CA660" s="22">
        <v>187</v>
      </c>
      <c r="CB660" s="22">
        <v>116</v>
      </c>
      <c r="CC660" s="22">
        <v>717</v>
      </c>
      <c r="CD660" s="22">
        <v>303</v>
      </c>
      <c r="CE660" s="22">
        <v>487</v>
      </c>
      <c r="CF660" s="22">
        <v>228</v>
      </c>
      <c r="CG660" s="22">
        <v>716</v>
      </c>
      <c r="CH660" s="22">
        <v>295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244619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2</v>
      </c>
      <c r="J661" s="20">
        <v>-0.2</v>
      </c>
      <c r="K661" s="20">
        <v>-0.7</v>
      </c>
      <c r="L661" s="22">
        <v>0</v>
      </c>
      <c r="M661" s="20" t="s">
        <v>1235</v>
      </c>
      <c r="N661" s="20">
        <v>-0.2</v>
      </c>
      <c r="O661" s="22">
        <v>693</v>
      </c>
      <c r="P661" s="23" t="b">
        <v>0</v>
      </c>
      <c r="Q661" s="20"/>
      <c r="R661" s="20"/>
      <c r="S661" s="22">
        <v>40</v>
      </c>
      <c r="T661" s="20" t="s">
        <v>3047</v>
      </c>
      <c r="U661" s="20">
        <v>0.5</v>
      </c>
      <c r="V661" s="20" t="s">
        <v>558</v>
      </c>
      <c r="W661" s="20">
        <v>0.1</v>
      </c>
      <c r="X661" s="23" t="b">
        <v>0</v>
      </c>
      <c r="Y661" s="20"/>
      <c r="Z661" s="20" t="s">
        <v>858</v>
      </c>
      <c r="AA661" s="22">
        <v>17</v>
      </c>
      <c r="AB661" s="22">
        <v>49</v>
      </c>
      <c r="AC661" s="22">
        <v>6</v>
      </c>
      <c r="AD661" s="22">
        <v>10502</v>
      </c>
      <c r="AE661" s="22">
        <v>66</v>
      </c>
      <c r="AF661" s="22">
        <v>6277</v>
      </c>
      <c r="AG661" s="22">
        <v>130</v>
      </c>
      <c r="AH661" s="20">
        <v>0</v>
      </c>
      <c r="AI661" s="20">
        <v>1.5</v>
      </c>
      <c r="AJ661" s="20" t="s">
        <v>558</v>
      </c>
      <c r="AK661" s="22">
        <v>827</v>
      </c>
      <c r="AL661" s="22">
        <v>0</v>
      </c>
      <c r="AM661" s="22">
        <v>0</v>
      </c>
      <c r="AN661" s="22">
        <v>0</v>
      </c>
      <c r="AO661" s="22">
        <v>27</v>
      </c>
      <c r="AP661" s="22">
        <v>0</v>
      </c>
      <c r="AQ661" s="22">
        <v>0</v>
      </c>
      <c r="AR661" s="22">
        <v>0</v>
      </c>
      <c r="AS661" s="22">
        <v>3</v>
      </c>
      <c r="AT661" s="22">
        <v>0</v>
      </c>
      <c r="AU661" s="22">
        <v>0</v>
      </c>
      <c r="AV661" s="22">
        <v>0</v>
      </c>
      <c r="AW661" s="22">
        <v>74</v>
      </c>
      <c r="AX661" s="20">
        <v>120.4</v>
      </c>
      <c r="AY661" s="20">
        <v>53.6</v>
      </c>
      <c r="AZ661" s="20">
        <v>64</v>
      </c>
      <c r="BA661" s="20">
        <v>23.9</v>
      </c>
      <c r="BB661" s="22">
        <v>10</v>
      </c>
      <c r="BC661" s="20">
        <v>0.53</v>
      </c>
      <c r="BD661" s="20">
        <v>0.18</v>
      </c>
      <c r="BE661" s="20">
        <v>0.71</v>
      </c>
      <c r="BF661" s="20">
        <v>19.440000000000001</v>
      </c>
      <c r="BG661" s="22">
        <v>270</v>
      </c>
      <c r="BH661" s="22">
        <v>107</v>
      </c>
      <c r="BI661" s="22">
        <v>278</v>
      </c>
      <c r="BJ661" s="22">
        <v>90</v>
      </c>
      <c r="BK661" s="22">
        <v>218</v>
      </c>
      <c r="BL661" s="22">
        <v>56</v>
      </c>
      <c r="BM661" s="22">
        <v>285</v>
      </c>
      <c r="BN661" s="22">
        <v>97</v>
      </c>
      <c r="BO661" s="20"/>
      <c r="BP661" s="20"/>
      <c r="BQ661" s="20"/>
      <c r="BR661" s="20"/>
      <c r="BS661" s="20"/>
      <c r="BT661" s="20"/>
      <c r="BU661" s="22">
        <v>0.06</v>
      </c>
      <c r="BV661" s="22">
        <v>0</v>
      </c>
      <c r="BW661" s="22">
        <v>0.02</v>
      </c>
      <c r="BX661" s="22">
        <v>0.08</v>
      </c>
      <c r="BY661" s="22">
        <v>2.12</v>
      </c>
      <c r="BZ661" s="22">
        <v>2.94</v>
      </c>
      <c r="CA661" s="22">
        <v>666</v>
      </c>
      <c r="CB661" s="22">
        <v>187</v>
      </c>
      <c r="CC661" s="22">
        <v>767</v>
      </c>
      <c r="CD661" s="22">
        <v>247</v>
      </c>
      <c r="CE661" s="22">
        <v>490</v>
      </c>
      <c r="CF661" s="22">
        <v>164</v>
      </c>
      <c r="CG661" s="22">
        <v>439</v>
      </c>
      <c r="CH661" s="22">
        <v>169</v>
      </c>
      <c r="CI661" s="22">
        <v>1.0900000000000001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585472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3</v>
      </c>
      <c r="J662" s="20">
        <v>0</v>
      </c>
      <c r="K662" s="20">
        <v>-0.5</v>
      </c>
      <c r="L662" s="22">
        <v>0</v>
      </c>
      <c r="M662" s="20" t="s">
        <v>983</v>
      </c>
      <c r="N662" s="20">
        <v>0</v>
      </c>
      <c r="O662" s="22">
        <v>730</v>
      </c>
      <c r="P662" s="23" t="b">
        <v>0</v>
      </c>
      <c r="Q662" s="20"/>
      <c r="R662" s="20"/>
      <c r="S662" s="22">
        <v>45</v>
      </c>
      <c r="T662" s="20" t="s">
        <v>3345</v>
      </c>
      <c r="U662" s="20">
        <v>1</v>
      </c>
      <c r="V662" s="20" t="s">
        <v>3346</v>
      </c>
      <c r="W662" s="20">
        <v>0</v>
      </c>
      <c r="X662" s="23" t="b">
        <v>0</v>
      </c>
      <c r="Y662" s="20"/>
      <c r="Z662" s="20" t="s">
        <v>858</v>
      </c>
      <c r="AA662" s="22">
        <v>17</v>
      </c>
      <c r="AB662" s="22">
        <v>49</v>
      </c>
      <c r="AC662" s="22">
        <v>1</v>
      </c>
      <c r="AD662" s="22">
        <v>384</v>
      </c>
      <c r="AE662" s="22">
        <v>12</v>
      </c>
      <c r="AF662" s="22">
        <v>250</v>
      </c>
      <c r="AG662" s="22">
        <v>12</v>
      </c>
      <c r="AH662" s="20">
        <v>0</v>
      </c>
      <c r="AI662" s="20">
        <v>0.2</v>
      </c>
      <c r="AJ662" s="20" t="s">
        <v>3346</v>
      </c>
      <c r="AK662" s="22">
        <v>7</v>
      </c>
      <c r="AL662" s="22">
        <v>0</v>
      </c>
      <c r="AM662" s="22">
        <v>0</v>
      </c>
      <c r="AN662" s="22">
        <v>0</v>
      </c>
      <c r="AO662" s="22">
        <v>2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3</v>
      </c>
      <c r="AX662" s="20">
        <v>0</v>
      </c>
      <c r="AY662" s="20">
        <v>0.3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1.28</v>
      </c>
      <c r="BG662" s="22">
        <v>709</v>
      </c>
      <c r="BH662" s="22">
        <v>293</v>
      </c>
      <c r="BI662" s="22">
        <v>450</v>
      </c>
      <c r="BJ662" s="22">
        <v>220</v>
      </c>
      <c r="BK662" s="22">
        <v>700</v>
      </c>
      <c r="BL662" s="22">
        <v>294</v>
      </c>
      <c r="BM662" s="22">
        <v>715</v>
      </c>
      <c r="BN662" s="22">
        <v>296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16.46</v>
      </c>
      <c r="BZ662" s="22">
        <v>25.71</v>
      </c>
      <c r="CA662" s="22">
        <v>473</v>
      </c>
      <c r="CB662" s="22">
        <v>280</v>
      </c>
      <c r="CC662" s="22">
        <v>668</v>
      </c>
      <c r="CD662" s="22">
        <v>266</v>
      </c>
      <c r="CE662" s="22">
        <v>437</v>
      </c>
      <c r="CF662" s="22">
        <v>198</v>
      </c>
      <c r="CG662" s="22">
        <v>738</v>
      </c>
      <c r="CH662" s="22">
        <v>310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601496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0</v>
      </c>
      <c r="K663" s="20">
        <v>-0.5</v>
      </c>
      <c r="L663" s="22">
        <v>0</v>
      </c>
      <c r="M663" s="20" t="s">
        <v>3347</v>
      </c>
      <c r="N663" s="20">
        <v>0</v>
      </c>
      <c r="O663" s="22">
        <v>731</v>
      </c>
      <c r="P663" s="23" t="b">
        <v>0</v>
      </c>
      <c r="Q663" s="20"/>
      <c r="R663" s="20"/>
      <c r="S663" s="22">
        <v>40</v>
      </c>
      <c r="T663" s="20" t="s">
        <v>3348</v>
      </c>
      <c r="U663" s="20">
        <v>0</v>
      </c>
      <c r="V663" s="20" t="s">
        <v>3349</v>
      </c>
      <c r="W663" s="20">
        <v>0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0</v>
      </c>
      <c r="AD663" s="22">
        <v>1197</v>
      </c>
      <c r="AE663" s="22">
        <v>23</v>
      </c>
      <c r="AF663" s="22">
        <v>667</v>
      </c>
      <c r="AG663" s="22">
        <v>34</v>
      </c>
      <c r="AH663" s="20">
        <v>0</v>
      </c>
      <c r="AI663" s="20">
        <v>0</v>
      </c>
      <c r="AJ663" s="20" t="s">
        <v>3349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591</v>
      </c>
      <c r="BH663" s="22">
        <v>233</v>
      </c>
      <c r="BI663" s="22">
        <v>576</v>
      </c>
      <c r="BJ663" s="22">
        <v>232</v>
      </c>
      <c r="BK663" s="22">
        <v>551</v>
      </c>
      <c r="BL663" s="22">
        <v>223</v>
      </c>
      <c r="BM663" s="22">
        <v>598</v>
      </c>
      <c r="BN663" s="22">
        <v>233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723</v>
      </c>
      <c r="CB663" s="22">
        <v>228</v>
      </c>
      <c r="CC663" s="22">
        <v>524</v>
      </c>
      <c r="CD663" s="22">
        <v>206</v>
      </c>
      <c r="CE663" s="22">
        <v>603</v>
      </c>
      <c r="CF663" s="22">
        <v>230</v>
      </c>
      <c r="CG663" s="22">
        <v>641</v>
      </c>
      <c r="CH663" s="22">
        <v>226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552425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3</v>
      </c>
      <c r="J664" s="20">
        <v>0.3</v>
      </c>
      <c r="K664" s="20">
        <v>-0.2</v>
      </c>
      <c r="L664" s="22">
        <v>0</v>
      </c>
      <c r="M664" s="20" t="s">
        <v>3687</v>
      </c>
      <c r="N664" s="20">
        <v>0.3</v>
      </c>
      <c r="O664" s="22">
        <v>759</v>
      </c>
      <c r="P664" s="23" t="b">
        <v>0</v>
      </c>
      <c r="Q664" s="20"/>
      <c r="R664" s="20"/>
      <c r="S664" s="22">
        <v>45</v>
      </c>
      <c r="T664" s="20" t="s">
        <v>3688</v>
      </c>
      <c r="U664" s="20">
        <v>1</v>
      </c>
      <c r="V664" s="20" t="s">
        <v>3689</v>
      </c>
      <c r="W664" s="20">
        <v>0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1</v>
      </c>
      <c r="AD664" s="22">
        <v>49</v>
      </c>
      <c r="AE664" s="22">
        <v>8</v>
      </c>
      <c r="AF664" s="22">
        <v>17</v>
      </c>
      <c r="AG664" s="22">
        <v>7</v>
      </c>
      <c r="AH664" s="20">
        <v>0.1</v>
      </c>
      <c r="AI664" s="20">
        <v>0.2</v>
      </c>
      <c r="AJ664" s="20" t="s">
        <v>3689</v>
      </c>
      <c r="AK664" s="22">
        <v>9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3</v>
      </c>
      <c r="AX664" s="20">
        <v>0</v>
      </c>
      <c r="AY664" s="20">
        <v>0.1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0.12</v>
      </c>
      <c r="BG664" s="22">
        <v>706</v>
      </c>
      <c r="BH664" s="22">
        <v>291</v>
      </c>
      <c r="BI664" s="22">
        <v>457</v>
      </c>
      <c r="BJ664" s="22">
        <v>221</v>
      </c>
      <c r="BK664" s="22">
        <v>697</v>
      </c>
      <c r="BL664" s="22">
        <v>292</v>
      </c>
      <c r="BM664" s="22">
        <v>712</v>
      </c>
      <c r="BN664" s="22">
        <v>294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1.2</v>
      </c>
      <c r="BZ664" s="22">
        <v>0</v>
      </c>
      <c r="CA664" s="22">
        <v>469</v>
      </c>
      <c r="CB664" s="22">
        <v>278</v>
      </c>
      <c r="CC664" s="22">
        <v>364</v>
      </c>
      <c r="CD664" s="22">
        <v>164</v>
      </c>
      <c r="CE664" s="22">
        <v>436</v>
      </c>
      <c r="CF664" s="22">
        <v>197</v>
      </c>
      <c r="CG664" s="22">
        <v>761</v>
      </c>
      <c r="CH664" s="22">
        <v>327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75</v>
      </c>
      <c r="C665" s="22">
        <v>242898</v>
      </c>
      <c r="D665" s="22">
        <v>0</v>
      </c>
      <c r="E665" s="22">
        <v>0</v>
      </c>
      <c r="F665" s="22">
        <v>-2</v>
      </c>
      <c r="G665" s="22">
        <v>2</v>
      </c>
      <c r="H665" s="22">
        <v>1</v>
      </c>
      <c r="I665" s="22">
        <v>3</v>
      </c>
      <c r="J665" s="20">
        <v>3.7</v>
      </c>
      <c r="K665" s="20">
        <v>2.8</v>
      </c>
      <c r="L665" s="22">
        <v>9</v>
      </c>
      <c r="M665" s="20" t="s">
        <v>1546</v>
      </c>
      <c r="N665" s="20">
        <v>3.7</v>
      </c>
      <c r="O665" s="22">
        <v>450</v>
      </c>
      <c r="P665" s="23" t="b">
        <v>0</v>
      </c>
      <c r="Q665" s="20"/>
      <c r="R665" s="20" t="s">
        <v>3749</v>
      </c>
      <c r="S665" s="22">
        <v>58</v>
      </c>
      <c r="T665" s="20" t="s">
        <v>1547</v>
      </c>
      <c r="U665" s="20">
        <v>3</v>
      </c>
      <c r="V665" s="20" t="s">
        <v>459</v>
      </c>
      <c r="W665" s="20">
        <v>0.6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45</v>
      </c>
      <c r="AD665" s="22">
        <v>90530</v>
      </c>
      <c r="AE665" s="22">
        <v>6536</v>
      </c>
      <c r="AF665" s="22">
        <v>99972</v>
      </c>
      <c r="AG665" s="22">
        <v>1124</v>
      </c>
      <c r="AH665" s="20">
        <v>0.6</v>
      </c>
      <c r="AI665" s="20">
        <v>7.8</v>
      </c>
      <c r="AJ665" s="20" t="s">
        <v>459</v>
      </c>
      <c r="AK665" s="22">
        <v>921</v>
      </c>
      <c r="AL665" s="22">
        <v>1</v>
      </c>
      <c r="AM665" s="22">
        <v>4</v>
      </c>
      <c r="AN665" s="22">
        <v>2</v>
      </c>
      <c r="AO665" s="22">
        <v>16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2</v>
      </c>
      <c r="AW665" s="22">
        <v>137</v>
      </c>
      <c r="AX665" s="20">
        <v>168</v>
      </c>
      <c r="AY665" s="20">
        <v>223.4</v>
      </c>
      <c r="AZ665" s="20">
        <v>310</v>
      </c>
      <c r="BA665" s="20">
        <v>70.099999999999994</v>
      </c>
      <c r="BB665" s="22">
        <v>12</v>
      </c>
      <c r="BC665" s="20">
        <v>3.12</v>
      </c>
      <c r="BD665" s="20">
        <v>1.29</v>
      </c>
      <c r="BE665" s="20">
        <v>4.4000000000000004</v>
      </c>
      <c r="BF665" s="20">
        <v>17.05</v>
      </c>
      <c r="BG665" s="22">
        <v>209</v>
      </c>
      <c r="BH665" s="22">
        <v>86</v>
      </c>
      <c r="BI665" s="22">
        <v>74</v>
      </c>
      <c r="BJ665" s="22">
        <v>58</v>
      </c>
      <c r="BK665" s="22">
        <v>45</v>
      </c>
      <c r="BL665" s="22">
        <v>29</v>
      </c>
      <c r="BM665" s="22">
        <v>79</v>
      </c>
      <c r="BN665" s="22">
        <v>55</v>
      </c>
      <c r="BO665" s="20"/>
      <c r="BP665" s="20"/>
      <c r="BQ665" s="20"/>
      <c r="BR665" s="20"/>
      <c r="BS665" s="20"/>
      <c r="BT665" s="20"/>
      <c r="BU665" s="22">
        <v>0.3</v>
      </c>
      <c r="BV665" s="22">
        <v>0</v>
      </c>
      <c r="BW665" s="22">
        <v>0.13</v>
      </c>
      <c r="BX665" s="22">
        <v>0.43</v>
      </c>
      <c r="BY665" s="22">
        <v>1.67</v>
      </c>
      <c r="BZ665" s="22">
        <v>1.56</v>
      </c>
      <c r="CA665" s="22">
        <v>76</v>
      </c>
      <c r="CB665" s="22">
        <v>48</v>
      </c>
      <c r="CC665" s="22">
        <v>62</v>
      </c>
      <c r="CD665" s="22">
        <v>35</v>
      </c>
      <c r="CE665" s="22">
        <v>149</v>
      </c>
      <c r="CF665" s="22">
        <v>64</v>
      </c>
      <c r="CG665" s="22">
        <v>229</v>
      </c>
      <c r="CH665" s="22">
        <v>73</v>
      </c>
      <c r="CI665" s="22">
        <v>1.17</v>
      </c>
      <c r="CJ665" s="22">
        <v>0.2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214572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1</v>
      </c>
      <c r="J666" s="20">
        <v>0</v>
      </c>
      <c r="K666" s="20">
        <v>0</v>
      </c>
      <c r="L666" s="22">
        <v>0</v>
      </c>
      <c r="M666" s="20" t="s">
        <v>1445</v>
      </c>
      <c r="N666" s="20">
        <v>0</v>
      </c>
      <c r="O666" s="22">
        <v>491</v>
      </c>
      <c r="P666" s="23" t="b">
        <v>0</v>
      </c>
      <c r="Q666" s="20"/>
      <c r="R666" s="20"/>
      <c r="S666" s="22">
        <v>39</v>
      </c>
      <c r="T666" s="20" t="s">
        <v>1620</v>
      </c>
      <c r="U666" s="20">
        <v>0</v>
      </c>
      <c r="V666" s="20" t="s">
        <v>708</v>
      </c>
      <c r="W666" s="20">
        <v>0.2</v>
      </c>
      <c r="X666" s="23" t="b">
        <v>0</v>
      </c>
      <c r="Y666" s="20"/>
      <c r="Z666" s="20" t="s">
        <v>858</v>
      </c>
      <c r="AA666" s="22">
        <v>18</v>
      </c>
      <c r="AB666" s="22">
        <v>6</v>
      </c>
      <c r="AC666" s="22">
        <v>0</v>
      </c>
      <c r="AD666" s="22">
        <v>8933</v>
      </c>
      <c r="AE666" s="22">
        <v>64</v>
      </c>
      <c r="AF666" s="22">
        <v>13621</v>
      </c>
      <c r="AG666" s="22">
        <v>130</v>
      </c>
      <c r="AH666" s="20">
        <v>0</v>
      </c>
      <c r="AI666" s="20">
        <v>0</v>
      </c>
      <c r="AJ666" s="20" t="s">
        <v>708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501</v>
      </c>
      <c r="BH666" s="22">
        <v>47</v>
      </c>
      <c r="BI666" s="22">
        <v>485</v>
      </c>
      <c r="BJ666" s="22">
        <v>29</v>
      </c>
      <c r="BK666" s="22">
        <v>456</v>
      </c>
      <c r="BL666" s="22">
        <v>20</v>
      </c>
      <c r="BM666" s="22">
        <v>507</v>
      </c>
      <c r="BN666" s="22">
        <v>47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752</v>
      </c>
      <c r="CB666" s="22">
        <v>80</v>
      </c>
      <c r="CC666" s="22">
        <v>431</v>
      </c>
      <c r="CD666" s="22">
        <v>46</v>
      </c>
      <c r="CE666" s="22">
        <v>513</v>
      </c>
      <c r="CF666" s="22">
        <v>47</v>
      </c>
      <c r="CG666" s="22">
        <v>323</v>
      </c>
      <c r="CH666" s="22">
        <v>50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202993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3</v>
      </c>
      <c r="J667" s="20">
        <v>0</v>
      </c>
      <c r="K667" s="20">
        <v>0</v>
      </c>
      <c r="L667" s="22">
        <v>0</v>
      </c>
      <c r="M667" s="20" t="s">
        <v>307</v>
      </c>
      <c r="N667" s="20">
        <v>0.2</v>
      </c>
      <c r="O667" s="22">
        <v>492</v>
      </c>
      <c r="P667" s="23" t="b">
        <v>0</v>
      </c>
      <c r="Q667" s="20" t="s">
        <v>3596</v>
      </c>
      <c r="R667" s="20" t="s">
        <v>3553</v>
      </c>
      <c r="S667" s="22">
        <v>54</v>
      </c>
      <c r="T667" s="20" t="s">
        <v>1606</v>
      </c>
      <c r="U667" s="20">
        <v>0.8</v>
      </c>
      <c r="V667" s="20" t="s">
        <v>548</v>
      </c>
      <c r="W667" s="20">
        <v>0</v>
      </c>
      <c r="X667" s="23" t="b">
        <v>0</v>
      </c>
      <c r="Y667" s="20"/>
      <c r="Z667" s="20" t="s">
        <v>899</v>
      </c>
      <c r="AA667" s="22">
        <v>18</v>
      </c>
      <c r="AB667" s="22">
        <v>6</v>
      </c>
      <c r="AC667" s="22">
        <v>3</v>
      </c>
      <c r="AD667" s="22">
        <v>3537</v>
      </c>
      <c r="AE667" s="22">
        <v>4</v>
      </c>
      <c r="AF667" s="22">
        <v>3661</v>
      </c>
      <c r="AG667" s="22">
        <v>32</v>
      </c>
      <c r="AH667" s="20">
        <v>0</v>
      </c>
      <c r="AI667" s="20">
        <v>0.6</v>
      </c>
      <c r="AJ667" s="20" t="s">
        <v>548</v>
      </c>
      <c r="AK667" s="22">
        <v>88</v>
      </c>
      <c r="AL667" s="22">
        <v>0</v>
      </c>
      <c r="AM667" s="22">
        <v>0</v>
      </c>
      <c r="AN667" s="22">
        <v>0</v>
      </c>
      <c r="AO667" s="22">
        <v>6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0</v>
      </c>
      <c r="AW667" s="22">
        <v>7</v>
      </c>
      <c r="AX667" s="20">
        <v>14.8</v>
      </c>
      <c r="AY667" s="20">
        <v>19.5</v>
      </c>
      <c r="AZ667" s="20">
        <v>13</v>
      </c>
      <c r="BA667" s="20">
        <v>4.5</v>
      </c>
      <c r="BB667" s="22">
        <v>1</v>
      </c>
      <c r="BC667" s="20">
        <v>0.63</v>
      </c>
      <c r="BD667" s="20">
        <v>0.28999999999999998</v>
      </c>
      <c r="BE667" s="20">
        <v>0.92</v>
      </c>
      <c r="BF667" s="20">
        <v>4</v>
      </c>
      <c r="BG667" s="22">
        <v>427</v>
      </c>
      <c r="BH667" s="22">
        <v>193</v>
      </c>
      <c r="BI667" s="22">
        <v>360</v>
      </c>
      <c r="BJ667" s="22">
        <v>187</v>
      </c>
      <c r="BK667" s="22">
        <v>376</v>
      </c>
      <c r="BL667" s="22">
        <v>187</v>
      </c>
      <c r="BM667" s="22">
        <v>417</v>
      </c>
      <c r="BN667" s="22">
        <v>193</v>
      </c>
      <c r="BO667" s="20"/>
      <c r="BP667" s="20"/>
      <c r="BQ667" s="20"/>
      <c r="BR667" s="20"/>
      <c r="BS667" s="20"/>
      <c r="BT667" s="20"/>
      <c r="BU667" s="22">
        <v>0.64</v>
      </c>
      <c r="BV667" s="22">
        <v>0</v>
      </c>
      <c r="BW667" s="22">
        <v>0.3</v>
      </c>
      <c r="BX667" s="22">
        <v>0.94</v>
      </c>
      <c r="BY667" s="22">
        <v>4.09</v>
      </c>
      <c r="BZ667" s="22">
        <v>6.14</v>
      </c>
      <c r="CA667" s="22">
        <v>119</v>
      </c>
      <c r="CB667" s="22">
        <v>73</v>
      </c>
      <c r="CC667" s="22">
        <v>406</v>
      </c>
      <c r="CD667" s="22">
        <v>184</v>
      </c>
      <c r="CE667" s="22">
        <v>481</v>
      </c>
      <c r="CF667" s="22">
        <v>227</v>
      </c>
      <c r="CG667" s="22">
        <v>652</v>
      </c>
      <c r="CH667" s="22">
        <v>256</v>
      </c>
      <c r="CI667" s="22">
        <v>1.02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0</v>
      </c>
      <c r="B668" s="22">
        <v>0</v>
      </c>
      <c r="C668" s="22">
        <v>227127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3</v>
      </c>
      <c r="J668" s="20">
        <v>0</v>
      </c>
      <c r="K668" s="20">
        <v>0</v>
      </c>
      <c r="L668" s="22">
        <v>0</v>
      </c>
      <c r="M668" s="20" t="s">
        <v>1611</v>
      </c>
      <c r="N668" s="20">
        <v>1.2</v>
      </c>
      <c r="O668" s="22">
        <v>493</v>
      </c>
      <c r="P668" s="23" t="b">
        <v>0</v>
      </c>
      <c r="Q668" s="20" t="s">
        <v>3702</v>
      </c>
      <c r="R668" s="20" t="s">
        <v>3750</v>
      </c>
      <c r="S668" s="22">
        <v>50</v>
      </c>
      <c r="T668" s="20" t="s">
        <v>1612</v>
      </c>
      <c r="U668" s="20">
        <v>1.6</v>
      </c>
      <c r="V668" s="20" t="s">
        <v>629</v>
      </c>
      <c r="W668" s="20">
        <v>0.4</v>
      </c>
      <c r="X668" s="23" t="b">
        <v>0</v>
      </c>
      <c r="Y668" s="20"/>
      <c r="Z668" s="20" t="s">
        <v>1804</v>
      </c>
      <c r="AA668" s="22">
        <v>18</v>
      </c>
      <c r="AB668" s="22">
        <v>6</v>
      </c>
      <c r="AC668" s="22">
        <v>24</v>
      </c>
      <c r="AD668" s="22">
        <v>82307</v>
      </c>
      <c r="AE668" s="22">
        <v>20</v>
      </c>
      <c r="AF668" s="22">
        <v>89296</v>
      </c>
      <c r="AG668" s="22">
        <v>890</v>
      </c>
      <c r="AH668" s="20">
        <v>0.2</v>
      </c>
      <c r="AI668" s="20">
        <v>4.8</v>
      </c>
      <c r="AJ668" s="20" t="s">
        <v>629</v>
      </c>
      <c r="AK668" s="22">
        <v>1211</v>
      </c>
      <c r="AL668" s="22">
        <v>0</v>
      </c>
      <c r="AM668" s="22">
        <v>0</v>
      </c>
      <c r="AN668" s="22">
        <v>6</v>
      </c>
      <c r="AO668" s="22">
        <v>17</v>
      </c>
      <c r="AP668" s="22">
        <v>0</v>
      </c>
      <c r="AQ668" s="22">
        <v>0</v>
      </c>
      <c r="AR668" s="22">
        <v>0</v>
      </c>
      <c r="AS668" s="22">
        <v>5</v>
      </c>
      <c r="AT668" s="22">
        <v>2</v>
      </c>
      <c r="AU668" s="22">
        <v>0</v>
      </c>
      <c r="AV668" s="22">
        <v>0</v>
      </c>
      <c r="AW668" s="22">
        <v>167</v>
      </c>
      <c r="AX668" s="20">
        <v>253.2</v>
      </c>
      <c r="AY668" s="20">
        <v>159.9</v>
      </c>
      <c r="AZ668" s="20">
        <v>120</v>
      </c>
      <c r="BA668" s="20">
        <v>53.4</v>
      </c>
      <c r="BB668" s="22">
        <v>15</v>
      </c>
      <c r="BC668" s="20">
        <v>0.95</v>
      </c>
      <c r="BD668" s="20">
        <v>1.2</v>
      </c>
      <c r="BE668" s="20">
        <v>2.15</v>
      </c>
      <c r="BF668" s="20">
        <v>25.55</v>
      </c>
      <c r="BG668" s="22">
        <v>130</v>
      </c>
      <c r="BH668" s="22">
        <v>51</v>
      </c>
      <c r="BI668" s="22">
        <v>118</v>
      </c>
      <c r="BJ668" s="22">
        <v>83</v>
      </c>
      <c r="BK668" s="22">
        <v>143</v>
      </c>
      <c r="BL668" s="22">
        <v>90</v>
      </c>
      <c r="BM668" s="22">
        <v>132</v>
      </c>
      <c r="BN668" s="22">
        <v>77</v>
      </c>
      <c r="BO668" s="20"/>
      <c r="BP668" s="20"/>
      <c r="BQ668" s="22">
        <v>4</v>
      </c>
      <c r="BR668" s="20"/>
      <c r="BS668" s="20"/>
      <c r="BT668" s="20"/>
      <c r="BU668" s="22">
        <v>7.0000000000000007E-2</v>
      </c>
      <c r="BV668" s="22">
        <v>0</v>
      </c>
      <c r="BW668" s="22">
        <v>0.09</v>
      </c>
      <c r="BX668" s="22">
        <v>0.16</v>
      </c>
      <c r="BY668" s="22">
        <v>1.9</v>
      </c>
      <c r="BZ668" s="22">
        <v>1.26</v>
      </c>
      <c r="CA668" s="22">
        <v>196</v>
      </c>
      <c r="CB668" s="22">
        <v>123</v>
      </c>
      <c r="CC668" s="22">
        <v>261</v>
      </c>
      <c r="CD668" s="22">
        <v>116</v>
      </c>
      <c r="CE668" s="22">
        <v>340</v>
      </c>
      <c r="CF668" s="22">
        <v>149</v>
      </c>
      <c r="CG668" s="22">
        <v>272</v>
      </c>
      <c r="CH668" s="22">
        <v>88</v>
      </c>
      <c r="CI668" s="22">
        <v>1.1100000000000001</v>
      </c>
      <c r="CJ668" s="22">
        <v>0.45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436234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3</v>
      </c>
      <c r="J669" s="20">
        <v>0.8</v>
      </c>
      <c r="K669" s="20">
        <v>0.8</v>
      </c>
      <c r="L669" s="22">
        <v>0</v>
      </c>
      <c r="M669" s="20" t="s">
        <v>133</v>
      </c>
      <c r="N669" s="20">
        <v>0.8</v>
      </c>
      <c r="O669" s="22">
        <v>494</v>
      </c>
      <c r="P669" s="23" t="b">
        <v>0</v>
      </c>
      <c r="Q669" s="20"/>
      <c r="R669" s="20" t="s">
        <v>2453</v>
      </c>
      <c r="S669" s="22">
        <v>49</v>
      </c>
      <c r="T669" s="20" t="s">
        <v>1626</v>
      </c>
      <c r="U669" s="20">
        <v>1.2</v>
      </c>
      <c r="V669" s="20" t="s">
        <v>1627</v>
      </c>
      <c r="W669" s="20">
        <v>0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7</v>
      </c>
      <c r="AD669" s="22">
        <v>1377</v>
      </c>
      <c r="AE669" s="22">
        <v>25</v>
      </c>
      <c r="AF669" s="22">
        <v>1278</v>
      </c>
      <c r="AG669" s="22">
        <v>38</v>
      </c>
      <c r="AH669" s="20">
        <v>0.2</v>
      </c>
      <c r="AI669" s="20">
        <v>1.4</v>
      </c>
      <c r="AJ669" s="20" t="s">
        <v>133</v>
      </c>
      <c r="AK669" s="22">
        <v>141</v>
      </c>
      <c r="AL669" s="22">
        <v>0</v>
      </c>
      <c r="AM669" s="22">
        <v>0</v>
      </c>
      <c r="AN669" s="22">
        <v>0</v>
      </c>
      <c r="AO669" s="22">
        <v>8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30</v>
      </c>
      <c r="AX669" s="20">
        <v>17</v>
      </c>
      <c r="AY669" s="20">
        <v>34.4</v>
      </c>
      <c r="AZ669" s="20">
        <v>33</v>
      </c>
      <c r="BA669" s="20">
        <v>8.5</v>
      </c>
      <c r="BB669" s="22">
        <v>2</v>
      </c>
      <c r="BC669" s="20">
        <v>0.09</v>
      </c>
      <c r="BD669" s="20">
        <v>0.09</v>
      </c>
      <c r="BE669" s="20">
        <v>0.18</v>
      </c>
      <c r="BF669" s="20">
        <v>4.4800000000000004</v>
      </c>
      <c r="BG669" s="22">
        <v>419</v>
      </c>
      <c r="BH669" s="22">
        <v>187</v>
      </c>
      <c r="BI669" s="22">
        <v>324</v>
      </c>
      <c r="BJ669" s="22">
        <v>168</v>
      </c>
      <c r="BK669" s="22">
        <v>293</v>
      </c>
      <c r="BL669" s="22">
        <v>153</v>
      </c>
      <c r="BM669" s="22">
        <v>390</v>
      </c>
      <c r="BN669" s="22">
        <v>180</v>
      </c>
      <c r="BO669" s="20"/>
      <c r="BP669" s="20"/>
      <c r="BQ669" s="20"/>
      <c r="BR669" s="20"/>
      <c r="BS669" s="20"/>
      <c r="BT669" s="20"/>
      <c r="BU669" s="22">
        <v>0.06</v>
      </c>
      <c r="BV669" s="22">
        <v>0</v>
      </c>
      <c r="BW669" s="22">
        <v>0.06</v>
      </c>
      <c r="BX669" s="22">
        <v>0.12</v>
      </c>
      <c r="BY669" s="22">
        <v>2.86</v>
      </c>
      <c r="BZ669" s="22">
        <v>5.1100000000000003</v>
      </c>
      <c r="CA669" s="22">
        <v>257</v>
      </c>
      <c r="CB669" s="22">
        <v>163</v>
      </c>
      <c r="CC669" s="22">
        <v>303</v>
      </c>
      <c r="CD669" s="22">
        <v>137</v>
      </c>
      <c r="CE669" s="22">
        <v>385</v>
      </c>
      <c r="CF669" s="22">
        <v>176</v>
      </c>
      <c r="CG669" s="22">
        <v>663</v>
      </c>
      <c r="CH669" s="22">
        <v>263</v>
      </c>
      <c r="CI669" s="22">
        <v>1.28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115556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2</v>
      </c>
      <c r="J670" s="20">
        <v>2</v>
      </c>
      <c r="K670" s="20">
        <v>2</v>
      </c>
      <c r="L670" s="22">
        <v>2</v>
      </c>
      <c r="M670" s="20" t="s">
        <v>999</v>
      </c>
      <c r="N670" s="20">
        <v>2</v>
      </c>
      <c r="O670" s="22">
        <v>495</v>
      </c>
      <c r="P670" s="23" t="b">
        <v>0</v>
      </c>
      <c r="Q670" s="20"/>
      <c r="R670" s="20" t="s">
        <v>3419</v>
      </c>
      <c r="S670" s="22">
        <v>43</v>
      </c>
      <c r="T670" s="20" t="s">
        <v>1597</v>
      </c>
      <c r="U670" s="20">
        <v>1.8</v>
      </c>
      <c r="V670" s="20" t="s">
        <v>631</v>
      </c>
      <c r="W670" s="20">
        <v>0.5</v>
      </c>
      <c r="X670" s="23" t="b">
        <v>0</v>
      </c>
      <c r="Y670" s="20"/>
      <c r="Z670" s="20" t="s">
        <v>858</v>
      </c>
      <c r="AA670" s="22">
        <v>18</v>
      </c>
      <c r="AB670" s="22">
        <v>6</v>
      </c>
      <c r="AC670" s="22">
        <v>21</v>
      </c>
      <c r="AD670" s="22">
        <v>31643</v>
      </c>
      <c r="AE670" s="22">
        <v>1835</v>
      </c>
      <c r="AF670" s="22">
        <v>59890</v>
      </c>
      <c r="AG670" s="22">
        <v>474</v>
      </c>
      <c r="AH670" s="20">
        <v>0.5</v>
      </c>
      <c r="AI670" s="20">
        <v>4.9000000000000004</v>
      </c>
      <c r="AJ670" s="20" t="s">
        <v>631</v>
      </c>
      <c r="AK670" s="22">
        <v>718</v>
      </c>
      <c r="AL670" s="22">
        <v>0</v>
      </c>
      <c r="AM670" s="22">
        <v>1</v>
      </c>
      <c r="AN670" s="22">
        <v>1</v>
      </c>
      <c r="AO670" s="22">
        <v>11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144</v>
      </c>
      <c r="AX670" s="20">
        <v>197.8</v>
      </c>
      <c r="AY670" s="20">
        <v>38.799999999999997</v>
      </c>
      <c r="AZ670" s="20">
        <v>37</v>
      </c>
      <c r="BA670" s="20">
        <v>27.5</v>
      </c>
      <c r="BB670" s="22">
        <v>8</v>
      </c>
      <c r="BC670" s="20">
        <v>1.06</v>
      </c>
      <c r="BD670" s="20">
        <v>0.26</v>
      </c>
      <c r="BE670" s="20">
        <v>1.32</v>
      </c>
      <c r="BF670" s="20">
        <v>14.54</v>
      </c>
      <c r="BG670" s="22">
        <v>173</v>
      </c>
      <c r="BH670" s="22">
        <v>66</v>
      </c>
      <c r="BI670" s="22">
        <v>317</v>
      </c>
      <c r="BJ670" s="22">
        <v>107</v>
      </c>
      <c r="BK670" s="22">
        <v>281</v>
      </c>
      <c r="BL670" s="22">
        <v>88</v>
      </c>
      <c r="BM670" s="22">
        <v>257</v>
      </c>
      <c r="BN670" s="22">
        <v>85</v>
      </c>
      <c r="BO670" s="20"/>
      <c r="BP670" s="20"/>
      <c r="BQ670" s="20"/>
      <c r="BR670" s="20"/>
      <c r="BS670" s="20"/>
      <c r="BT670" s="20"/>
      <c r="BU670" s="22">
        <v>0.13</v>
      </c>
      <c r="BV670" s="22">
        <v>0</v>
      </c>
      <c r="BW670" s="22">
        <v>0.03</v>
      </c>
      <c r="BX670" s="22">
        <v>0.16</v>
      </c>
      <c r="BY670" s="22">
        <v>1.82</v>
      </c>
      <c r="BZ670" s="22">
        <v>1.38</v>
      </c>
      <c r="CA670" s="22">
        <v>581</v>
      </c>
      <c r="CB670" s="22">
        <v>135</v>
      </c>
      <c r="CC670" s="22">
        <v>169</v>
      </c>
      <c r="CD670" s="22">
        <v>59</v>
      </c>
      <c r="CE670" s="22">
        <v>310</v>
      </c>
      <c r="CF670" s="22">
        <v>111</v>
      </c>
      <c r="CG670" s="22">
        <v>230</v>
      </c>
      <c r="CH670" s="22">
        <v>87</v>
      </c>
      <c r="CI670" s="22">
        <v>1</v>
      </c>
      <c r="CJ670" s="22">
        <v>0.13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93264</v>
      </c>
      <c r="D671" s="22">
        <v>0</v>
      </c>
      <c r="E671" s="22">
        <v>0</v>
      </c>
      <c r="F671" s="22">
        <v>-3</v>
      </c>
      <c r="G671" s="22">
        <v>3</v>
      </c>
      <c r="H671" s="22">
        <v>0</v>
      </c>
      <c r="I671" s="22">
        <v>2</v>
      </c>
      <c r="J671" s="20">
        <v>0.2</v>
      </c>
      <c r="K671" s="20">
        <v>0.2</v>
      </c>
      <c r="L671" s="22">
        <v>1</v>
      </c>
      <c r="M671" s="20" t="s">
        <v>1438</v>
      </c>
      <c r="N671" s="20">
        <v>0.2</v>
      </c>
      <c r="O671" s="22">
        <v>496</v>
      </c>
      <c r="P671" s="23" t="b">
        <v>0</v>
      </c>
      <c r="Q671" s="20"/>
      <c r="R671" s="20" t="s">
        <v>3597</v>
      </c>
      <c r="S671" s="22">
        <v>42</v>
      </c>
      <c r="T671" s="20" t="s">
        <v>1596</v>
      </c>
      <c r="U671" s="20">
        <v>0.3</v>
      </c>
      <c r="V671" s="20" t="s">
        <v>484</v>
      </c>
      <c r="W671" s="20">
        <v>0.5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1</v>
      </c>
      <c r="AD671" s="22">
        <v>32068</v>
      </c>
      <c r="AE671" s="22">
        <v>362</v>
      </c>
      <c r="AF671" s="22">
        <v>96326</v>
      </c>
      <c r="AG671" s="22">
        <v>288</v>
      </c>
      <c r="AH671" s="20">
        <v>0</v>
      </c>
      <c r="AI671" s="20">
        <v>0.2</v>
      </c>
      <c r="AJ671" s="20" t="s">
        <v>484</v>
      </c>
      <c r="AK671" s="22">
        <v>191</v>
      </c>
      <c r="AL671" s="22">
        <v>0</v>
      </c>
      <c r="AM671" s="22">
        <v>0</v>
      </c>
      <c r="AN671" s="22">
        <v>0</v>
      </c>
      <c r="AO671" s="22">
        <v>7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28</v>
      </c>
      <c r="AX671" s="20">
        <v>53.4</v>
      </c>
      <c r="AY671" s="20">
        <v>1</v>
      </c>
      <c r="AZ671" s="20">
        <v>2</v>
      </c>
      <c r="BA671" s="20">
        <v>5.6</v>
      </c>
      <c r="BB671" s="22">
        <v>1</v>
      </c>
      <c r="BC671" s="20">
        <v>0</v>
      </c>
      <c r="BD671" s="20">
        <v>0.03</v>
      </c>
      <c r="BE671" s="20">
        <v>0.03</v>
      </c>
      <c r="BF671" s="20">
        <v>6.75</v>
      </c>
      <c r="BG671" s="22">
        <v>357</v>
      </c>
      <c r="BH671" s="22">
        <v>136</v>
      </c>
      <c r="BI671" s="22">
        <v>430</v>
      </c>
      <c r="BJ671" s="22">
        <v>163</v>
      </c>
      <c r="BK671" s="22">
        <v>416</v>
      </c>
      <c r="BL671" s="22">
        <v>153</v>
      </c>
      <c r="BM671" s="22">
        <v>411</v>
      </c>
      <c r="BN671" s="22">
        <v>146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0.01</v>
      </c>
      <c r="BX671" s="22">
        <v>0.01</v>
      </c>
      <c r="BY671" s="22">
        <v>3.18</v>
      </c>
      <c r="BZ671" s="22">
        <v>3.3</v>
      </c>
      <c r="CA671" s="22">
        <v>619</v>
      </c>
      <c r="CB671" s="22">
        <v>155</v>
      </c>
      <c r="CC671" s="22">
        <v>384</v>
      </c>
      <c r="CD671" s="22">
        <v>132</v>
      </c>
      <c r="CE671" s="22">
        <v>493</v>
      </c>
      <c r="CF671" s="22">
        <v>167</v>
      </c>
      <c r="CG671" s="22">
        <v>240</v>
      </c>
      <c r="CH671" s="22">
        <v>91</v>
      </c>
      <c r="CI671" s="22">
        <v>0.47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241157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1.2</v>
      </c>
      <c r="K672" s="20">
        <v>1.2</v>
      </c>
      <c r="L672" s="22">
        <v>5</v>
      </c>
      <c r="M672" s="20" t="s">
        <v>174</v>
      </c>
      <c r="N672" s="20">
        <v>1.2</v>
      </c>
      <c r="O672" s="22">
        <v>497</v>
      </c>
      <c r="P672" s="23" t="b">
        <v>0</v>
      </c>
      <c r="Q672" s="20"/>
      <c r="R672" s="20"/>
      <c r="S672" s="22">
        <v>44</v>
      </c>
      <c r="T672" s="20" t="s">
        <v>1613</v>
      </c>
      <c r="U672" s="20">
        <v>1.6</v>
      </c>
      <c r="V672" s="20" t="s">
        <v>1614</v>
      </c>
      <c r="W672" s="20">
        <v>0.8</v>
      </c>
      <c r="X672" s="23" t="b">
        <v>0</v>
      </c>
      <c r="Y672" s="20"/>
      <c r="Z672" s="20" t="s">
        <v>858</v>
      </c>
      <c r="AA672" s="22">
        <v>18</v>
      </c>
      <c r="AB672" s="22">
        <v>6</v>
      </c>
      <c r="AC672" s="22">
        <v>21</v>
      </c>
      <c r="AD672" s="22">
        <v>154268</v>
      </c>
      <c r="AE672" s="22">
        <v>1000</v>
      </c>
      <c r="AF672" s="22">
        <v>180141</v>
      </c>
      <c r="AG672" s="22">
        <v>624</v>
      </c>
      <c r="AH672" s="20">
        <v>0.3</v>
      </c>
      <c r="AI672" s="20">
        <v>4.8</v>
      </c>
      <c r="AJ672" s="20" t="s">
        <v>2301</v>
      </c>
      <c r="AK672" s="22">
        <v>597</v>
      </c>
      <c r="AL672" s="22">
        <v>1</v>
      </c>
      <c r="AM672" s="22">
        <v>0</v>
      </c>
      <c r="AN672" s="22">
        <v>0</v>
      </c>
      <c r="AO672" s="22">
        <v>15</v>
      </c>
      <c r="AP672" s="22">
        <v>0</v>
      </c>
      <c r="AQ672" s="22">
        <v>0</v>
      </c>
      <c r="AR672" s="22">
        <v>0</v>
      </c>
      <c r="AS672" s="22">
        <v>2</v>
      </c>
      <c r="AT672" s="22">
        <v>0</v>
      </c>
      <c r="AU672" s="22">
        <v>0</v>
      </c>
      <c r="AV672" s="22">
        <v>4</v>
      </c>
      <c r="AW672" s="22">
        <v>140</v>
      </c>
      <c r="AX672" s="20">
        <v>188.4</v>
      </c>
      <c r="AY672" s="20">
        <v>47.7</v>
      </c>
      <c r="AZ672" s="20">
        <v>28</v>
      </c>
      <c r="BA672" s="20">
        <v>26.7</v>
      </c>
      <c r="BB672" s="22">
        <v>5</v>
      </c>
      <c r="BC672" s="20">
        <v>0.11</v>
      </c>
      <c r="BD672" s="20">
        <v>0.62</v>
      </c>
      <c r="BE672" s="20">
        <v>0.73</v>
      </c>
      <c r="BF672" s="20">
        <v>15.8</v>
      </c>
      <c r="BG672" s="22">
        <v>187</v>
      </c>
      <c r="BH672" s="22">
        <v>72</v>
      </c>
      <c r="BI672" s="22">
        <v>297</v>
      </c>
      <c r="BJ672" s="22">
        <v>95</v>
      </c>
      <c r="BK672" s="22">
        <v>308</v>
      </c>
      <c r="BL672" s="22">
        <v>102</v>
      </c>
      <c r="BM672" s="22">
        <v>262</v>
      </c>
      <c r="BN672" s="22">
        <v>86</v>
      </c>
      <c r="BO672" s="20"/>
      <c r="BP672" s="20"/>
      <c r="BQ672" s="20"/>
      <c r="BR672" s="20"/>
      <c r="BS672" s="20"/>
      <c r="BT672" s="20"/>
      <c r="BU672" s="22">
        <v>0.02</v>
      </c>
      <c r="BV672" s="22">
        <v>0</v>
      </c>
      <c r="BW672" s="22">
        <v>0.09</v>
      </c>
      <c r="BX672" s="22">
        <v>0.11</v>
      </c>
      <c r="BY672" s="22">
        <v>2.38</v>
      </c>
      <c r="BZ672" s="22">
        <v>2.2599999999999998</v>
      </c>
      <c r="CA672" s="22">
        <v>533</v>
      </c>
      <c r="CB672" s="22">
        <v>113</v>
      </c>
      <c r="CC672" s="22">
        <v>251</v>
      </c>
      <c r="CD672" s="22">
        <v>84</v>
      </c>
      <c r="CE672" s="22">
        <v>335</v>
      </c>
      <c r="CF672" s="22">
        <v>119</v>
      </c>
      <c r="CG672" s="22">
        <v>199</v>
      </c>
      <c r="CH672" s="22">
        <v>74</v>
      </c>
      <c r="CI672" s="22">
        <v>0.75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100</v>
      </c>
      <c r="B673" s="22">
        <v>100</v>
      </c>
      <c r="C673" s="22">
        <v>40383</v>
      </c>
      <c r="D673" s="22">
        <v>0</v>
      </c>
      <c r="E673" s="22">
        <v>0</v>
      </c>
      <c r="F673" s="22">
        <v>-1</v>
      </c>
      <c r="G673" s="22">
        <v>1</v>
      </c>
      <c r="H673" s="22">
        <v>0</v>
      </c>
      <c r="I673" s="22">
        <v>1</v>
      </c>
      <c r="J673" s="20">
        <v>0</v>
      </c>
      <c r="K673" s="20">
        <v>0</v>
      </c>
      <c r="L673" s="22">
        <v>0</v>
      </c>
      <c r="M673" s="20" t="s">
        <v>622</v>
      </c>
      <c r="N673" s="20">
        <v>0</v>
      </c>
      <c r="O673" s="22">
        <v>498</v>
      </c>
      <c r="P673" s="23" t="b">
        <v>0</v>
      </c>
      <c r="Q673" s="20"/>
      <c r="R673" s="20" t="s">
        <v>2594</v>
      </c>
      <c r="S673" s="22">
        <v>39</v>
      </c>
      <c r="T673" s="20" t="s">
        <v>1591</v>
      </c>
      <c r="U673" s="20">
        <v>0</v>
      </c>
      <c r="V673" s="20" t="s">
        <v>704</v>
      </c>
      <c r="W673" s="20">
        <v>2</v>
      </c>
      <c r="X673" s="23" t="b">
        <v>0</v>
      </c>
      <c r="Y673" s="20"/>
      <c r="Z673" s="20" t="s">
        <v>858</v>
      </c>
      <c r="AA673" s="22">
        <v>18</v>
      </c>
      <c r="AB673" s="22">
        <v>6</v>
      </c>
      <c r="AC673" s="22">
        <v>0</v>
      </c>
      <c r="AD673" s="22">
        <v>37651</v>
      </c>
      <c r="AE673" s="22">
        <v>147</v>
      </c>
      <c r="AF673" s="22">
        <v>213174</v>
      </c>
      <c r="AG673" s="22">
        <v>1219</v>
      </c>
      <c r="AH673" s="20">
        <v>0</v>
      </c>
      <c r="AI673" s="20">
        <v>0</v>
      </c>
      <c r="AJ673" s="20" t="s">
        <v>704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486</v>
      </c>
      <c r="BH673" s="22">
        <v>37</v>
      </c>
      <c r="BI673" s="22">
        <v>466</v>
      </c>
      <c r="BJ673" s="22">
        <v>15</v>
      </c>
      <c r="BK673" s="22">
        <v>436</v>
      </c>
      <c r="BL673" s="22">
        <v>6</v>
      </c>
      <c r="BM673" s="22">
        <v>492</v>
      </c>
      <c r="BN673" s="22">
        <v>37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727</v>
      </c>
      <c r="CB673" s="22">
        <v>66</v>
      </c>
      <c r="CC673" s="22">
        <v>413</v>
      </c>
      <c r="CD673" s="22">
        <v>34</v>
      </c>
      <c r="CE673" s="22">
        <v>498</v>
      </c>
      <c r="CF673" s="22">
        <v>37</v>
      </c>
      <c r="CG673" s="22">
        <v>138</v>
      </c>
      <c r="CH673" s="22">
        <v>20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132015</v>
      </c>
      <c r="D674" s="22">
        <v>0</v>
      </c>
      <c r="E674" s="22">
        <v>0</v>
      </c>
      <c r="F674" s="22">
        <v>-3</v>
      </c>
      <c r="G674" s="22">
        <v>3</v>
      </c>
      <c r="H674" s="22">
        <v>0</v>
      </c>
      <c r="I674" s="22">
        <v>3</v>
      </c>
      <c r="J674" s="20">
        <v>1.2</v>
      </c>
      <c r="K674" s="20">
        <v>1.2</v>
      </c>
      <c r="L674" s="22">
        <v>1</v>
      </c>
      <c r="M674" s="20" t="s">
        <v>1598</v>
      </c>
      <c r="N674" s="20">
        <v>1.2</v>
      </c>
      <c r="O674" s="22">
        <v>499</v>
      </c>
      <c r="P674" s="23" t="b">
        <v>0</v>
      </c>
      <c r="Q674" s="20"/>
      <c r="R674" s="20"/>
      <c r="S674" s="22">
        <v>52</v>
      </c>
      <c r="T674" s="20" t="s">
        <v>1599</v>
      </c>
      <c r="U674" s="20">
        <v>1.1000000000000001</v>
      </c>
      <c r="V674" s="20" t="s">
        <v>472</v>
      </c>
      <c r="W674" s="20">
        <v>0.3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18</v>
      </c>
      <c r="AD674" s="22">
        <v>15356</v>
      </c>
      <c r="AE674" s="22">
        <v>201</v>
      </c>
      <c r="AF674" s="22">
        <v>49164</v>
      </c>
      <c r="AG674" s="22">
        <v>292</v>
      </c>
      <c r="AH674" s="20">
        <v>0.2</v>
      </c>
      <c r="AI674" s="20">
        <v>3.5</v>
      </c>
      <c r="AJ674" s="20" t="s">
        <v>472</v>
      </c>
      <c r="AK674" s="22">
        <v>607</v>
      </c>
      <c r="AL674" s="22">
        <v>0</v>
      </c>
      <c r="AM674" s="22">
        <v>0</v>
      </c>
      <c r="AN674" s="22">
        <v>1</v>
      </c>
      <c r="AO674" s="22">
        <v>13</v>
      </c>
      <c r="AP674" s="22">
        <v>0</v>
      </c>
      <c r="AQ674" s="22">
        <v>0</v>
      </c>
      <c r="AR674" s="22">
        <v>0</v>
      </c>
      <c r="AS674" s="22">
        <v>3</v>
      </c>
      <c r="AT674" s="22">
        <v>0</v>
      </c>
      <c r="AU674" s="22">
        <v>0</v>
      </c>
      <c r="AV674" s="22">
        <v>0</v>
      </c>
      <c r="AW674" s="22">
        <v>101</v>
      </c>
      <c r="AX674" s="20">
        <v>138.6</v>
      </c>
      <c r="AY674" s="20">
        <v>72.8</v>
      </c>
      <c r="AZ674" s="20">
        <v>51</v>
      </c>
      <c r="BA674" s="20">
        <v>26.3</v>
      </c>
      <c r="BB674" s="22">
        <v>3</v>
      </c>
      <c r="BC674" s="20">
        <v>0.18</v>
      </c>
      <c r="BD674" s="20">
        <v>0.66</v>
      </c>
      <c r="BE674" s="20">
        <v>0.83</v>
      </c>
      <c r="BF674" s="20">
        <v>14.23</v>
      </c>
      <c r="BG674" s="22">
        <v>250</v>
      </c>
      <c r="BH674" s="22">
        <v>101</v>
      </c>
      <c r="BI674" s="22">
        <v>234</v>
      </c>
      <c r="BJ674" s="22">
        <v>133</v>
      </c>
      <c r="BK674" s="22">
        <v>247</v>
      </c>
      <c r="BL674" s="22">
        <v>129</v>
      </c>
      <c r="BM674" s="22">
        <v>267</v>
      </c>
      <c r="BN674" s="22">
        <v>125</v>
      </c>
      <c r="BO674" s="20"/>
      <c r="BP674" s="20"/>
      <c r="BQ674" s="20"/>
      <c r="BR674" s="20"/>
      <c r="BS674" s="20"/>
      <c r="BT674" s="20"/>
      <c r="BU674" s="22">
        <v>0.03</v>
      </c>
      <c r="BV674" s="22">
        <v>0</v>
      </c>
      <c r="BW674" s="22">
        <v>0.1</v>
      </c>
      <c r="BX674" s="22">
        <v>0.13</v>
      </c>
      <c r="BY674" s="22">
        <v>2.11</v>
      </c>
      <c r="BZ674" s="22">
        <v>1.93</v>
      </c>
      <c r="CA674" s="22">
        <v>155</v>
      </c>
      <c r="CB674" s="22">
        <v>95</v>
      </c>
      <c r="CC674" s="22">
        <v>262</v>
      </c>
      <c r="CD674" s="22">
        <v>117</v>
      </c>
      <c r="CE674" s="22">
        <v>397</v>
      </c>
      <c r="CF674" s="22">
        <v>184</v>
      </c>
      <c r="CG674" s="22">
        <v>298</v>
      </c>
      <c r="CH674" s="22">
        <v>96</v>
      </c>
      <c r="CI674" s="22">
        <v>0.44</v>
      </c>
      <c r="CJ674" s="22">
        <v>0.15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78830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4</v>
      </c>
      <c r="J675" s="20">
        <v>0</v>
      </c>
      <c r="K675" s="20">
        <v>0</v>
      </c>
      <c r="L675" s="22">
        <v>0</v>
      </c>
      <c r="M675" s="20" t="s">
        <v>1298</v>
      </c>
      <c r="N675" s="20">
        <v>0</v>
      </c>
      <c r="O675" s="22">
        <v>500</v>
      </c>
      <c r="P675" s="23" t="b">
        <v>0</v>
      </c>
      <c r="Q675" s="20" t="s">
        <v>2595</v>
      </c>
      <c r="R675" s="20" t="s">
        <v>2596</v>
      </c>
      <c r="S675" s="22">
        <v>125</v>
      </c>
      <c r="T675" s="20" t="s">
        <v>1592</v>
      </c>
      <c r="U675" s="20">
        <v>0</v>
      </c>
      <c r="V675" s="20" t="s">
        <v>389</v>
      </c>
      <c r="W675" s="20">
        <v>0.6</v>
      </c>
      <c r="X675" s="23" t="b">
        <v>0</v>
      </c>
      <c r="Y675" s="20"/>
      <c r="Z675" s="20" t="s">
        <v>872</v>
      </c>
      <c r="AA675" s="22">
        <v>18</v>
      </c>
      <c r="AB675" s="22">
        <v>6</v>
      </c>
      <c r="AC675" s="22">
        <v>0</v>
      </c>
      <c r="AD675" s="22">
        <v>565</v>
      </c>
      <c r="AE675" s="22">
        <v>0</v>
      </c>
      <c r="AF675" s="22">
        <v>320466</v>
      </c>
      <c r="AG675" s="22">
        <v>81</v>
      </c>
      <c r="AH675" s="20">
        <v>0</v>
      </c>
      <c r="AI675" s="20">
        <v>0</v>
      </c>
      <c r="AJ675" s="20" t="s">
        <v>389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769</v>
      </c>
      <c r="BH675" s="22">
        <v>98</v>
      </c>
      <c r="BI675" s="22">
        <v>769</v>
      </c>
      <c r="BJ675" s="22">
        <v>98</v>
      </c>
      <c r="BK675" s="22">
        <v>769</v>
      </c>
      <c r="BL675" s="22">
        <v>98</v>
      </c>
      <c r="BM675" s="22">
        <v>769</v>
      </c>
      <c r="BN675" s="22">
        <v>98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3</v>
      </c>
      <c r="CB675" s="22">
        <v>2</v>
      </c>
      <c r="CC675" s="22">
        <v>765</v>
      </c>
      <c r="CD675" s="22">
        <v>98</v>
      </c>
      <c r="CE675" s="22">
        <v>769</v>
      </c>
      <c r="CF675" s="22">
        <v>98</v>
      </c>
      <c r="CG675" s="22">
        <v>222</v>
      </c>
      <c r="CH675" s="22">
        <v>37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445044</v>
      </c>
      <c r="D676" s="22">
        <v>0</v>
      </c>
      <c r="E676" s="22">
        <v>0</v>
      </c>
      <c r="F676" s="22">
        <v>2</v>
      </c>
      <c r="G676" s="22">
        <v>-2</v>
      </c>
      <c r="H676" s="22">
        <v>2</v>
      </c>
      <c r="I676" s="22">
        <v>3</v>
      </c>
      <c r="J676" s="20">
        <v>5.3</v>
      </c>
      <c r="K676" s="20">
        <v>5.3</v>
      </c>
      <c r="L676" s="22">
        <v>1</v>
      </c>
      <c r="M676" s="20" t="s">
        <v>1615</v>
      </c>
      <c r="N676" s="20">
        <v>5.3</v>
      </c>
      <c r="O676" s="22">
        <v>501</v>
      </c>
      <c r="P676" s="23" t="b">
        <v>0</v>
      </c>
      <c r="Q676" s="20"/>
      <c r="R676" s="20"/>
      <c r="S676" s="22">
        <v>72</v>
      </c>
      <c r="T676" s="20" t="s">
        <v>1616</v>
      </c>
      <c r="U676" s="20">
        <v>4.3</v>
      </c>
      <c r="V676" s="20" t="s">
        <v>439</v>
      </c>
      <c r="W676" s="20">
        <v>4.9000000000000004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78</v>
      </c>
      <c r="AD676" s="22">
        <v>685073</v>
      </c>
      <c r="AE676" s="22">
        <v>27831</v>
      </c>
      <c r="AF676" s="22">
        <v>350090</v>
      </c>
      <c r="AG676" s="22">
        <v>18084</v>
      </c>
      <c r="AH676" s="20">
        <v>0.7</v>
      </c>
      <c r="AI676" s="20">
        <v>10.8</v>
      </c>
      <c r="AJ676" s="20" t="s">
        <v>439</v>
      </c>
      <c r="AK676" s="22">
        <v>1581</v>
      </c>
      <c r="AL676" s="22">
        <v>5</v>
      </c>
      <c r="AM676" s="22">
        <v>2</v>
      </c>
      <c r="AN676" s="22">
        <v>6</v>
      </c>
      <c r="AO676" s="22">
        <v>19</v>
      </c>
      <c r="AP676" s="22">
        <v>0</v>
      </c>
      <c r="AQ676" s="22">
        <v>0</v>
      </c>
      <c r="AR676" s="22">
        <v>0</v>
      </c>
      <c r="AS676" s="22">
        <v>4</v>
      </c>
      <c r="AT676" s="22">
        <v>0</v>
      </c>
      <c r="AU676" s="22">
        <v>0</v>
      </c>
      <c r="AV676" s="22">
        <v>9</v>
      </c>
      <c r="AW676" s="22">
        <v>274</v>
      </c>
      <c r="AX676" s="20">
        <v>414</v>
      </c>
      <c r="AY676" s="20">
        <v>580.1</v>
      </c>
      <c r="AZ676" s="20">
        <v>559</v>
      </c>
      <c r="BA676" s="20">
        <v>155.4</v>
      </c>
      <c r="BB676" s="22">
        <v>18</v>
      </c>
      <c r="BC676" s="20">
        <v>2.54</v>
      </c>
      <c r="BD676" s="20">
        <v>3.98</v>
      </c>
      <c r="BE676" s="20">
        <v>6.51</v>
      </c>
      <c r="BF676" s="20">
        <v>27.33</v>
      </c>
      <c r="BG676" s="22">
        <v>25</v>
      </c>
      <c r="BH676" s="22">
        <v>9</v>
      </c>
      <c r="BI676" s="22">
        <v>7</v>
      </c>
      <c r="BJ676" s="22">
        <v>4</v>
      </c>
      <c r="BK676" s="22">
        <v>8</v>
      </c>
      <c r="BL676" s="22">
        <v>4</v>
      </c>
      <c r="BM676" s="22">
        <v>5</v>
      </c>
      <c r="BN676" s="22">
        <v>4</v>
      </c>
      <c r="BO676" s="22">
        <v>3</v>
      </c>
      <c r="BP676" s="20"/>
      <c r="BQ676" s="20"/>
      <c r="BR676" s="20"/>
      <c r="BS676" s="20"/>
      <c r="BT676" s="20"/>
      <c r="BU676" s="22">
        <v>0.14000000000000001</v>
      </c>
      <c r="BV676" s="22">
        <v>0</v>
      </c>
      <c r="BW676" s="22">
        <v>0.23</v>
      </c>
      <c r="BX676" s="22">
        <v>0.37</v>
      </c>
      <c r="BY676" s="22">
        <v>1.56</v>
      </c>
      <c r="BZ676" s="22">
        <v>1.08</v>
      </c>
      <c r="CA676" s="22">
        <v>28</v>
      </c>
      <c r="CB676" s="22">
        <v>16</v>
      </c>
      <c r="CC676" s="22">
        <v>14</v>
      </c>
      <c r="CD676" s="22">
        <v>10</v>
      </c>
      <c r="CE676" s="22">
        <v>43</v>
      </c>
      <c r="CF676" s="22">
        <v>28</v>
      </c>
      <c r="CG676" s="22">
        <v>84</v>
      </c>
      <c r="CH676" s="22">
        <v>25</v>
      </c>
      <c r="CI676" s="22">
        <v>1.02</v>
      </c>
      <c r="CJ676" s="22">
        <v>0.34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37915</v>
      </c>
      <c r="D677" s="22">
        <v>0</v>
      </c>
      <c r="E677" s="22">
        <v>0</v>
      </c>
      <c r="F677" s="22">
        <v>-2</v>
      </c>
      <c r="G677" s="22">
        <v>2</v>
      </c>
      <c r="H677" s="22">
        <v>0</v>
      </c>
      <c r="I677" s="22">
        <v>1</v>
      </c>
      <c r="J677" s="20">
        <v>0</v>
      </c>
      <c r="K677" s="20">
        <v>0</v>
      </c>
      <c r="L677" s="22">
        <v>0</v>
      </c>
      <c r="M677" s="20" t="s">
        <v>1589</v>
      </c>
      <c r="N677" s="20">
        <v>0</v>
      </c>
      <c r="O677" s="22">
        <v>502</v>
      </c>
      <c r="P677" s="23" t="b">
        <v>0</v>
      </c>
      <c r="Q677" s="20"/>
      <c r="R677" s="20"/>
      <c r="S677" s="22">
        <v>48</v>
      </c>
      <c r="T677" s="20" t="s">
        <v>1590</v>
      </c>
      <c r="U677" s="20">
        <v>0</v>
      </c>
      <c r="V677" s="20" t="s">
        <v>448</v>
      </c>
      <c r="W677" s="20">
        <v>0.6</v>
      </c>
      <c r="X677" s="23" t="b">
        <v>0</v>
      </c>
      <c r="Y677" s="20"/>
      <c r="Z677" s="20" t="s">
        <v>858</v>
      </c>
      <c r="AA677" s="22">
        <v>18</v>
      </c>
      <c r="AB677" s="22">
        <v>6</v>
      </c>
      <c r="AC677" s="22">
        <v>0</v>
      </c>
      <c r="AD677" s="22">
        <v>30612</v>
      </c>
      <c r="AE677" s="22">
        <v>285</v>
      </c>
      <c r="AF677" s="22">
        <v>65841</v>
      </c>
      <c r="AG677" s="22">
        <v>539</v>
      </c>
      <c r="AH677" s="20">
        <v>0</v>
      </c>
      <c r="AI677" s="20">
        <v>0</v>
      </c>
      <c r="AJ677" s="20" t="s">
        <v>448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719</v>
      </c>
      <c r="BH677" s="22">
        <v>87</v>
      </c>
      <c r="BI677" s="22">
        <v>715</v>
      </c>
      <c r="BJ677" s="22">
        <v>83</v>
      </c>
      <c r="BK677" s="22">
        <v>710</v>
      </c>
      <c r="BL677" s="22">
        <v>79</v>
      </c>
      <c r="BM677" s="22">
        <v>721</v>
      </c>
      <c r="BN677" s="22">
        <v>87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268</v>
      </c>
      <c r="CB677" s="22">
        <v>9</v>
      </c>
      <c r="CC677" s="22">
        <v>683</v>
      </c>
      <c r="CD677" s="22">
        <v>86</v>
      </c>
      <c r="CE677" s="22">
        <v>721</v>
      </c>
      <c r="CF677" s="22">
        <v>87</v>
      </c>
      <c r="CG677" s="22">
        <v>221</v>
      </c>
      <c r="CH677" s="22">
        <v>31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50</v>
      </c>
      <c r="C678" s="22">
        <v>200826</v>
      </c>
      <c r="D678" s="22">
        <v>0</v>
      </c>
      <c r="E678" s="22">
        <v>0</v>
      </c>
      <c r="F678" s="22">
        <v>-2</v>
      </c>
      <c r="G678" s="22">
        <v>2</v>
      </c>
      <c r="H678" s="22">
        <v>0</v>
      </c>
      <c r="I678" s="22">
        <v>3</v>
      </c>
      <c r="J678" s="20">
        <v>3.5</v>
      </c>
      <c r="K678" s="20">
        <v>1.8</v>
      </c>
      <c r="L678" s="22">
        <v>1</v>
      </c>
      <c r="M678" s="20" t="s">
        <v>2302</v>
      </c>
      <c r="N678" s="20">
        <v>3.5</v>
      </c>
      <c r="O678" s="22">
        <v>503</v>
      </c>
      <c r="P678" s="23" t="b">
        <v>0</v>
      </c>
      <c r="Q678" s="20"/>
      <c r="R678" s="20" t="s">
        <v>3751</v>
      </c>
      <c r="S678" s="22">
        <v>48</v>
      </c>
      <c r="T678" s="20" t="s">
        <v>2303</v>
      </c>
      <c r="U678" s="20">
        <v>3</v>
      </c>
      <c r="V678" s="20" t="s">
        <v>2304</v>
      </c>
      <c r="W678" s="20">
        <v>0.1</v>
      </c>
      <c r="X678" s="23" t="b">
        <v>0</v>
      </c>
      <c r="Y678" s="20"/>
      <c r="Z678" s="20" t="s">
        <v>858</v>
      </c>
      <c r="AA678" s="22">
        <v>18</v>
      </c>
      <c r="AB678" s="22">
        <v>6</v>
      </c>
      <c r="AC678" s="22">
        <v>24</v>
      </c>
      <c r="AD678" s="22">
        <v>30955</v>
      </c>
      <c r="AE678" s="22">
        <v>514</v>
      </c>
      <c r="AF678" s="22">
        <v>31885</v>
      </c>
      <c r="AG678" s="22">
        <v>881</v>
      </c>
      <c r="AH678" s="20">
        <v>0.7</v>
      </c>
      <c r="AI678" s="20">
        <v>5</v>
      </c>
      <c r="AJ678" s="20" t="s">
        <v>2304</v>
      </c>
      <c r="AK678" s="22">
        <v>302</v>
      </c>
      <c r="AL678" s="22">
        <v>2</v>
      </c>
      <c r="AM678" s="22">
        <v>0</v>
      </c>
      <c r="AN678" s="22">
        <v>0</v>
      </c>
      <c r="AO678" s="22">
        <v>9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3</v>
      </c>
      <c r="AW678" s="22">
        <v>99</v>
      </c>
      <c r="AX678" s="20">
        <v>127.2</v>
      </c>
      <c r="AY678" s="20">
        <v>103.3</v>
      </c>
      <c r="AZ678" s="20">
        <v>71</v>
      </c>
      <c r="BA678" s="20">
        <v>30.2</v>
      </c>
      <c r="BB678" s="22">
        <v>3</v>
      </c>
      <c r="BC678" s="20">
        <v>0.42</v>
      </c>
      <c r="BD678" s="20">
        <v>0.49</v>
      </c>
      <c r="BE678" s="20">
        <v>0.91</v>
      </c>
      <c r="BF678" s="20">
        <v>8.1199999999999992</v>
      </c>
      <c r="BG678" s="22">
        <v>259</v>
      </c>
      <c r="BH678" s="22">
        <v>104</v>
      </c>
      <c r="BI678" s="22">
        <v>180</v>
      </c>
      <c r="BJ678" s="22">
        <v>111</v>
      </c>
      <c r="BK678" s="22">
        <v>205</v>
      </c>
      <c r="BL678" s="22">
        <v>112</v>
      </c>
      <c r="BM678" s="22">
        <v>237</v>
      </c>
      <c r="BN678" s="22">
        <v>112</v>
      </c>
      <c r="BO678" s="20"/>
      <c r="BP678" s="20"/>
      <c r="BQ678" s="20"/>
      <c r="BR678" s="20"/>
      <c r="BS678" s="20"/>
      <c r="BT678" s="20"/>
      <c r="BU678" s="22">
        <v>0.13</v>
      </c>
      <c r="BV678" s="22">
        <v>0</v>
      </c>
      <c r="BW678" s="22">
        <v>0.15</v>
      </c>
      <c r="BX678" s="22">
        <v>0.28000000000000003</v>
      </c>
      <c r="BY678" s="22">
        <v>2.42</v>
      </c>
      <c r="BZ678" s="22">
        <v>2.68</v>
      </c>
      <c r="CA678" s="22">
        <v>290</v>
      </c>
      <c r="CB678" s="22">
        <v>190</v>
      </c>
      <c r="CC678" s="22">
        <v>69</v>
      </c>
      <c r="CD678" s="22">
        <v>37</v>
      </c>
      <c r="CE678" s="22">
        <v>143</v>
      </c>
      <c r="CF678" s="22">
        <v>62</v>
      </c>
      <c r="CG678" s="22">
        <v>373</v>
      </c>
      <c r="CH678" s="22">
        <v>118</v>
      </c>
      <c r="CI678" s="22">
        <v>0.89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172780</v>
      </c>
      <c r="D679" s="22">
        <v>0</v>
      </c>
      <c r="E679" s="22">
        <v>0</v>
      </c>
      <c r="F679" s="22">
        <v>3</v>
      </c>
      <c r="G679" s="22">
        <v>-3</v>
      </c>
      <c r="H679" s="22">
        <v>0</v>
      </c>
      <c r="I679" s="22">
        <v>3</v>
      </c>
      <c r="J679" s="20">
        <v>0</v>
      </c>
      <c r="K679" s="20">
        <v>0</v>
      </c>
      <c r="L679" s="22">
        <v>0</v>
      </c>
      <c r="M679" s="20" t="s">
        <v>479</v>
      </c>
      <c r="N679" s="20">
        <v>0</v>
      </c>
      <c r="O679" s="22">
        <v>504</v>
      </c>
      <c r="P679" s="23" t="b">
        <v>0</v>
      </c>
      <c r="Q679" s="20" t="s">
        <v>3498</v>
      </c>
      <c r="R679" s="20" t="s">
        <v>3420</v>
      </c>
      <c r="S679" s="22">
        <v>78</v>
      </c>
      <c r="T679" s="20" t="s">
        <v>1330</v>
      </c>
      <c r="U679" s="20">
        <v>5.7</v>
      </c>
      <c r="V679" s="20" t="s">
        <v>485</v>
      </c>
      <c r="W679" s="20">
        <v>8.1999999999999993</v>
      </c>
      <c r="X679" s="23" t="b">
        <v>0</v>
      </c>
      <c r="Y679" s="20"/>
      <c r="Z679" s="20" t="s">
        <v>899</v>
      </c>
      <c r="AA679" s="22">
        <v>18</v>
      </c>
      <c r="AB679" s="22">
        <v>6</v>
      </c>
      <c r="AC679" s="22">
        <v>63</v>
      </c>
      <c r="AD679" s="22">
        <v>4217948</v>
      </c>
      <c r="AE679" s="22">
        <v>237</v>
      </c>
      <c r="AF679" s="22">
        <v>4788647</v>
      </c>
      <c r="AG679" s="22">
        <v>9070</v>
      </c>
      <c r="AH679" s="20">
        <v>0</v>
      </c>
      <c r="AI679" s="20">
        <v>8.1</v>
      </c>
      <c r="AJ679" s="20" t="s">
        <v>485</v>
      </c>
      <c r="AK679" s="22">
        <v>882</v>
      </c>
      <c r="AL679" s="22">
        <v>3</v>
      </c>
      <c r="AM679" s="22">
        <v>6</v>
      </c>
      <c r="AN679" s="22">
        <v>5</v>
      </c>
      <c r="AO679" s="22">
        <v>8</v>
      </c>
      <c r="AP679" s="22">
        <v>0</v>
      </c>
      <c r="AQ679" s="22">
        <v>0</v>
      </c>
      <c r="AR679" s="22">
        <v>0</v>
      </c>
      <c r="AS679" s="22">
        <v>2</v>
      </c>
      <c r="AT679" s="22">
        <v>0</v>
      </c>
      <c r="AU679" s="22">
        <v>0</v>
      </c>
      <c r="AV679" s="22">
        <v>6</v>
      </c>
      <c r="AW679" s="22">
        <v>230</v>
      </c>
      <c r="AX679" s="20">
        <v>330</v>
      </c>
      <c r="AY679" s="20">
        <v>451</v>
      </c>
      <c r="AZ679" s="20">
        <v>316</v>
      </c>
      <c r="BA679" s="20">
        <v>109.6</v>
      </c>
      <c r="BB679" s="22">
        <v>11</v>
      </c>
      <c r="BC679" s="20">
        <v>2.8</v>
      </c>
      <c r="BD679" s="20">
        <v>3.11</v>
      </c>
      <c r="BE679" s="20">
        <v>5.91</v>
      </c>
      <c r="BF679" s="20">
        <v>12.06</v>
      </c>
      <c r="BG679" s="22">
        <v>61</v>
      </c>
      <c r="BH679" s="22">
        <v>24</v>
      </c>
      <c r="BI679" s="22">
        <v>17</v>
      </c>
      <c r="BJ679" s="22">
        <v>12</v>
      </c>
      <c r="BK679" s="22">
        <v>40</v>
      </c>
      <c r="BL679" s="22">
        <v>25</v>
      </c>
      <c r="BM679" s="22">
        <v>23</v>
      </c>
      <c r="BN679" s="22">
        <v>15</v>
      </c>
      <c r="BO679" s="22">
        <v>1</v>
      </c>
      <c r="BP679" s="20"/>
      <c r="BQ679" s="22">
        <v>2</v>
      </c>
      <c r="BR679" s="20"/>
      <c r="BS679" s="22">
        <v>2</v>
      </c>
      <c r="BT679" s="20"/>
      <c r="BU679" s="22">
        <v>0.28999999999999998</v>
      </c>
      <c r="BV679" s="22">
        <v>0</v>
      </c>
      <c r="BW679" s="22">
        <v>0.32</v>
      </c>
      <c r="BX679" s="22">
        <v>0.61</v>
      </c>
      <c r="BY679" s="22">
        <v>1.23</v>
      </c>
      <c r="BZ679" s="22">
        <v>0.82</v>
      </c>
      <c r="CA679" s="22">
        <v>15</v>
      </c>
      <c r="CB679" s="22">
        <v>8</v>
      </c>
      <c r="CC679" s="22">
        <v>762</v>
      </c>
      <c r="CD679" s="22">
        <v>333</v>
      </c>
      <c r="CE679" s="22">
        <v>11</v>
      </c>
      <c r="CF679" s="22">
        <v>7</v>
      </c>
      <c r="CG679" s="22">
        <v>50</v>
      </c>
      <c r="CH679" s="22">
        <v>17</v>
      </c>
      <c r="CI679" s="22">
        <v>1.1200000000000001</v>
      </c>
      <c r="CJ679" s="22">
        <v>0.51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231372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0</v>
      </c>
      <c r="K680" s="20">
        <v>0</v>
      </c>
      <c r="L680" s="22">
        <v>0</v>
      </c>
      <c r="M680" s="20" t="s">
        <v>2305</v>
      </c>
      <c r="N680" s="20">
        <v>0</v>
      </c>
      <c r="O680" s="22">
        <v>505</v>
      </c>
      <c r="P680" s="23" t="b">
        <v>0</v>
      </c>
      <c r="Q680" s="20" t="s">
        <v>3175</v>
      </c>
      <c r="R680" s="20" t="s">
        <v>3176</v>
      </c>
      <c r="S680" s="22">
        <v>44</v>
      </c>
      <c r="T680" s="20" t="s">
        <v>2306</v>
      </c>
      <c r="U680" s="20">
        <v>0</v>
      </c>
      <c r="V680" s="20" t="s">
        <v>2307</v>
      </c>
      <c r="W680" s="20">
        <v>0.2</v>
      </c>
      <c r="X680" s="23" t="b">
        <v>0</v>
      </c>
      <c r="Y680" s="20"/>
      <c r="Z680" s="20" t="s">
        <v>872</v>
      </c>
      <c r="AA680" s="22">
        <v>18</v>
      </c>
      <c r="AB680" s="22">
        <v>6</v>
      </c>
      <c r="AC680" s="22">
        <v>0</v>
      </c>
      <c r="AD680" s="22">
        <v>12864</v>
      </c>
      <c r="AE680" s="22">
        <v>0</v>
      </c>
      <c r="AF680" s="22">
        <v>49577</v>
      </c>
      <c r="AG680" s="22">
        <v>106</v>
      </c>
      <c r="AH680" s="20">
        <v>0</v>
      </c>
      <c r="AI680" s="20">
        <v>0</v>
      </c>
      <c r="AJ680" s="20" t="s">
        <v>2308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2">
        <v>0</v>
      </c>
      <c r="BC680" s="20">
        <v>0</v>
      </c>
      <c r="BD680" s="20">
        <v>0</v>
      </c>
      <c r="BE680" s="20">
        <v>0</v>
      </c>
      <c r="BF680" s="20">
        <v>0</v>
      </c>
      <c r="BG680" s="22">
        <v>622</v>
      </c>
      <c r="BH680" s="22">
        <v>234</v>
      </c>
      <c r="BI680" s="22">
        <v>611</v>
      </c>
      <c r="BJ680" s="22">
        <v>234</v>
      </c>
      <c r="BK680" s="22">
        <v>595</v>
      </c>
      <c r="BL680" s="22">
        <v>229</v>
      </c>
      <c r="BM680" s="22">
        <v>627</v>
      </c>
      <c r="BN680" s="22">
        <v>237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0</v>
      </c>
      <c r="BZ680" s="22">
        <v>0</v>
      </c>
      <c r="CA680" s="22">
        <v>527</v>
      </c>
      <c r="CB680" s="22">
        <v>298</v>
      </c>
      <c r="CC680" s="22">
        <v>571</v>
      </c>
      <c r="CD680" s="22">
        <v>204</v>
      </c>
      <c r="CE680" s="22">
        <v>634</v>
      </c>
      <c r="CF680" s="22">
        <v>242</v>
      </c>
      <c r="CG680" s="22">
        <v>336</v>
      </c>
      <c r="CH680" s="22">
        <v>103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441164</v>
      </c>
      <c r="D681" s="22">
        <v>1</v>
      </c>
      <c r="E681" s="22">
        <v>-1</v>
      </c>
      <c r="F681" s="22">
        <v>6</v>
      </c>
      <c r="G681" s="22">
        <v>-6</v>
      </c>
      <c r="H681" s="22">
        <v>0</v>
      </c>
      <c r="I681" s="22">
        <v>2</v>
      </c>
      <c r="J681" s="20">
        <v>4.2</v>
      </c>
      <c r="K681" s="20">
        <v>4.2</v>
      </c>
      <c r="L681" s="22">
        <v>2</v>
      </c>
      <c r="M681" s="20" t="s">
        <v>1693</v>
      </c>
      <c r="N681" s="20">
        <v>4.2</v>
      </c>
      <c r="O681" s="22">
        <v>506</v>
      </c>
      <c r="P681" s="23" t="b">
        <v>0</v>
      </c>
      <c r="Q681" s="20"/>
      <c r="R681" s="20"/>
      <c r="S681" s="22">
        <v>56</v>
      </c>
      <c r="T681" s="20" t="s">
        <v>1765</v>
      </c>
      <c r="U681" s="20">
        <v>4.0999999999999996</v>
      </c>
      <c r="V681" s="20" t="s">
        <v>1766</v>
      </c>
      <c r="W681" s="20">
        <v>24.3</v>
      </c>
      <c r="X681" s="23" t="b">
        <v>0</v>
      </c>
      <c r="Y681" s="20"/>
      <c r="Z681" s="20" t="s">
        <v>858</v>
      </c>
      <c r="AA681" s="22">
        <v>18</v>
      </c>
      <c r="AB681" s="22">
        <v>6</v>
      </c>
      <c r="AC681" s="22">
        <v>70</v>
      </c>
      <c r="AD681" s="22">
        <v>2936796</v>
      </c>
      <c r="AE681" s="22">
        <v>88756</v>
      </c>
      <c r="AF681" s="22">
        <v>733094</v>
      </c>
      <c r="AG681" s="22">
        <v>11932</v>
      </c>
      <c r="AH681" s="20">
        <v>0.8</v>
      </c>
      <c r="AI681" s="20">
        <v>12.5</v>
      </c>
      <c r="AJ681" s="20" t="s">
        <v>1767</v>
      </c>
      <c r="AK681" s="22">
        <v>1527</v>
      </c>
      <c r="AL681" s="22">
        <v>0</v>
      </c>
      <c r="AM681" s="22">
        <v>6</v>
      </c>
      <c r="AN681" s="22">
        <v>5</v>
      </c>
      <c r="AO681" s="22">
        <v>22</v>
      </c>
      <c r="AP681" s="22">
        <v>0</v>
      </c>
      <c r="AQ681" s="22">
        <v>0</v>
      </c>
      <c r="AR681" s="22">
        <v>0</v>
      </c>
      <c r="AS681" s="22">
        <v>3</v>
      </c>
      <c r="AT681" s="22">
        <v>0</v>
      </c>
      <c r="AU681" s="22">
        <v>0</v>
      </c>
      <c r="AV681" s="22">
        <v>9</v>
      </c>
      <c r="AW681" s="22">
        <v>395</v>
      </c>
      <c r="AX681" s="20">
        <v>404.6</v>
      </c>
      <c r="AY681" s="20">
        <v>490.3</v>
      </c>
      <c r="AZ681" s="20">
        <v>170</v>
      </c>
      <c r="BA681" s="20">
        <v>106.6</v>
      </c>
      <c r="BB681" s="22">
        <v>17</v>
      </c>
      <c r="BC681" s="20">
        <v>1.91</v>
      </c>
      <c r="BD681" s="20">
        <v>3.44</v>
      </c>
      <c r="BE681" s="20">
        <v>5.35</v>
      </c>
      <c r="BF681" s="20">
        <v>28.04</v>
      </c>
      <c r="BG681" s="22">
        <v>29</v>
      </c>
      <c r="BH681" s="22">
        <v>7</v>
      </c>
      <c r="BI681" s="22">
        <v>13</v>
      </c>
      <c r="BJ681" s="22">
        <v>3</v>
      </c>
      <c r="BK681" s="22">
        <v>98</v>
      </c>
      <c r="BL681" s="22">
        <v>5</v>
      </c>
      <c r="BM681" s="22">
        <v>26</v>
      </c>
      <c r="BN681" s="22">
        <v>3</v>
      </c>
      <c r="BO681" s="22">
        <v>2</v>
      </c>
      <c r="BP681" s="20"/>
      <c r="BQ681" s="22">
        <v>1</v>
      </c>
      <c r="BR681" s="20"/>
      <c r="BS681" s="20"/>
      <c r="BT681" s="20"/>
      <c r="BU681" s="22">
        <v>0.11</v>
      </c>
      <c r="BV681" s="22">
        <v>0</v>
      </c>
      <c r="BW681" s="22">
        <v>0.2</v>
      </c>
      <c r="BX681" s="22">
        <v>0.31</v>
      </c>
      <c r="BY681" s="22">
        <v>1.65</v>
      </c>
      <c r="BZ681" s="22">
        <v>1.3</v>
      </c>
      <c r="CA681" s="22">
        <v>95</v>
      </c>
      <c r="CB681" s="22">
        <v>7</v>
      </c>
      <c r="CC681" s="22">
        <v>40</v>
      </c>
      <c r="CD681" s="22">
        <v>8</v>
      </c>
      <c r="CE681" s="22">
        <v>52</v>
      </c>
      <c r="CF681" s="22">
        <v>12</v>
      </c>
      <c r="CG681" s="22">
        <v>10</v>
      </c>
      <c r="CH681" s="22">
        <v>3</v>
      </c>
      <c r="CI681" s="22">
        <v>1</v>
      </c>
      <c r="CJ681" s="22">
        <v>0.28999999999999998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45034</v>
      </c>
      <c r="D682" s="22">
        <v>0</v>
      </c>
      <c r="E682" s="22">
        <v>0</v>
      </c>
      <c r="F682" s="22">
        <v>-3</v>
      </c>
      <c r="G682" s="22">
        <v>3</v>
      </c>
      <c r="H682" s="22">
        <v>0</v>
      </c>
      <c r="I682" s="22">
        <v>2</v>
      </c>
      <c r="J682" s="20">
        <v>0</v>
      </c>
      <c r="K682" s="20">
        <v>0</v>
      </c>
      <c r="L682" s="22">
        <v>0</v>
      </c>
      <c r="M682" s="20" t="s">
        <v>1032</v>
      </c>
      <c r="N682" s="20">
        <v>0</v>
      </c>
      <c r="O682" s="22">
        <v>507</v>
      </c>
      <c r="P682" s="23" t="b">
        <v>0</v>
      </c>
      <c r="Q682" s="20" t="s">
        <v>3211</v>
      </c>
      <c r="R682" s="20" t="s">
        <v>3224</v>
      </c>
      <c r="S682" s="22">
        <v>47</v>
      </c>
      <c r="T682" s="20" t="s">
        <v>1617</v>
      </c>
      <c r="U682" s="20">
        <v>1.2</v>
      </c>
      <c r="V682" s="20" t="s">
        <v>416</v>
      </c>
      <c r="W682" s="20">
        <v>0.8</v>
      </c>
      <c r="X682" s="23" t="b">
        <v>0</v>
      </c>
      <c r="Y682" s="20"/>
      <c r="Z682" s="20" t="s">
        <v>899</v>
      </c>
      <c r="AA682" s="22">
        <v>18</v>
      </c>
      <c r="AB682" s="22">
        <v>6</v>
      </c>
      <c r="AC682" s="22">
        <v>6</v>
      </c>
      <c r="AD682" s="22">
        <v>58514</v>
      </c>
      <c r="AE682" s="22">
        <v>29</v>
      </c>
      <c r="AF682" s="22">
        <v>288795</v>
      </c>
      <c r="AG682" s="22">
        <v>316</v>
      </c>
      <c r="AH682" s="20">
        <v>0</v>
      </c>
      <c r="AI682" s="20">
        <v>1.3</v>
      </c>
      <c r="AJ682" s="20" t="s">
        <v>416</v>
      </c>
      <c r="AK682" s="22">
        <v>98</v>
      </c>
      <c r="AL682" s="22">
        <v>0</v>
      </c>
      <c r="AM682" s="22">
        <v>1</v>
      </c>
      <c r="AN682" s="22">
        <v>0</v>
      </c>
      <c r="AO682" s="22">
        <v>1</v>
      </c>
      <c r="AP682" s="22">
        <v>0</v>
      </c>
      <c r="AQ682" s="22">
        <v>0</v>
      </c>
      <c r="AR682" s="22">
        <v>0</v>
      </c>
      <c r="AS682" s="22">
        <v>2</v>
      </c>
      <c r="AT682" s="22">
        <v>0</v>
      </c>
      <c r="AU682" s="22">
        <v>0</v>
      </c>
      <c r="AV682" s="22">
        <v>0</v>
      </c>
      <c r="AW682" s="22">
        <v>34</v>
      </c>
      <c r="AX682" s="20">
        <v>41.6</v>
      </c>
      <c r="AY682" s="20">
        <v>71.2</v>
      </c>
      <c r="AZ682" s="20">
        <v>27</v>
      </c>
      <c r="BA682" s="20">
        <v>14</v>
      </c>
      <c r="BB682" s="22">
        <v>0</v>
      </c>
      <c r="BC682" s="20">
        <v>0.12</v>
      </c>
      <c r="BD682" s="20">
        <v>0.8</v>
      </c>
      <c r="BE682" s="20">
        <v>0.92</v>
      </c>
      <c r="BF682" s="20">
        <v>1.44</v>
      </c>
      <c r="BG682" s="22">
        <v>376</v>
      </c>
      <c r="BH682" s="22">
        <v>142</v>
      </c>
      <c r="BI682" s="22">
        <v>237</v>
      </c>
      <c r="BJ682" s="22">
        <v>66</v>
      </c>
      <c r="BK682" s="22">
        <v>314</v>
      </c>
      <c r="BL682" s="22">
        <v>106</v>
      </c>
      <c r="BM682" s="22">
        <v>346</v>
      </c>
      <c r="BN682" s="22">
        <v>128</v>
      </c>
      <c r="BO682" s="20"/>
      <c r="BP682" s="20"/>
      <c r="BQ682" s="20"/>
      <c r="BR682" s="20"/>
      <c r="BS682" s="20"/>
      <c r="BT682" s="20"/>
      <c r="BU682" s="22">
        <v>0.11</v>
      </c>
      <c r="BV682" s="22">
        <v>0</v>
      </c>
      <c r="BW682" s="22">
        <v>0.73</v>
      </c>
      <c r="BX682" s="22">
        <v>0.84</v>
      </c>
      <c r="BY682" s="22">
        <v>1.32</v>
      </c>
      <c r="BZ682" s="22">
        <v>0.92</v>
      </c>
      <c r="CA682" s="22">
        <v>305</v>
      </c>
      <c r="CB682" s="22">
        <v>37</v>
      </c>
      <c r="CC682" s="22">
        <v>675</v>
      </c>
      <c r="CD682" s="22">
        <v>240</v>
      </c>
      <c r="CE682" s="22">
        <v>383</v>
      </c>
      <c r="CF682" s="22">
        <v>133</v>
      </c>
      <c r="CG682" s="22">
        <v>201</v>
      </c>
      <c r="CH682" s="22">
        <v>75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212319</v>
      </c>
      <c r="D683" s="22">
        <v>0</v>
      </c>
      <c r="E683" s="22">
        <v>0</v>
      </c>
      <c r="F683" s="22">
        <v>-3</v>
      </c>
      <c r="G683" s="22">
        <v>3</v>
      </c>
      <c r="H683" s="22">
        <v>1</v>
      </c>
      <c r="I683" s="22">
        <v>3</v>
      </c>
      <c r="J683" s="20">
        <v>5.7</v>
      </c>
      <c r="K683" s="20">
        <v>5.7</v>
      </c>
      <c r="L683" s="22">
        <v>8</v>
      </c>
      <c r="M683" s="20" t="s">
        <v>301</v>
      </c>
      <c r="N683" s="20">
        <v>5.7</v>
      </c>
      <c r="O683" s="22">
        <v>509</v>
      </c>
      <c r="P683" s="23" t="b">
        <v>0</v>
      </c>
      <c r="Q683" s="20"/>
      <c r="R683" s="20" t="s">
        <v>3499</v>
      </c>
      <c r="S683" s="22">
        <v>67</v>
      </c>
      <c r="T683" s="20" t="s">
        <v>1622</v>
      </c>
      <c r="U683" s="20">
        <v>4.3</v>
      </c>
      <c r="V683" s="20" t="s">
        <v>1623</v>
      </c>
      <c r="W683" s="20">
        <v>3.9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64</v>
      </c>
      <c r="AD683" s="22">
        <v>533335</v>
      </c>
      <c r="AE683" s="22">
        <v>82557</v>
      </c>
      <c r="AF683" s="22">
        <v>538164</v>
      </c>
      <c r="AG683" s="22">
        <v>3060</v>
      </c>
      <c r="AH683" s="20">
        <v>0.9</v>
      </c>
      <c r="AI683" s="20">
        <v>9.6</v>
      </c>
      <c r="AJ683" s="20" t="s">
        <v>301</v>
      </c>
      <c r="AK683" s="22">
        <v>766</v>
      </c>
      <c r="AL683" s="22">
        <v>5</v>
      </c>
      <c r="AM683" s="22">
        <v>3</v>
      </c>
      <c r="AN683" s="22">
        <v>6</v>
      </c>
      <c r="AO683" s="22">
        <v>5</v>
      </c>
      <c r="AP683" s="22">
        <v>0</v>
      </c>
      <c r="AQ683" s="22">
        <v>0</v>
      </c>
      <c r="AR683" s="22">
        <v>0</v>
      </c>
      <c r="AS683" s="22">
        <v>2</v>
      </c>
      <c r="AT683" s="22">
        <v>0</v>
      </c>
      <c r="AU683" s="22">
        <v>0</v>
      </c>
      <c r="AV683" s="22">
        <v>3</v>
      </c>
      <c r="AW683" s="22">
        <v>146</v>
      </c>
      <c r="AX683" s="20">
        <v>274.2</v>
      </c>
      <c r="AY683" s="20">
        <v>103.3</v>
      </c>
      <c r="AZ683" s="20">
        <v>379</v>
      </c>
      <c r="BA683" s="20">
        <v>75.400000000000006</v>
      </c>
      <c r="BB683" s="22">
        <v>10</v>
      </c>
      <c r="BC683" s="20">
        <v>4.47</v>
      </c>
      <c r="BD683" s="20">
        <v>0.73</v>
      </c>
      <c r="BE683" s="20">
        <v>5.2</v>
      </c>
      <c r="BF683" s="20">
        <v>10.87</v>
      </c>
      <c r="BG683" s="22">
        <v>104</v>
      </c>
      <c r="BH683" s="22">
        <v>38</v>
      </c>
      <c r="BI683" s="22">
        <v>181</v>
      </c>
      <c r="BJ683" s="22">
        <v>112</v>
      </c>
      <c r="BK683" s="22">
        <v>27</v>
      </c>
      <c r="BL683" s="22">
        <v>15</v>
      </c>
      <c r="BM683" s="22">
        <v>66</v>
      </c>
      <c r="BN683" s="22">
        <v>47</v>
      </c>
      <c r="BO683" s="20"/>
      <c r="BP683" s="20"/>
      <c r="BQ683" s="20"/>
      <c r="BR683" s="20"/>
      <c r="BS683" s="22">
        <v>2</v>
      </c>
      <c r="BT683" s="20"/>
      <c r="BU683" s="22">
        <v>0.53</v>
      </c>
      <c r="BV683" s="22">
        <v>0</v>
      </c>
      <c r="BW683" s="22">
        <v>0.09</v>
      </c>
      <c r="BX683" s="22">
        <v>0.62</v>
      </c>
      <c r="BY683" s="22">
        <v>1.28</v>
      </c>
      <c r="BZ683" s="22">
        <v>0.59</v>
      </c>
      <c r="CA683" s="22">
        <v>43</v>
      </c>
      <c r="CB683" s="22">
        <v>25</v>
      </c>
      <c r="CC683" s="22">
        <v>12</v>
      </c>
      <c r="CD683" s="22">
        <v>9</v>
      </c>
      <c r="CE683" s="22">
        <v>42</v>
      </c>
      <c r="CF683" s="22">
        <v>27</v>
      </c>
      <c r="CG683" s="22">
        <v>96</v>
      </c>
      <c r="CH683" s="22">
        <v>27</v>
      </c>
      <c r="CI683" s="22">
        <v>1.17</v>
      </c>
      <c r="CJ683" s="22">
        <v>0.7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214225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1016</v>
      </c>
      <c r="N684" s="20">
        <v>0</v>
      </c>
      <c r="O684" s="22">
        <v>510</v>
      </c>
      <c r="P684" s="23" t="b">
        <v>0</v>
      </c>
      <c r="Q684" s="20" t="s">
        <v>2597</v>
      </c>
      <c r="R684" s="20" t="s">
        <v>2598</v>
      </c>
      <c r="S684" s="22">
        <v>40</v>
      </c>
      <c r="T684" s="20" t="s">
        <v>1608</v>
      </c>
      <c r="U684" s="20">
        <v>0</v>
      </c>
      <c r="V684" s="20" t="s">
        <v>710</v>
      </c>
      <c r="W684" s="20">
        <v>0.1</v>
      </c>
      <c r="X684" s="23" t="b">
        <v>0</v>
      </c>
      <c r="Y684" s="20"/>
      <c r="Z684" s="20" t="s">
        <v>872</v>
      </c>
      <c r="AA684" s="22">
        <v>18</v>
      </c>
      <c r="AB684" s="22">
        <v>6</v>
      </c>
      <c r="AC684" s="22">
        <v>0</v>
      </c>
      <c r="AD684" s="22">
        <v>0</v>
      </c>
      <c r="AE684" s="22">
        <v>0</v>
      </c>
      <c r="AF684" s="22">
        <v>13892</v>
      </c>
      <c r="AG684" s="22">
        <v>36</v>
      </c>
      <c r="AH684" s="20">
        <v>0</v>
      </c>
      <c r="AI684" s="20">
        <v>0</v>
      </c>
      <c r="AJ684" s="20" t="s">
        <v>710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531</v>
      </c>
      <c r="BH684" s="22">
        <v>193</v>
      </c>
      <c r="BI684" s="22">
        <v>517</v>
      </c>
      <c r="BJ684" s="22">
        <v>193</v>
      </c>
      <c r="BK684" s="22">
        <v>489</v>
      </c>
      <c r="BL684" s="22">
        <v>181</v>
      </c>
      <c r="BM684" s="22">
        <v>539</v>
      </c>
      <c r="BN684" s="22">
        <v>194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654</v>
      </c>
      <c r="CB684" s="22">
        <v>179</v>
      </c>
      <c r="CC684" s="22">
        <v>463</v>
      </c>
      <c r="CD684" s="22">
        <v>165</v>
      </c>
      <c r="CE684" s="22">
        <v>543</v>
      </c>
      <c r="CF684" s="22">
        <v>190</v>
      </c>
      <c r="CG684" s="22">
        <v>480</v>
      </c>
      <c r="CH684" s="22">
        <v>186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75</v>
      </c>
      <c r="B685" s="22">
        <v>100</v>
      </c>
      <c r="C685" s="22">
        <v>221632</v>
      </c>
      <c r="D685" s="22">
        <v>1</v>
      </c>
      <c r="E685" s="22">
        <v>-1</v>
      </c>
      <c r="F685" s="22">
        <v>5</v>
      </c>
      <c r="G685" s="22">
        <v>-5</v>
      </c>
      <c r="H685" s="22">
        <v>1</v>
      </c>
      <c r="I685" s="22">
        <v>2</v>
      </c>
      <c r="J685" s="20">
        <v>2.2000000000000002</v>
      </c>
      <c r="K685" s="20">
        <v>3</v>
      </c>
      <c r="L685" s="22">
        <v>1</v>
      </c>
      <c r="M685" s="20" t="s">
        <v>1609</v>
      </c>
      <c r="N685" s="20">
        <v>3</v>
      </c>
      <c r="O685" s="22">
        <v>511</v>
      </c>
      <c r="P685" s="23" t="b">
        <v>0</v>
      </c>
      <c r="Q685" s="20" t="s">
        <v>3670</v>
      </c>
      <c r="R685" s="20" t="s">
        <v>3821</v>
      </c>
      <c r="S685" s="22">
        <v>50</v>
      </c>
      <c r="T685" s="20" t="s">
        <v>1610</v>
      </c>
      <c r="U685" s="20">
        <v>4.0999999999999996</v>
      </c>
      <c r="V685" s="20" t="s">
        <v>535</v>
      </c>
      <c r="W685" s="20">
        <v>11.1</v>
      </c>
      <c r="X685" s="23" t="b">
        <v>0</v>
      </c>
      <c r="Y685" s="20"/>
      <c r="Z685" s="20" t="s">
        <v>937</v>
      </c>
      <c r="AA685" s="22">
        <v>18</v>
      </c>
      <c r="AB685" s="22">
        <v>6</v>
      </c>
      <c r="AC685" s="22">
        <v>62</v>
      </c>
      <c r="AD685" s="22">
        <v>2428811</v>
      </c>
      <c r="AE685" s="22">
        <v>10805</v>
      </c>
      <c r="AF685" s="22">
        <v>1629994</v>
      </c>
      <c r="AG685" s="22">
        <v>30909</v>
      </c>
      <c r="AH685" s="20">
        <v>0.6</v>
      </c>
      <c r="AI685" s="20">
        <v>12.4</v>
      </c>
      <c r="AJ685" s="20" t="s">
        <v>535</v>
      </c>
      <c r="AK685" s="22">
        <v>1170</v>
      </c>
      <c r="AL685" s="22">
        <v>3</v>
      </c>
      <c r="AM685" s="22">
        <v>0</v>
      </c>
      <c r="AN685" s="22">
        <v>5</v>
      </c>
      <c r="AO685" s="22">
        <v>14</v>
      </c>
      <c r="AP685" s="22">
        <v>1</v>
      </c>
      <c r="AQ685" s="22">
        <v>0</v>
      </c>
      <c r="AR685" s="22">
        <v>0</v>
      </c>
      <c r="AS685" s="22">
        <v>4</v>
      </c>
      <c r="AT685" s="22">
        <v>1</v>
      </c>
      <c r="AU685" s="22">
        <v>0</v>
      </c>
      <c r="AV685" s="22">
        <v>11</v>
      </c>
      <c r="AW685" s="22">
        <v>297</v>
      </c>
      <c r="AX685" s="20">
        <v>391.6</v>
      </c>
      <c r="AY685" s="20">
        <v>88.2</v>
      </c>
      <c r="AZ685" s="20">
        <v>98</v>
      </c>
      <c r="BA685" s="20">
        <v>58</v>
      </c>
      <c r="BB685" s="22">
        <v>15</v>
      </c>
      <c r="BC685" s="20">
        <v>1.04</v>
      </c>
      <c r="BD685" s="20">
        <v>0.71</v>
      </c>
      <c r="BE685" s="20">
        <v>1.75</v>
      </c>
      <c r="BF685" s="20">
        <v>24.6</v>
      </c>
      <c r="BG685" s="22">
        <v>35</v>
      </c>
      <c r="BH685" s="22">
        <v>9</v>
      </c>
      <c r="BI685" s="22">
        <v>208</v>
      </c>
      <c r="BJ685" s="22">
        <v>56</v>
      </c>
      <c r="BK685" s="22">
        <v>167</v>
      </c>
      <c r="BL685" s="22">
        <v>29</v>
      </c>
      <c r="BM685" s="22">
        <v>111</v>
      </c>
      <c r="BN685" s="22">
        <v>19</v>
      </c>
      <c r="BO685" s="20"/>
      <c r="BP685" s="20"/>
      <c r="BQ685" s="20"/>
      <c r="BR685" s="20"/>
      <c r="BS685" s="20"/>
      <c r="BT685" s="20"/>
      <c r="BU685" s="22">
        <v>0.08</v>
      </c>
      <c r="BV685" s="22">
        <v>0</v>
      </c>
      <c r="BW685" s="22">
        <v>0.05</v>
      </c>
      <c r="BX685" s="22">
        <v>0.13</v>
      </c>
      <c r="BY685" s="22">
        <v>1.89</v>
      </c>
      <c r="BZ685" s="22">
        <v>1.08</v>
      </c>
      <c r="CA685" s="22">
        <v>194</v>
      </c>
      <c r="CB685" s="22">
        <v>22</v>
      </c>
      <c r="CC685" s="22">
        <v>109</v>
      </c>
      <c r="CD685" s="22">
        <v>32</v>
      </c>
      <c r="CE685" s="22">
        <v>49</v>
      </c>
      <c r="CF685" s="22">
        <v>9</v>
      </c>
      <c r="CG685" s="22">
        <v>32</v>
      </c>
      <c r="CH685" s="22">
        <v>12</v>
      </c>
      <c r="CI685" s="22">
        <v>1.1499999999999999</v>
      </c>
      <c r="CJ685" s="22">
        <v>0.38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173904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1600</v>
      </c>
      <c r="N686" s="20">
        <v>0</v>
      </c>
      <c r="O686" s="22">
        <v>512</v>
      </c>
      <c r="P686" s="23" t="b">
        <v>0</v>
      </c>
      <c r="Q686" s="20" t="s">
        <v>3177</v>
      </c>
      <c r="R686" s="20" t="s">
        <v>3178</v>
      </c>
      <c r="S686" s="22">
        <v>44</v>
      </c>
      <c r="T686" s="20" t="s">
        <v>1601</v>
      </c>
      <c r="U686" s="20">
        <v>0</v>
      </c>
      <c r="V686" s="20" t="s">
        <v>426</v>
      </c>
      <c r="W686" s="20">
        <v>0.1</v>
      </c>
      <c r="X686" s="23" t="b">
        <v>0</v>
      </c>
      <c r="Y686" s="20"/>
      <c r="Z686" s="20" t="s">
        <v>872</v>
      </c>
      <c r="AA686" s="22">
        <v>18</v>
      </c>
      <c r="AB686" s="22">
        <v>6</v>
      </c>
      <c r="AC686" s="22">
        <v>0</v>
      </c>
      <c r="AD686" s="22">
        <v>2363</v>
      </c>
      <c r="AE686" s="22">
        <v>0</v>
      </c>
      <c r="AF686" s="22">
        <v>14672</v>
      </c>
      <c r="AG686" s="22">
        <v>32</v>
      </c>
      <c r="AH686" s="20">
        <v>0</v>
      </c>
      <c r="AI686" s="20">
        <v>0</v>
      </c>
      <c r="AJ686" s="20" t="s">
        <v>426</v>
      </c>
      <c r="AK686" s="22">
        <v>76</v>
      </c>
      <c r="AL686" s="22">
        <v>0</v>
      </c>
      <c r="AM686" s="22">
        <v>0</v>
      </c>
      <c r="AN686" s="22">
        <v>0</v>
      </c>
      <c r="AO686" s="22">
        <v>2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0</v>
      </c>
      <c r="AW686" s="22">
        <v>9</v>
      </c>
      <c r="AX686" s="20">
        <v>17</v>
      </c>
      <c r="AY686" s="20">
        <v>5</v>
      </c>
      <c r="AZ686" s="20">
        <v>4</v>
      </c>
      <c r="BA686" s="20">
        <v>2.6</v>
      </c>
      <c r="BB686" s="22">
        <v>0</v>
      </c>
      <c r="BC686" s="20">
        <v>0.12</v>
      </c>
      <c r="BD686" s="20">
        <v>0.03</v>
      </c>
      <c r="BE686" s="20">
        <v>0.15</v>
      </c>
      <c r="BF686" s="20">
        <v>2.02</v>
      </c>
      <c r="BG686" s="22">
        <v>418</v>
      </c>
      <c r="BH686" s="22">
        <v>154</v>
      </c>
      <c r="BI686" s="22">
        <v>407</v>
      </c>
      <c r="BJ686" s="22">
        <v>150</v>
      </c>
      <c r="BK686" s="22">
        <v>409</v>
      </c>
      <c r="BL686" s="22">
        <v>150</v>
      </c>
      <c r="BM686" s="22">
        <v>446</v>
      </c>
      <c r="BN686" s="22">
        <v>158</v>
      </c>
      <c r="BO686" s="20"/>
      <c r="BP686" s="20"/>
      <c r="BQ686" s="20"/>
      <c r="BR686" s="20"/>
      <c r="BS686" s="20"/>
      <c r="BT686" s="20"/>
      <c r="BU686" s="22">
        <v>0.14000000000000001</v>
      </c>
      <c r="BV686" s="22">
        <v>0</v>
      </c>
      <c r="BW686" s="22">
        <v>0.04</v>
      </c>
      <c r="BX686" s="22">
        <v>0.18</v>
      </c>
      <c r="BY686" s="22">
        <v>2.39</v>
      </c>
      <c r="BZ686" s="22">
        <v>2.37</v>
      </c>
      <c r="CA686" s="22">
        <v>506</v>
      </c>
      <c r="CB686" s="22">
        <v>98</v>
      </c>
      <c r="CC686" s="22">
        <v>560</v>
      </c>
      <c r="CD686" s="22">
        <v>222</v>
      </c>
      <c r="CE686" s="22">
        <v>626</v>
      </c>
      <c r="CF686" s="22">
        <v>238</v>
      </c>
      <c r="CG686" s="22">
        <v>448</v>
      </c>
      <c r="CH686" s="22">
        <v>171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482442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3</v>
      </c>
      <c r="J687" s="20">
        <v>1.5</v>
      </c>
      <c r="K687" s="20">
        <v>1.5</v>
      </c>
      <c r="L687" s="22">
        <v>3</v>
      </c>
      <c r="M687" s="20" t="s">
        <v>1618</v>
      </c>
      <c r="N687" s="20">
        <v>1.5</v>
      </c>
      <c r="O687" s="22">
        <v>513</v>
      </c>
      <c r="P687" s="23" t="b">
        <v>0</v>
      </c>
      <c r="Q687" s="20"/>
      <c r="R687" s="20" t="s">
        <v>3554</v>
      </c>
      <c r="S687" s="22">
        <v>45</v>
      </c>
      <c r="T687" s="20" t="s">
        <v>1619</v>
      </c>
      <c r="U687" s="20">
        <v>2.8</v>
      </c>
      <c r="V687" s="20" t="s">
        <v>705</v>
      </c>
      <c r="W687" s="20">
        <v>2.2000000000000002</v>
      </c>
      <c r="X687" s="23" t="b">
        <v>0</v>
      </c>
      <c r="Y687" s="20"/>
      <c r="Z687" s="20" t="s">
        <v>858</v>
      </c>
      <c r="AA687" s="22">
        <v>18</v>
      </c>
      <c r="AB687" s="22">
        <v>6</v>
      </c>
      <c r="AC687" s="22">
        <v>45</v>
      </c>
      <c r="AD687" s="22">
        <v>583059</v>
      </c>
      <c r="AE687" s="22">
        <v>4650</v>
      </c>
      <c r="AF687" s="22">
        <v>490517</v>
      </c>
      <c r="AG687" s="22">
        <v>4178</v>
      </c>
      <c r="AH687" s="20">
        <v>0.3</v>
      </c>
      <c r="AI687" s="20">
        <v>10</v>
      </c>
      <c r="AJ687" s="20" t="s">
        <v>705</v>
      </c>
      <c r="AK687" s="22">
        <v>1069</v>
      </c>
      <c r="AL687" s="22">
        <v>1</v>
      </c>
      <c r="AM687" s="22">
        <v>2</v>
      </c>
      <c r="AN687" s="22">
        <v>7</v>
      </c>
      <c r="AO687" s="22">
        <v>7</v>
      </c>
      <c r="AP687" s="22">
        <v>0</v>
      </c>
      <c r="AQ687" s="22">
        <v>0</v>
      </c>
      <c r="AR687" s="22">
        <v>0</v>
      </c>
      <c r="AS687" s="22">
        <v>4</v>
      </c>
      <c r="AT687" s="22">
        <v>0</v>
      </c>
      <c r="AU687" s="22">
        <v>0</v>
      </c>
      <c r="AV687" s="22">
        <v>2</v>
      </c>
      <c r="AW687" s="22">
        <v>211</v>
      </c>
      <c r="AX687" s="20">
        <v>229.2</v>
      </c>
      <c r="AY687" s="20">
        <v>227.4</v>
      </c>
      <c r="AZ687" s="20">
        <v>218</v>
      </c>
      <c r="BA687" s="20">
        <v>67.8</v>
      </c>
      <c r="BB687" s="22">
        <v>14</v>
      </c>
      <c r="BC687" s="20">
        <v>2.16</v>
      </c>
      <c r="BD687" s="20">
        <v>0.96</v>
      </c>
      <c r="BE687" s="20">
        <v>3.12</v>
      </c>
      <c r="BF687" s="20">
        <v>15.53</v>
      </c>
      <c r="BG687" s="22">
        <v>144</v>
      </c>
      <c r="BH687" s="22">
        <v>61</v>
      </c>
      <c r="BI687" s="22">
        <v>69</v>
      </c>
      <c r="BJ687" s="22">
        <v>53</v>
      </c>
      <c r="BK687" s="22">
        <v>71</v>
      </c>
      <c r="BL687" s="22">
        <v>46</v>
      </c>
      <c r="BM687" s="22">
        <v>83</v>
      </c>
      <c r="BN687" s="22">
        <v>59</v>
      </c>
      <c r="BO687" s="20"/>
      <c r="BP687" s="20"/>
      <c r="BQ687" s="20"/>
      <c r="BR687" s="20"/>
      <c r="BS687" s="20"/>
      <c r="BT687" s="20"/>
      <c r="BU687" s="22">
        <v>0.18</v>
      </c>
      <c r="BV687" s="22">
        <v>0</v>
      </c>
      <c r="BW687" s="22">
        <v>0.08</v>
      </c>
      <c r="BX687" s="22">
        <v>0.26</v>
      </c>
      <c r="BY687" s="22">
        <v>1.31</v>
      </c>
      <c r="BZ687" s="22">
        <v>0.59</v>
      </c>
      <c r="CA687" s="22">
        <v>427</v>
      </c>
      <c r="CB687" s="22">
        <v>249</v>
      </c>
      <c r="CC687" s="22">
        <v>220</v>
      </c>
      <c r="CD687" s="22">
        <v>96</v>
      </c>
      <c r="CE687" s="22">
        <v>174</v>
      </c>
      <c r="CF687" s="22">
        <v>75</v>
      </c>
      <c r="CG687" s="22">
        <v>128</v>
      </c>
      <c r="CH687" s="22">
        <v>38</v>
      </c>
      <c r="CI687" s="22">
        <v>1.18</v>
      </c>
      <c r="CJ687" s="22">
        <v>0.59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184349</v>
      </c>
      <c r="D688" s="22">
        <v>0</v>
      </c>
      <c r="E688" s="22">
        <v>0</v>
      </c>
      <c r="F688" s="22">
        <v>-1</v>
      </c>
      <c r="G688" s="22">
        <v>1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983</v>
      </c>
      <c r="N688" s="20">
        <v>0</v>
      </c>
      <c r="O688" s="22">
        <v>514</v>
      </c>
      <c r="P688" s="23" t="b">
        <v>0</v>
      </c>
      <c r="Q688" s="20" t="s">
        <v>2390</v>
      </c>
      <c r="R688" s="20" t="s">
        <v>2309</v>
      </c>
      <c r="S688" s="22">
        <v>44</v>
      </c>
      <c r="T688" s="20" t="s">
        <v>1602</v>
      </c>
      <c r="U688" s="20">
        <v>0</v>
      </c>
      <c r="V688" s="20" t="s">
        <v>525</v>
      </c>
      <c r="W688" s="20">
        <v>0</v>
      </c>
      <c r="X688" s="23" t="b">
        <v>0</v>
      </c>
      <c r="Y688" s="20"/>
      <c r="Z688" s="20" t="s">
        <v>899</v>
      </c>
      <c r="AA688" s="22">
        <v>18</v>
      </c>
      <c r="AB688" s="22">
        <v>6</v>
      </c>
      <c r="AC688" s="22">
        <v>0</v>
      </c>
      <c r="AD688" s="22">
        <v>595</v>
      </c>
      <c r="AE688" s="22">
        <v>5</v>
      </c>
      <c r="AF688" s="22">
        <v>989</v>
      </c>
      <c r="AG688" s="22">
        <v>6</v>
      </c>
      <c r="AH688" s="20">
        <v>0</v>
      </c>
      <c r="AI688" s="20">
        <v>0</v>
      </c>
      <c r="AJ688" s="20" t="s">
        <v>525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615</v>
      </c>
      <c r="BH688" s="22">
        <v>240</v>
      </c>
      <c r="BI688" s="22">
        <v>603</v>
      </c>
      <c r="BJ688" s="22">
        <v>240</v>
      </c>
      <c r="BK688" s="22">
        <v>586</v>
      </c>
      <c r="BL688" s="22">
        <v>237</v>
      </c>
      <c r="BM688" s="22">
        <v>620</v>
      </c>
      <c r="BN688" s="22">
        <v>240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508</v>
      </c>
      <c r="CB688" s="22">
        <v>99</v>
      </c>
      <c r="CC688" s="22">
        <v>561</v>
      </c>
      <c r="CD688" s="22">
        <v>223</v>
      </c>
      <c r="CE688" s="22">
        <v>627</v>
      </c>
      <c r="CF688" s="22">
        <v>239</v>
      </c>
      <c r="CG688" s="22">
        <v>708</v>
      </c>
      <c r="CH688" s="22">
        <v>240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209042</v>
      </c>
      <c r="D689" s="22">
        <v>0</v>
      </c>
      <c r="E689" s="22">
        <v>0</v>
      </c>
      <c r="F689" s="22">
        <v>-4</v>
      </c>
      <c r="G689" s="22">
        <v>4</v>
      </c>
      <c r="H689" s="22">
        <v>0</v>
      </c>
      <c r="I689" s="22">
        <v>3</v>
      </c>
      <c r="J689" s="20">
        <v>1.2</v>
      </c>
      <c r="K689" s="20">
        <v>1.2</v>
      </c>
      <c r="L689" s="22">
        <v>2</v>
      </c>
      <c r="M689" s="20" t="s">
        <v>1571</v>
      </c>
      <c r="N689" s="20">
        <v>1.2</v>
      </c>
      <c r="O689" s="22">
        <v>515</v>
      </c>
      <c r="P689" s="23" t="b">
        <v>0</v>
      </c>
      <c r="Q689" s="20"/>
      <c r="R689" s="20"/>
      <c r="S689" s="22">
        <v>46</v>
      </c>
      <c r="T689" s="20" t="s">
        <v>1607</v>
      </c>
      <c r="U689" s="20">
        <v>1.1000000000000001</v>
      </c>
      <c r="V689" s="20" t="s">
        <v>628</v>
      </c>
      <c r="W689" s="20">
        <v>0.1</v>
      </c>
      <c r="X689" s="23" t="b">
        <v>0</v>
      </c>
      <c r="Y689" s="20"/>
      <c r="Z689" s="20" t="s">
        <v>858</v>
      </c>
      <c r="AA689" s="22">
        <v>18</v>
      </c>
      <c r="AB689" s="22">
        <v>6</v>
      </c>
      <c r="AC689" s="22">
        <v>14</v>
      </c>
      <c r="AD689" s="22">
        <v>7427</v>
      </c>
      <c r="AE689" s="22">
        <v>120</v>
      </c>
      <c r="AF689" s="22">
        <v>22252</v>
      </c>
      <c r="AG689" s="22">
        <v>100</v>
      </c>
      <c r="AH689" s="20">
        <v>0.3</v>
      </c>
      <c r="AI689" s="20">
        <v>3</v>
      </c>
      <c r="AJ689" s="20" t="s">
        <v>628</v>
      </c>
      <c r="AK689" s="22">
        <v>378</v>
      </c>
      <c r="AL689" s="22">
        <v>0</v>
      </c>
      <c r="AM689" s="22">
        <v>0</v>
      </c>
      <c r="AN689" s="22">
        <v>0</v>
      </c>
      <c r="AO689" s="22">
        <v>10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0</v>
      </c>
      <c r="AW689" s="22">
        <v>67</v>
      </c>
      <c r="AX689" s="20">
        <v>57</v>
      </c>
      <c r="AY689" s="20">
        <v>73.3</v>
      </c>
      <c r="AZ689" s="20">
        <v>45</v>
      </c>
      <c r="BA689" s="20">
        <v>17.2</v>
      </c>
      <c r="BB689" s="22">
        <v>2</v>
      </c>
      <c r="BC689" s="20">
        <v>0.5</v>
      </c>
      <c r="BD689" s="20">
        <v>0.08</v>
      </c>
      <c r="BE689" s="20">
        <v>0.57999999999999996</v>
      </c>
      <c r="BF689" s="20">
        <v>11.36</v>
      </c>
      <c r="BG689" s="22">
        <v>351</v>
      </c>
      <c r="BH689" s="22">
        <v>153</v>
      </c>
      <c r="BI689" s="22">
        <v>232</v>
      </c>
      <c r="BJ689" s="22">
        <v>131</v>
      </c>
      <c r="BK689" s="22">
        <v>262</v>
      </c>
      <c r="BL689" s="22">
        <v>136</v>
      </c>
      <c r="BM689" s="22">
        <v>328</v>
      </c>
      <c r="BN689" s="22">
        <v>148</v>
      </c>
      <c r="BO689" s="20"/>
      <c r="BP689" s="20"/>
      <c r="BQ689" s="20"/>
      <c r="BR689" s="20"/>
      <c r="BS689" s="20"/>
      <c r="BT689" s="20"/>
      <c r="BU689" s="22">
        <v>0.12</v>
      </c>
      <c r="BV689" s="22">
        <v>0</v>
      </c>
      <c r="BW689" s="22">
        <v>0.02</v>
      </c>
      <c r="BX689" s="22">
        <v>0.14000000000000001</v>
      </c>
      <c r="BY689" s="22">
        <v>2.7</v>
      </c>
      <c r="BZ689" s="22">
        <v>2.38</v>
      </c>
      <c r="CA689" s="22">
        <v>337</v>
      </c>
      <c r="CB689" s="22">
        <v>218</v>
      </c>
      <c r="CC689" s="22">
        <v>256</v>
      </c>
      <c r="CD689" s="22">
        <v>114</v>
      </c>
      <c r="CE689" s="22">
        <v>393</v>
      </c>
      <c r="CF689" s="22">
        <v>181</v>
      </c>
      <c r="CG689" s="22">
        <v>424</v>
      </c>
      <c r="CH689" s="22">
        <v>138</v>
      </c>
      <c r="CI689" s="22">
        <v>0.48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85971</v>
      </c>
      <c r="D690" s="22">
        <v>0</v>
      </c>
      <c r="E690" s="22">
        <v>0</v>
      </c>
      <c r="F690" s="22">
        <v>8</v>
      </c>
      <c r="G690" s="22">
        <v>-8</v>
      </c>
      <c r="H690" s="22">
        <v>3</v>
      </c>
      <c r="I690" s="22">
        <v>3</v>
      </c>
      <c r="J690" s="20">
        <v>6.7</v>
      </c>
      <c r="K690" s="20">
        <v>6.7</v>
      </c>
      <c r="L690" s="22">
        <v>7</v>
      </c>
      <c r="M690" s="20" t="s">
        <v>451</v>
      </c>
      <c r="N690" s="20">
        <v>6.7</v>
      </c>
      <c r="O690" s="22">
        <v>516</v>
      </c>
      <c r="P690" s="23" t="b">
        <v>1</v>
      </c>
      <c r="Q690" s="20"/>
      <c r="R690" s="20" t="s">
        <v>3650</v>
      </c>
      <c r="S690" s="22">
        <v>98</v>
      </c>
      <c r="T690" s="20" t="s">
        <v>1593</v>
      </c>
      <c r="U690" s="20">
        <v>6.8</v>
      </c>
      <c r="V690" s="20" t="s">
        <v>1594</v>
      </c>
      <c r="W690" s="20">
        <v>43.8</v>
      </c>
      <c r="X690" s="23" t="b">
        <v>0</v>
      </c>
      <c r="Y690" s="20"/>
      <c r="Z690" s="20" t="s">
        <v>858</v>
      </c>
      <c r="AA690" s="22">
        <v>18</v>
      </c>
      <c r="AB690" s="22">
        <v>6</v>
      </c>
      <c r="AC690" s="22">
        <v>122</v>
      </c>
      <c r="AD690" s="22">
        <v>5862352</v>
      </c>
      <c r="AE690" s="22">
        <v>81363</v>
      </c>
      <c r="AF690" s="22">
        <v>2163784</v>
      </c>
      <c r="AG690" s="22">
        <v>19873</v>
      </c>
      <c r="AH690" s="20">
        <v>0.7</v>
      </c>
      <c r="AI690" s="20">
        <v>12.4</v>
      </c>
      <c r="AJ690" s="20" t="s">
        <v>451</v>
      </c>
      <c r="AK690" s="22">
        <v>1510</v>
      </c>
      <c r="AL690" s="22">
        <v>11</v>
      </c>
      <c r="AM690" s="22">
        <v>4</v>
      </c>
      <c r="AN690" s="22">
        <v>6</v>
      </c>
      <c r="AO690" s="22">
        <v>22</v>
      </c>
      <c r="AP690" s="22">
        <v>1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16</v>
      </c>
      <c r="AW690" s="22">
        <v>393</v>
      </c>
      <c r="AX690" s="20">
        <v>567.79999999999995</v>
      </c>
      <c r="AY690" s="20">
        <v>429.9</v>
      </c>
      <c r="AZ690" s="20">
        <v>597</v>
      </c>
      <c r="BA690" s="20">
        <v>159.4</v>
      </c>
      <c r="BB690" s="22">
        <v>18</v>
      </c>
      <c r="BC690" s="20">
        <v>6.47</v>
      </c>
      <c r="BD690" s="20">
        <v>3.68</v>
      </c>
      <c r="BE690" s="20">
        <v>10.15</v>
      </c>
      <c r="BF690" s="20">
        <v>27.29</v>
      </c>
      <c r="BG690" s="22">
        <v>6</v>
      </c>
      <c r="BH690" s="22">
        <v>2</v>
      </c>
      <c r="BI690" s="22">
        <v>19</v>
      </c>
      <c r="BJ690" s="22">
        <v>13</v>
      </c>
      <c r="BK690" s="22">
        <v>6</v>
      </c>
      <c r="BL690" s="22">
        <v>3</v>
      </c>
      <c r="BM690" s="22">
        <v>4</v>
      </c>
      <c r="BN690" s="22">
        <v>3</v>
      </c>
      <c r="BO690" s="20"/>
      <c r="BP690" s="20"/>
      <c r="BQ690" s="22">
        <v>3</v>
      </c>
      <c r="BR690" s="20"/>
      <c r="BS690" s="22">
        <v>1</v>
      </c>
      <c r="BT690" s="20"/>
      <c r="BU690" s="22">
        <v>0.39</v>
      </c>
      <c r="BV690" s="22">
        <v>0</v>
      </c>
      <c r="BW690" s="22">
        <v>0.22</v>
      </c>
      <c r="BX690" s="22">
        <v>0.61</v>
      </c>
      <c r="BY690" s="22">
        <v>1.63</v>
      </c>
      <c r="BZ690" s="22">
        <v>1.31</v>
      </c>
      <c r="CA690" s="22">
        <v>5</v>
      </c>
      <c r="CB690" s="22">
        <v>3</v>
      </c>
      <c r="CC690" s="22">
        <v>5</v>
      </c>
      <c r="CD690" s="22">
        <v>2</v>
      </c>
      <c r="CE690" s="22">
        <v>5</v>
      </c>
      <c r="CF690" s="22">
        <v>3</v>
      </c>
      <c r="CG690" s="22">
        <v>5</v>
      </c>
      <c r="CH690" s="22">
        <v>3</v>
      </c>
      <c r="CI690" s="22">
        <v>1.07</v>
      </c>
      <c r="CJ690" s="22">
        <v>0.36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232859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2</v>
      </c>
      <c r="J691" s="20">
        <v>0</v>
      </c>
      <c r="K691" s="20">
        <v>0</v>
      </c>
      <c r="L691" s="22">
        <v>0</v>
      </c>
      <c r="M691" s="20" t="s">
        <v>1624</v>
      </c>
      <c r="N691" s="20">
        <v>0</v>
      </c>
      <c r="O691" s="22">
        <v>517</v>
      </c>
      <c r="P691" s="23" t="b">
        <v>0</v>
      </c>
      <c r="Q691" s="20" t="s">
        <v>2942</v>
      </c>
      <c r="R691" s="20" t="s">
        <v>3048</v>
      </c>
      <c r="S691" s="22">
        <v>40</v>
      </c>
      <c r="T691" s="20" t="s">
        <v>1625</v>
      </c>
      <c r="U691" s="20">
        <v>0</v>
      </c>
      <c r="V691" s="20" t="s">
        <v>706</v>
      </c>
      <c r="W691" s="20">
        <v>0.2</v>
      </c>
      <c r="X691" s="23" t="b">
        <v>0</v>
      </c>
      <c r="Y691" s="20"/>
      <c r="Z691" s="20" t="s">
        <v>872</v>
      </c>
      <c r="AA691" s="22">
        <v>18</v>
      </c>
      <c r="AB691" s="22">
        <v>6</v>
      </c>
      <c r="AC691" s="22">
        <v>0</v>
      </c>
      <c r="AD691" s="22">
        <v>6594</v>
      </c>
      <c r="AE691" s="22">
        <v>0</v>
      </c>
      <c r="AF691" s="22">
        <v>45005</v>
      </c>
      <c r="AG691" s="22">
        <v>112</v>
      </c>
      <c r="AH691" s="20">
        <v>0</v>
      </c>
      <c r="AI691" s="20">
        <v>0</v>
      </c>
      <c r="AJ691" s="20" t="s">
        <v>706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536</v>
      </c>
      <c r="BH691" s="22">
        <v>195</v>
      </c>
      <c r="BI691" s="22">
        <v>522</v>
      </c>
      <c r="BJ691" s="22">
        <v>195</v>
      </c>
      <c r="BK691" s="22">
        <v>494</v>
      </c>
      <c r="BL691" s="22">
        <v>183</v>
      </c>
      <c r="BM691" s="22">
        <v>544</v>
      </c>
      <c r="BN691" s="22">
        <v>196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660</v>
      </c>
      <c r="CB691" s="22">
        <v>182</v>
      </c>
      <c r="CC691" s="22">
        <v>468</v>
      </c>
      <c r="CD691" s="22">
        <v>167</v>
      </c>
      <c r="CE691" s="22">
        <v>548</v>
      </c>
      <c r="CF691" s="22">
        <v>192</v>
      </c>
      <c r="CG691" s="22">
        <v>315</v>
      </c>
      <c r="CH691" s="22">
        <v>122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199584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2</v>
      </c>
      <c r="J692" s="20">
        <v>0</v>
      </c>
      <c r="K692" s="20">
        <v>0</v>
      </c>
      <c r="L692" s="22">
        <v>0</v>
      </c>
      <c r="M692" s="20" t="s">
        <v>1604</v>
      </c>
      <c r="N692" s="20">
        <v>0</v>
      </c>
      <c r="O692" s="22">
        <v>518</v>
      </c>
      <c r="P692" s="23" t="b">
        <v>0</v>
      </c>
      <c r="Q692" s="20" t="s">
        <v>2995</v>
      </c>
      <c r="R692" s="20" t="s">
        <v>3049</v>
      </c>
      <c r="S692" s="22">
        <v>40</v>
      </c>
      <c r="T692" s="20" t="s">
        <v>1605</v>
      </c>
      <c r="U692" s="20">
        <v>0</v>
      </c>
      <c r="V692" s="20" t="s">
        <v>703</v>
      </c>
      <c r="W692" s="20">
        <v>0.3</v>
      </c>
      <c r="X692" s="23" t="b">
        <v>0</v>
      </c>
      <c r="Y692" s="20"/>
      <c r="Z692" s="20" t="s">
        <v>872</v>
      </c>
      <c r="AA692" s="22">
        <v>18</v>
      </c>
      <c r="AB692" s="22">
        <v>6</v>
      </c>
      <c r="AC692" s="22">
        <v>0</v>
      </c>
      <c r="AD692" s="22">
        <v>11423</v>
      </c>
      <c r="AE692" s="22">
        <v>0</v>
      </c>
      <c r="AF692" s="22">
        <v>65040</v>
      </c>
      <c r="AG692" s="22">
        <v>205</v>
      </c>
      <c r="AH692" s="20">
        <v>0</v>
      </c>
      <c r="AI692" s="20">
        <v>0</v>
      </c>
      <c r="AJ692" s="20" t="s">
        <v>703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527</v>
      </c>
      <c r="BH692" s="22">
        <v>190</v>
      </c>
      <c r="BI692" s="22">
        <v>513</v>
      </c>
      <c r="BJ692" s="22">
        <v>190</v>
      </c>
      <c r="BK692" s="22">
        <v>485</v>
      </c>
      <c r="BL692" s="22">
        <v>178</v>
      </c>
      <c r="BM692" s="22">
        <v>535</v>
      </c>
      <c r="BN692" s="22">
        <v>191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650</v>
      </c>
      <c r="CB692" s="22">
        <v>176</v>
      </c>
      <c r="CC692" s="22">
        <v>459</v>
      </c>
      <c r="CD692" s="22">
        <v>162</v>
      </c>
      <c r="CE692" s="22">
        <v>539</v>
      </c>
      <c r="CF692" s="22">
        <v>187</v>
      </c>
      <c r="CG692" s="22">
        <v>281</v>
      </c>
      <c r="CH692" s="22">
        <v>109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0</v>
      </c>
      <c r="C693" s="22">
        <v>487053</v>
      </c>
      <c r="D693" s="22">
        <v>0</v>
      </c>
      <c r="E693" s="22">
        <v>0</v>
      </c>
      <c r="F693" s="22">
        <v>3</v>
      </c>
      <c r="G693" s="22">
        <v>-3</v>
      </c>
      <c r="H693" s="22">
        <v>2</v>
      </c>
      <c r="I693" s="22">
        <v>2</v>
      </c>
      <c r="J693" s="20">
        <v>2.7</v>
      </c>
      <c r="K693" s="20">
        <v>0</v>
      </c>
      <c r="L693" s="22">
        <v>0</v>
      </c>
      <c r="M693" s="20" t="s">
        <v>2310</v>
      </c>
      <c r="N693" s="20">
        <v>2.7</v>
      </c>
      <c r="O693" s="22">
        <v>519</v>
      </c>
      <c r="P693" s="23" t="b">
        <v>0</v>
      </c>
      <c r="Q693" s="20"/>
      <c r="R693" s="20" t="s">
        <v>3752</v>
      </c>
      <c r="S693" s="22">
        <v>48</v>
      </c>
      <c r="T693" s="20" t="s">
        <v>2311</v>
      </c>
      <c r="U693" s="20">
        <v>3</v>
      </c>
      <c r="V693" s="20" t="s">
        <v>2312</v>
      </c>
      <c r="W693" s="20">
        <v>9.5</v>
      </c>
      <c r="X693" s="23" t="b">
        <v>0</v>
      </c>
      <c r="Y693" s="20"/>
      <c r="Z693" s="20" t="s">
        <v>858</v>
      </c>
      <c r="AA693" s="22">
        <v>18</v>
      </c>
      <c r="AB693" s="22">
        <v>6</v>
      </c>
      <c r="AC693" s="22">
        <v>45</v>
      </c>
      <c r="AD693" s="22">
        <v>2563586</v>
      </c>
      <c r="AE693" s="22">
        <v>17884</v>
      </c>
      <c r="AF693" s="22">
        <v>1912177</v>
      </c>
      <c r="AG693" s="22">
        <v>14105</v>
      </c>
      <c r="AH693" s="20">
        <v>0.6</v>
      </c>
      <c r="AI693" s="20">
        <v>9.4</v>
      </c>
      <c r="AJ693" s="20" t="s">
        <v>2312</v>
      </c>
      <c r="AK693" s="22">
        <v>1232</v>
      </c>
      <c r="AL693" s="22">
        <v>1</v>
      </c>
      <c r="AM693" s="22">
        <v>2</v>
      </c>
      <c r="AN693" s="22">
        <v>4</v>
      </c>
      <c r="AO693" s="22">
        <v>20</v>
      </c>
      <c r="AP693" s="22">
        <v>0</v>
      </c>
      <c r="AQ693" s="22">
        <v>0</v>
      </c>
      <c r="AR693" s="22">
        <v>0</v>
      </c>
      <c r="AS693" s="22">
        <v>5</v>
      </c>
      <c r="AT693" s="22">
        <v>1</v>
      </c>
      <c r="AU693" s="22">
        <v>0</v>
      </c>
      <c r="AV693" s="22">
        <v>5</v>
      </c>
      <c r="AW693" s="22">
        <v>213</v>
      </c>
      <c r="AX693" s="20">
        <v>277.39999999999998</v>
      </c>
      <c r="AY693" s="20">
        <v>162.80000000000001</v>
      </c>
      <c r="AZ693" s="20">
        <v>139</v>
      </c>
      <c r="BA693" s="20">
        <v>57.9</v>
      </c>
      <c r="BB693" s="22">
        <v>15</v>
      </c>
      <c r="BC693" s="20">
        <v>1.48</v>
      </c>
      <c r="BD693" s="20">
        <v>0.97</v>
      </c>
      <c r="BE693" s="20">
        <v>2.4500000000000002</v>
      </c>
      <c r="BF693" s="20">
        <v>27.05</v>
      </c>
      <c r="BG693" s="22">
        <v>102</v>
      </c>
      <c r="BH693" s="22">
        <v>39</v>
      </c>
      <c r="BI693" s="22">
        <v>112</v>
      </c>
      <c r="BJ693" s="22">
        <v>20</v>
      </c>
      <c r="BK693" s="22">
        <v>127</v>
      </c>
      <c r="BL693" s="22">
        <v>15</v>
      </c>
      <c r="BM693" s="22">
        <v>113</v>
      </c>
      <c r="BN693" s="22">
        <v>20</v>
      </c>
      <c r="BO693" s="20"/>
      <c r="BP693" s="20"/>
      <c r="BQ693" s="20"/>
      <c r="BR693" s="20"/>
      <c r="BS693" s="20"/>
      <c r="BT693" s="20"/>
      <c r="BU693" s="22">
        <v>0.11</v>
      </c>
      <c r="BV693" s="22">
        <v>0</v>
      </c>
      <c r="BW693" s="22">
        <v>7.0000000000000007E-2</v>
      </c>
      <c r="BX693" s="22">
        <v>0.18</v>
      </c>
      <c r="BY693" s="22">
        <v>1.98</v>
      </c>
      <c r="BZ693" s="22">
        <v>1.46</v>
      </c>
      <c r="CA693" s="22">
        <v>302</v>
      </c>
      <c r="CB693" s="22">
        <v>36</v>
      </c>
      <c r="CC693" s="22">
        <v>129</v>
      </c>
      <c r="CD693" s="22">
        <v>42</v>
      </c>
      <c r="CE693" s="22">
        <v>144</v>
      </c>
      <c r="CF693" s="22">
        <v>44</v>
      </c>
      <c r="CG693" s="22">
        <v>43</v>
      </c>
      <c r="CH693" s="22">
        <v>15</v>
      </c>
      <c r="CI693" s="22">
        <v>1.1000000000000001</v>
      </c>
      <c r="CJ693" s="22">
        <v>0.28999999999999998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184254</v>
      </c>
      <c r="D694" s="22">
        <v>0</v>
      </c>
      <c r="E694" s="22">
        <v>0</v>
      </c>
      <c r="F694" s="22">
        <v>3</v>
      </c>
      <c r="G694" s="22">
        <v>-3</v>
      </c>
      <c r="H694" s="22">
        <v>1</v>
      </c>
      <c r="I694" s="22">
        <v>1</v>
      </c>
      <c r="J694" s="20">
        <v>3.2</v>
      </c>
      <c r="K694" s="20">
        <v>3.2</v>
      </c>
      <c r="L694" s="22">
        <v>6</v>
      </c>
      <c r="M694" s="20" t="s">
        <v>2313</v>
      </c>
      <c r="N694" s="20">
        <v>3.2</v>
      </c>
      <c r="O694" s="22">
        <v>520</v>
      </c>
      <c r="P694" s="23" t="b">
        <v>0</v>
      </c>
      <c r="Q694" s="20"/>
      <c r="R694" s="20"/>
      <c r="S694" s="22">
        <v>53</v>
      </c>
      <c r="T694" s="20" t="s">
        <v>2314</v>
      </c>
      <c r="U694" s="20">
        <v>3.7</v>
      </c>
      <c r="V694" s="20" t="s">
        <v>2315</v>
      </c>
      <c r="W694" s="20">
        <v>8.8000000000000007</v>
      </c>
      <c r="X694" s="23" t="b">
        <v>0</v>
      </c>
      <c r="Y694" s="20"/>
      <c r="Z694" s="20" t="s">
        <v>858</v>
      </c>
      <c r="AA694" s="22">
        <v>18</v>
      </c>
      <c r="AB694" s="22">
        <v>6</v>
      </c>
      <c r="AC694" s="22">
        <v>66</v>
      </c>
      <c r="AD694" s="22">
        <v>1191446</v>
      </c>
      <c r="AE694" s="22">
        <v>14040</v>
      </c>
      <c r="AF694" s="22">
        <v>514243</v>
      </c>
      <c r="AG694" s="22">
        <v>6237</v>
      </c>
      <c r="AH694" s="20">
        <v>0.6</v>
      </c>
      <c r="AI694" s="20">
        <v>12.5</v>
      </c>
      <c r="AJ694" s="20" t="s">
        <v>2315</v>
      </c>
      <c r="AK694" s="22">
        <v>1620</v>
      </c>
      <c r="AL694" s="22">
        <v>0</v>
      </c>
      <c r="AM694" s="22">
        <v>0</v>
      </c>
      <c r="AN694" s="22">
        <v>5</v>
      </c>
      <c r="AO694" s="22">
        <v>24</v>
      </c>
      <c r="AP694" s="22">
        <v>0</v>
      </c>
      <c r="AQ694" s="22">
        <v>0</v>
      </c>
      <c r="AR694" s="22">
        <v>0</v>
      </c>
      <c r="AS694" s="22">
        <v>2</v>
      </c>
      <c r="AT694" s="22">
        <v>0</v>
      </c>
      <c r="AU694" s="22">
        <v>57</v>
      </c>
      <c r="AV694" s="22">
        <v>7</v>
      </c>
      <c r="AW694" s="22">
        <v>363</v>
      </c>
      <c r="AX694" s="20">
        <v>486.2</v>
      </c>
      <c r="AY694" s="20">
        <v>0</v>
      </c>
      <c r="AZ694" s="20">
        <v>0</v>
      </c>
      <c r="BA694" s="20">
        <v>48.6</v>
      </c>
      <c r="BB694" s="22">
        <v>18</v>
      </c>
      <c r="BC694" s="20">
        <v>0</v>
      </c>
      <c r="BD694" s="20">
        <v>0</v>
      </c>
      <c r="BE694" s="20">
        <v>0</v>
      </c>
      <c r="BF694" s="20">
        <v>30.33</v>
      </c>
      <c r="BG694" s="22">
        <v>12</v>
      </c>
      <c r="BH694" s="22">
        <v>6</v>
      </c>
      <c r="BI694" s="22">
        <v>751</v>
      </c>
      <c r="BJ694" s="22">
        <v>87</v>
      </c>
      <c r="BK694" s="22">
        <v>749</v>
      </c>
      <c r="BL694" s="22">
        <v>86</v>
      </c>
      <c r="BM694" s="22">
        <v>145</v>
      </c>
      <c r="BN694" s="22">
        <v>6</v>
      </c>
      <c r="BO694" s="20"/>
      <c r="BP694" s="20"/>
      <c r="BQ694" s="20"/>
      <c r="BR694" s="20"/>
      <c r="BS694" s="20"/>
      <c r="BT694" s="20"/>
      <c r="BU694" s="22">
        <v>0</v>
      </c>
      <c r="BV694" s="22">
        <v>3.17</v>
      </c>
      <c r="BW694" s="22">
        <v>0</v>
      </c>
      <c r="BX694" s="22">
        <v>0</v>
      </c>
      <c r="BY694" s="22">
        <v>1.68</v>
      </c>
      <c r="BZ694" s="22">
        <v>1.33</v>
      </c>
      <c r="CA694" s="22">
        <v>141</v>
      </c>
      <c r="CB694" s="22">
        <v>4</v>
      </c>
      <c r="CC694" s="22">
        <v>95</v>
      </c>
      <c r="CD694" s="22">
        <v>8</v>
      </c>
      <c r="CE694" s="22">
        <v>79</v>
      </c>
      <c r="CF694" s="22">
        <v>10</v>
      </c>
      <c r="CG694" s="22">
        <v>46</v>
      </c>
      <c r="CH694" s="22">
        <v>9</v>
      </c>
      <c r="CI694" s="22">
        <v>1</v>
      </c>
      <c r="CJ694" s="22">
        <v>0.28000000000000003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175941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1</v>
      </c>
      <c r="J695" s="20">
        <v>0</v>
      </c>
      <c r="K695" s="20">
        <v>0</v>
      </c>
      <c r="L695" s="22">
        <v>0</v>
      </c>
      <c r="M695" s="20" t="s">
        <v>1621</v>
      </c>
      <c r="N695" s="20">
        <v>0</v>
      </c>
      <c r="O695" s="22">
        <v>521</v>
      </c>
      <c r="P695" s="23" t="b">
        <v>0</v>
      </c>
      <c r="Q695" s="20" t="s">
        <v>2408</v>
      </c>
      <c r="R695" s="20" t="s">
        <v>2599</v>
      </c>
      <c r="S695" s="22">
        <v>39</v>
      </c>
      <c r="T695" s="20" t="s">
        <v>2316</v>
      </c>
      <c r="U695" s="20">
        <v>0</v>
      </c>
      <c r="V695" s="20" t="s">
        <v>2317</v>
      </c>
      <c r="W695" s="20">
        <v>0.2</v>
      </c>
      <c r="X695" s="23" t="b">
        <v>0</v>
      </c>
      <c r="Y695" s="20"/>
      <c r="Z695" s="20" t="s">
        <v>899</v>
      </c>
      <c r="AA695" s="22">
        <v>18</v>
      </c>
      <c r="AB695" s="22">
        <v>6</v>
      </c>
      <c r="AC695" s="22">
        <v>0</v>
      </c>
      <c r="AD695" s="22">
        <v>17081</v>
      </c>
      <c r="AE695" s="22">
        <v>39</v>
      </c>
      <c r="AF695" s="22">
        <v>21597</v>
      </c>
      <c r="AG695" s="22">
        <v>282</v>
      </c>
      <c r="AH695" s="20">
        <v>0</v>
      </c>
      <c r="AI695" s="20">
        <v>0</v>
      </c>
      <c r="AJ695" s="20" t="s">
        <v>2317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498</v>
      </c>
      <c r="BH695" s="22">
        <v>45</v>
      </c>
      <c r="BI695" s="22">
        <v>482</v>
      </c>
      <c r="BJ695" s="22">
        <v>27</v>
      </c>
      <c r="BK695" s="22">
        <v>453</v>
      </c>
      <c r="BL695" s="22">
        <v>18</v>
      </c>
      <c r="BM695" s="22">
        <v>504</v>
      </c>
      <c r="BN695" s="22">
        <v>45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747</v>
      </c>
      <c r="CB695" s="22">
        <v>78</v>
      </c>
      <c r="CC695" s="22">
        <v>428</v>
      </c>
      <c r="CD695" s="22">
        <v>44</v>
      </c>
      <c r="CE695" s="22">
        <v>510</v>
      </c>
      <c r="CF695" s="22">
        <v>45</v>
      </c>
      <c r="CG695" s="22">
        <v>308</v>
      </c>
      <c r="CH695" s="22">
        <v>45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235674</v>
      </c>
      <c r="D696" s="22">
        <v>0</v>
      </c>
      <c r="E696" s="22">
        <v>0</v>
      </c>
      <c r="F696" s="22">
        <v>-4</v>
      </c>
      <c r="G696" s="22">
        <v>4</v>
      </c>
      <c r="H696" s="22">
        <v>1</v>
      </c>
      <c r="I696" s="22">
        <v>3</v>
      </c>
      <c r="J696" s="20">
        <v>0</v>
      </c>
      <c r="K696" s="20">
        <v>0</v>
      </c>
      <c r="L696" s="22">
        <v>0</v>
      </c>
      <c r="M696" s="20" t="s">
        <v>1320</v>
      </c>
      <c r="N696" s="20">
        <v>0</v>
      </c>
      <c r="O696" s="22">
        <v>583</v>
      </c>
      <c r="P696" s="23" t="b">
        <v>0</v>
      </c>
      <c r="Q696" s="20" t="s">
        <v>3592</v>
      </c>
      <c r="R696" s="20" t="s">
        <v>3307</v>
      </c>
      <c r="S696" s="22">
        <v>51</v>
      </c>
      <c r="T696" s="20" t="s">
        <v>1321</v>
      </c>
      <c r="U696" s="20">
        <v>2.8</v>
      </c>
      <c r="V696" s="20" t="s">
        <v>699</v>
      </c>
      <c r="W696" s="20">
        <v>0.1</v>
      </c>
      <c r="X696" s="23" t="b">
        <v>0</v>
      </c>
      <c r="Y696" s="20"/>
      <c r="Z696" s="20" t="s">
        <v>899</v>
      </c>
      <c r="AA696" s="22">
        <v>18</v>
      </c>
      <c r="AB696" s="22">
        <v>6</v>
      </c>
      <c r="AC696" s="22">
        <v>14</v>
      </c>
      <c r="AD696" s="22">
        <v>18838</v>
      </c>
      <c r="AE696" s="22">
        <v>6</v>
      </c>
      <c r="AF696" s="22">
        <v>28344</v>
      </c>
      <c r="AG696" s="22">
        <v>27</v>
      </c>
      <c r="AH696" s="20">
        <v>0</v>
      </c>
      <c r="AI696" s="20">
        <v>2.7</v>
      </c>
      <c r="AJ696" s="20" t="s">
        <v>699</v>
      </c>
      <c r="AK696" s="22">
        <v>196</v>
      </c>
      <c r="AL696" s="22">
        <v>0</v>
      </c>
      <c r="AM696" s="22">
        <v>2</v>
      </c>
      <c r="AN696" s="22">
        <v>0</v>
      </c>
      <c r="AO696" s="22">
        <v>2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2</v>
      </c>
      <c r="AW696" s="22">
        <v>53</v>
      </c>
      <c r="AX696" s="20">
        <v>73.400000000000006</v>
      </c>
      <c r="AY696" s="20">
        <v>144.30000000000001</v>
      </c>
      <c r="AZ696" s="20">
        <v>61</v>
      </c>
      <c r="BA696" s="20">
        <v>28</v>
      </c>
      <c r="BB696" s="22">
        <v>2</v>
      </c>
      <c r="BC696" s="20">
        <v>0.41</v>
      </c>
      <c r="BD696" s="20">
        <v>0.75</v>
      </c>
      <c r="BE696" s="20">
        <v>1.1599999999999999</v>
      </c>
      <c r="BF696" s="20">
        <v>1.79</v>
      </c>
      <c r="BG696" s="22">
        <v>323</v>
      </c>
      <c r="BH696" s="22">
        <v>137</v>
      </c>
      <c r="BI696" s="22">
        <v>133</v>
      </c>
      <c r="BJ696" s="22">
        <v>91</v>
      </c>
      <c r="BK696" s="22">
        <v>224</v>
      </c>
      <c r="BL696" s="22">
        <v>120</v>
      </c>
      <c r="BM696" s="22">
        <v>254</v>
      </c>
      <c r="BN696" s="22">
        <v>117</v>
      </c>
      <c r="BO696" s="20"/>
      <c r="BP696" s="20"/>
      <c r="BQ696" s="20"/>
      <c r="BR696" s="20"/>
      <c r="BS696" s="20"/>
      <c r="BT696" s="20"/>
      <c r="BU696" s="22">
        <v>0.19</v>
      </c>
      <c r="BV696" s="22">
        <v>0</v>
      </c>
      <c r="BW696" s="22">
        <v>0.34</v>
      </c>
      <c r="BX696" s="22">
        <v>0.53</v>
      </c>
      <c r="BY696" s="22">
        <v>0.82</v>
      </c>
      <c r="BZ696" s="22">
        <v>0.92</v>
      </c>
      <c r="CA696" s="22">
        <v>165</v>
      </c>
      <c r="CB696" s="22">
        <v>101</v>
      </c>
      <c r="CC696" s="22">
        <v>725</v>
      </c>
      <c r="CD696" s="22">
        <v>309</v>
      </c>
      <c r="CE696" s="22">
        <v>178</v>
      </c>
      <c r="CF696" s="22">
        <v>77</v>
      </c>
      <c r="CG696" s="22">
        <v>443</v>
      </c>
      <c r="CH696" s="22">
        <v>146</v>
      </c>
      <c r="CI696" s="22">
        <v>0.92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0</v>
      </c>
      <c r="B697" s="22">
        <v>0</v>
      </c>
      <c r="C697" s="22">
        <v>491279</v>
      </c>
      <c r="D697" s="22">
        <v>0</v>
      </c>
      <c r="E697" s="22">
        <v>0</v>
      </c>
      <c r="F697" s="22">
        <v>-1</v>
      </c>
      <c r="G697" s="22">
        <v>1</v>
      </c>
      <c r="H697" s="22">
        <v>1</v>
      </c>
      <c r="I697" s="22">
        <v>2</v>
      </c>
      <c r="J697" s="20">
        <v>0</v>
      </c>
      <c r="K697" s="20">
        <v>0</v>
      </c>
      <c r="L697" s="22">
        <v>0</v>
      </c>
      <c r="M697" s="20" t="s">
        <v>2600</v>
      </c>
      <c r="N697" s="20">
        <v>0</v>
      </c>
      <c r="O697" s="22">
        <v>639</v>
      </c>
      <c r="P697" s="23" t="b">
        <v>0</v>
      </c>
      <c r="Q697" s="20" t="s">
        <v>3481</v>
      </c>
      <c r="R697" s="20" t="s">
        <v>3421</v>
      </c>
      <c r="S697" s="22">
        <v>44</v>
      </c>
      <c r="T697" s="20" t="s">
        <v>2601</v>
      </c>
      <c r="U697" s="20">
        <v>3.9</v>
      </c>
      <c r="V697" s="20" t="s">
        <v>2602</v>
      </c>
      <c r="W697" s="20">
        <v>1.2</v>
      </c>
      <c r="X697" s="23" t="b">
        <v>0</v>
      </c>
      <c r="Y697" s="20"/>
      <c r="Z697" s="20" t="s">
        <v>899</v>
      </c>
      <c r="AA697" s="22">
        <v>18</v>
      </c>
      <c r="AB697" s="22">
        <v>6</v>
      </c>
      <c r="AC697" s="22">
        <v>43</v>
      </c>
      <c r="AD697" s="22">
        <v>730540</v>
      </c>
      <c r="AE697" s="22">
        <v>116</v>
      </c>
      <c r="AF697" s="22">
        <v>677787</v>
      </c>
      <c r="AG697" s="22">
        <v>3010</v>
      </c>
      <c r="AH697" s="20">
        <v>0</v>
      </c>
      <c r="AI697" s="20">
        <v>9.8000000000000007</v>
      </c>
      <c r="AJ697" s="20" t="s">
        <v>2603</v>
      </c>
      <c r="AK697" s="22">
        <v>945</v>
      </c>
      <c r="AL697" s="22">
        <v>1</v>
      </c>
      <c r="AM697" s="22">
        <v>0</v>
      </c>
      <c r="AN697" s="22">
        <v>4</v>
      </c>
      <c r="AO697" s="22">
        <v>10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4</v>
      </c>
      <c r="AW697" s="22">
        <v>227</v>
      </c>
      <c r="AX697" s="20">
        <v>206.6</v>
      </c>
      <c r="AY697" s="20">
        <v>14</v>
      </c>
      <c r="AZ697" s="20">
        <v>32</v>
      </c>
      <c r="BA697" s="20">
        <v>25.4</v>
      </c>
      <c r="BB697" s="22">
        <v>11</v>
      </c>
      <c r="BC697" s="20">
        <v>0.35</v>
      </c>
      <c r="BD697" s="20">
        <v>0.11</v>
      </c>
      <c r="BE697" s="20">
        <v>0.46</v>
      </c>
      <c r="BF697" s="20">
        <v>13.62</v>
      </c>
      <c r="BG697" s="22">
        <v>162</v>
      </c>
      <c r="BH697" s="22">
        <v>61</v>
      </c>
      <c r="BI697" s="22">
        <v>381</v>
      </c>
      <c r="BJ697" s="22">
        <v>136</v>
      </c>
      <c r="BK697" s="22">
        <v>295</v>
      </c>
      <c r="BL697" s="22">
        <v>95</v>
      </c>
      <c r="BM697" s="22">
        <v>274</v>
      </c>
      <c r="BN697" s="22">
        <v>91</v>
      </c>
      <c r="BO697" s="20"/>
      <c r="BP697" s="20"/>
      <c r="BQ697" s="20"/>
      <c r="BR697" s="20"/>
      <c r="BS697" s="20"/>
      <c r="BT697" s="20"/>
      <c r="BU697" s="22">
        <v>0.03</v>
      </c>
      <c r="BV697" s="22">
        <v>0</v>
      </c>
      <c r="BW697" s="22">
        <v>0.01</v>
      </c>
      <c r="BX697" s="22">
        <v>0.04</v>
      </c>
      <c r="BY697" s="22">
        <v>1.3</v>
      </c>
      <c r="BZ697" s="22">
        <v>0.95</v>
      </c>
      <c r="CA697" s="22">
        <v>558</v>
      </c>
      <c r="CB697" s="22">
        <v>123</v>
      </c>
      <c r="CC697" s="22">
        <v>587</v>
      </c>
      <c r="CD697" s="22">
        <v>231</v>
      </c>
      <c r="CE697" s="22">
        <v>60</v>
      </c>
      <c r="CF697" s="22">
        <v>14</v>
      </c>
      <c r="CG697" s="22">
        <v>173</v>
      </c>
      <c r="CH697" s="22">
        <v>65</v>
      </c>
      <c r="CI697" s="22">
        <v>1.05</v>
      </c>
      <c r="CJ697" s="22">
        <v>0.38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490145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4</v>
      </c>
      <c r="J698" s="20">
        <v>0</v>
      </c>
      <c r="K698" s="20">
        <v>0</v>
      </c>
      <c r="L698" s="22">
        <v>0</v>
      </c>
      <c r="M698" s="20" t="s">
        <v>2604</v>
      </c>
      <c r="N698" s="20">
        <v>0</v>
      </c>
      <c r="O698" s="22">
        <v>640</v>
      </c>
      <c r="P698" s="23" t="b">
        <v>0</v>
      </c>
      <c r="Q698" s="20" t="s">
        <v>2880</v>
      </c>
      <c r="R698" s="20" t="s">
        <v>3050</v>
      </c>
      <c r="S698" s="22">
        <v>45</v>
      </c>
      <c r="T698" s="20" t="s">
        <v>2605</v>
      </c>
      <c r="U698" s="20">
        <v>0</v>
      </c>
      <c r="V698" s="20" t="s">
        <v>2606</v>
      </c>
      <c r="W698" s="20">
        <v>0.1</v>
      </c>
      <c r="X698" s="23" t="b">
        <v>0</v>
      </c>
      <c r="Y698" s="20"/>
      <c r="Z698" s="20" t="s">
        <v>872</v>
      </c>
      <c r="AA698" s="22">
        <v>18</v>
      </c>
      <c r="AB698" s="22">
        <v>6</v>
      </c>
      <c r="AC698" s="22">
        <v>0</v>
      </c>
      <c r="AD698" s="22">
        <v>7772</v>
      </c>
      <c r="AE698" s="22">
        <v>0</v>
      </c>
      <c r="AF698" s="22">
        <v>29849</v>
      </c>
      <c r="AG698" s="22">
        <v>56</v>
      </c>
      <c r="AH698" s="20">
        <v>0</v>
      </c>
      <c r="AI698" s="20">
        <v>0</v>
      </c>
      <c r="AJ698" s="20" t="s">
        <v>2606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679</v>
      </c>
      <c r="BH698" s="22">
        <v>74</v>
      </c>
      <c r="BI698" s="22">
        <v>674</v>
      </c>
      <c r="BJ698" s="22">
        <v>74</v>
      </c>
      <c r="BK698" s="22">
        <v>666</v>
      </c>
      <c r="BL698" s="22">
        <v>73</v>
      </c>
      <c r="BM698" s="22">
        <v>684</v>
      </c>
      <c r="BN698" s="22">
        <v>76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432</v>
      </c>
      <c r="CB698" s="22">
        <v>77</v>
      </c>
      <c r="CC698" s="22">
        <v>636</v>
      </c>
      <c r="CD698" s="22">
        <v>69</v>
      </c>
      <c r="CE698" s="22">
        <v>687</v>
      </c>
      <c r="CF698" s="22">
        <v>77</v>
      </c>
      <c r="CG698" s="22">
        <v>374</v>
      </c>
      <c r="CH698" s="22">
        <v>58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536908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4</v>
      </c>
      <c r="J699" s="20">
        <v>0.5</v>
      </c>
      <c r="K699" s="20">
        <v>0.5</v>
      </c>
      <c r="L699" s="22">
        <v>0</v>
      </c>
      <c r="M699" s="20" t="s">
        <v>2607</v>
      </c>
      <c r="N699" s="20">
        <v>0.5</v>
      </c>
      <c r="O699" s="22">
        <v>641</v>
      </c>
      <c r="P699" s="23" t="b">
        <v>0</v>
      </c>
      <c r="Q699" s="20"/>
      <c r="R699" s="20"/>
      <c r="S699" s="22">
        <v>54</v>
      </c>
      <c r="T699" s="20" t="s">
        <v>2608</v>
      </c>
      <c r="U699" s="20">
        <v>0.8</v>
      </c>
      <c r="V699" s="20" t="s">
        <v>2609</v>
      </c>
      <c r="W699" s="20">
        <v>0.1</v>
      </c>
      <c r="X699" s="23" t="b">
        <v>0</v>
      </c>
      <c r="Y699" s="20"/>
      <c r="Z699" s="20" t="s">
        <v>858</v>
      </c>
      <c r="AA699" s="22">
        <v>18</v>
      </c>
      <c r="AB699" s="22">
        <v>6</v>
      </c>
      <c r="AC699" s="22">
        <v>5</v>
      </c>
      <c r="AD699" s="22">
        <v>8178</v>
      </c>
      <c r="AE699" s="22">
        <v>91</v>
      </c>
      <c r="AF699" s="22">
        <v>10822</v>
      </c>
      <c r="AG699" s="22">
        <v>123</v>
      </c>
      <c r="AH699" s="20">
        <v>0.1</v>
      </c>
      <c r="AI699" s="20">
        <v>0.9</v>
      </c>
      <c r="AJ699" s="20" t="s">
        <v>2610</v>
      </c>
      <c r="AK699" s="22">
        <v>17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0</v>
      </c>
      <c r="AW699" s="22">
        <v>10</v>
      </c>
      <c r="AX699" s="20">
        <v>2</v>
      </c>
      <c r="AY699" s="20">
        <v>0.6</v>
      </c>
      <c r="AZ699" s="20">
        <v>0</v>
      </c>
      <c r="BA699" s="20">
        <v>0.2</v>
      </c>
      <c r="BB699" s="22">
        <v>0</v>
      </c>
      <c r="BC699" s="20">
        <v>0</v>
      </c>
      <c r="BD699" s="20">
        <v>0</v>
      </c>
      <c r="BE699" s="20">
        <v>0</v>
      </c>
      <c r="BF699" s="20">
        <v>0.9</v>
      </c>
      <c r="BG699" s="22">
        <v>472</v>
      </c>
      <c r="BH699" s="22">
        <v>55</v>
      </c>
      <c r="BI699" s="22">
        <v>441</v>
      </c>
      <c r="BJ699" s="22">
        <v>56</v>
      </c>
      <c r="BK699" s="22">
        <v>753</v>
      </c>
      <c r="BL699" s="22">
        <v>90</v>
      </c>
      <c r="BM699" s="22">
        <v>484</v>
      </c>
      <c r="BN699" s="22">
        <v>60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4.76</v>
      </c>
      <c r="BZ699" s="22">
        <v>0</v>
      </c>
      <c r="CA699" s="22">
        <v>129</v>
      </c>
      <c r="CB699" s="22">
        <v>36</v>
      </c>
      <c r="CC699" s="22">
        <v>338</v>
      </c>
      <c r="CD699" s="22">
        <v>46</v>
      </c>
      <c r="CE699" s="22">
        <v>482</v>
      </c>
      <c r="CF699" s="22">
        <v>63</v>
      </c>
      <c r="CG699" s="22">
        <v>470</v>
      </c>
      <c r="CH699" s="22">
        <v>67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0</v>
      </c>
      <c r="C700" s="22">
        <v>548308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0</v>
      </c>
      <c r="K700" s="20">
        <v>0</v>
      </c>
      <c r="L700" s="22">
        <v>0</v>
      </c>
      <c r="M700" s="20" t="s">
        <v>973</v>
      </c>
      <c r="N700" s="20">
        <v>0</v>
      </c>
      <c r="O700" s="22">
        <v>702</v>
      </c>
      <c r="P700" s="23" t="b">
        <v>0</v>
      </c>
      <c r="Q700" s="20"/>
      <c r="R700" s="20" t="s">
        <v>3555</v>
      </c>
      <c r="S700" s="22">
        <v>40</v>
      </c>
      <c r="T700" s="20" t="s">
        <v>3051</v>
      </c>
      <c r="U700" s="20">
        <v>0</v>
      </c>
      <c r="V700" s="20" t="s">
        <v>680</v>
      </c>
      <c r="W700" s="20">
        <v>0.1</v>
      </c>
      <c r="X700" s="23" t="b">
        <v>0</v>
      </c>
      <c r="Y700" s="20"/>
      <c r="Z700" s="20" t="s">
        <v>858</v>
      </c>
      <c r="AA700" s="22">
        <v>18</v>
      </c>
      <c r="AB700" s="22">
        <v>6</v>
      </c>
      <c r="AC700" s="22">
        <v>0</v>
      </c>
      <c r="AD700" s="22">
        <v>10789</v>
      </c>
      <c r="AE700" s="22">
        <v>50</v>
      </c>
      <c r="AF700" s="22">
        <v>8560</v>
      </c>
      <c r="AG700" s="22">
        <v>73</v>
      </c>
      <c r="AH700" s="20">
        <v>0</v>
      </c>
      <c r="AI700" s="20">
        <v>0</v>
      </c>
      <c r="AJ700" s="20" t="s">
        <v>680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586</v>
      </c>
      <c r="BH700" s="22">
        <v>230</v>
      </c>
      <c r="BI700" s="22">
        <v>571</v>
      </c>
      <c r="BJ700" s="22">
        <v>229</v>
      </c>
      <c r="BK700" s="22">
        <v>546</v>
      </c>
      <c r="BL700" s="22">
        <v>220</v>
      </c>
      <c r="BM700" s="22">
        <v>593</v>
      </c>
      <c r="BN700" s="22">
        <v>230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718</v>
      </c>
      <c r="CB700" s="22">
        <v>225</v>
      </c>
      <c r="CC700" s="22">
        <v>519</v>
      </c>
      <c r="CD700" s="22">
        <v>203</v>
      </c>
      <c r="CE700" s="22">
        <v>598</v>
      </c>
      <c r="CF700" s="22">
        <v>227</v>
      </c>
      <c r="CG700" s="22">
        <v>454</v>
      </c>
      <c r="CH700" s="22">
        <v>174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513588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4</v>
      </c>
      <c r="J701" s="20">
        <v>0.3</v>
      </c>
      <c r="K701" s="20">
        <v>0.3</v>
      </c>
      <c r="L701" s="22">
        <v>0</v>
      </c>
      <c r="M701" s="20" t="s">
        <v>3268</v>
      </c>
      <c r="N701" s="20">
        <v>0.3</v>
      </c>
      <c r="O701" s="22">
        <v>722</v>
      </c>
      <c r="P701" s="23" t="b">
        <v>0</v>
      </c>
      <c r="Q701" s="20"/>
      <c r="R701" s="20"/>
      <c r="S701" s="22">
        <v>45</v>
      </c>
      <c r="T701" s="20" t="s">
        <v>3269</v>
      </c>
      <c r="U701" s="20">
        <v>1</v>
      </c>
      <c r="V701" s="20" t="s">
        <v>3270</v>
      </c>
      <c r="W701" s="20">
        <v>0</v>
      </c>
      <c r="X701" s="23" t="b">
        <v>0</v>
      </c>
      <c r="Y701" s="20"/>
      <c r="Z701" s="20" t="s">
        <v>858</v>
      </c>
      <c r="AA701" s="22">
        <v>18</v>
      </c>
      <c r="AB701" s="22">
        <v>6</v>
      </c>
      <c r="AC701" s="22">
        <v>2</v>
      </c>
      <c r="AD701" s="22">
        <v>6769</v>
      </c>
      <c r="AE701" s="22">
        <v>105</v>
      </c>
      <c r="AF701" s="22">
        <v>4371</v>
      </c>
      <c r="AG701" s="22">
        <v>154</v>
      </c>
      <c r="AH701" s="20">
        <v>0.1</v>
      </c>
      <c r="AI701" s="20">
        <v>0.4</v>
      </c>
      <c r="AJ701" s="20" t="s">
        <v>3270</v>
      </c>
      <c r="AK701" s="22">
        <v>2</v>
      </c>
      <c r="AL701" s="22">
        <v>0</v>
      </c>
      <c r="AM701" s="22">
        <v>0</v>
      </c>
      <c r="AN701" s="22">
        <v>0</v>
      </c>
      <c r="AO701" s="22">
        <v>1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5</v>
      </c>
      <c r="AX701" s="20">
        <v>3</v>
      </c>
      <c r="AY701" s="20">
        <v>0</v>
      </c>
      <c r="AZ701" s="20">
        <v>0</v>
      </c>
      <c r="BA701" s="20">
        <v>0.3</v>
      </c>
      <c r="BB701" s="22">
        <v>0</v>
      </c>
      <c r="BC701" s="20">
        <v>0</v>
      </c>
      <c r="BD701" s="20">
        <v>0</v>
      </c>
      <c r="BE701" s="20">
        <v>0</v>
      </c>
      <c r="BF701" s="20">
        <v>0.33</v>
      </c>
      <c r="BG701" s="22">
        <v>466</v>
      </c>
      <c r="BH701" s="22">
        <v>53</v>
      </c>
      <c r="BI701" s="22">
        <v>689</v>
      </c>
      <c r="BJ701" s="22">
        <v>78</v>
      </c>
      <c r="BK701" s="22">
        <v>681</v>
      </c>
      <c r="BL701" s="22">
        <v>77</v>
      </c>
      <c r="BM701" s="22">
        <v>476</v>
      </c>
      <c r="BN701" s="22">
        <v>57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14.85</v>
      </c>
      <c r="BZ701" s="22">
        <v>45</v>
      </c>
      <c r="CA701" s="22">
        <v>448</v>
      </c>
      <c r="CB701" s="22">
        <v>81</v>
      </c>
      <c r="CC701" s="22">
        <v>362</v>
      </c>
      <c r="CD701" s="22">
        <v>48</v>
      </c>
      <c r="CE701" s="22">
        <v>432</v>
      </c>
      <c r="CF701" s="22">
        <v>52</v>
      </c>
      <c r="CG701" s="22">
        <v>515</v>
      </c>
      <c r="CH701" s="22">
        <v>72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519321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0</v>
      </c>
      <c r="K702" s="20">
        <v>0</v>
      </c>
      <c r="L702" s="22">
        <v>0</v>
      </c>
      <c r="M702" s="20" t="s">
        <v>1621</v>
      </c>
      <c r="N702" s="20">
        <v>0</v>
      </c>
      <c r="O702" s="22">
        <v>740</v>
      </c>
      <c r="P702" s="23" t="b">
        <v>0</v>
      </c>
      <c r="Q702" s="20"/>
      <c r="R702" s="20"/>
      <c r="S702" s="22">
        <v>40</v>
      </c>
      <c r="T702" s="20" t="s">
        <v>3500</v>
      </c>
      <c r="U702" s="20">
        <v>0</v>
      </c>
      <c r="V702" s="20" t="s">
        <v>3501</v>
      </c>
      <c r="W702" s="20">
        <v>0</v>
      </c>
      <c r="X702" s="23" t="b">
        <v>0</v>
      </c>
      <c r="Y702" s="20"/>
      <c r="Z702" s="20" t="s">
        <v>858</v>
      </c>
      <c r="AA702" s="22">
        <v>18</v>
      </c>
      <c r="AB702" s="22">
        <v>6</v>
      </c>
      <c r="AC702" s="22">
        <v>0</v>
      </c>
      <c r="AD702" s="22">
        <v>1185</v>
      </c>
      <c r="AE702" s="22">
        <v>33</v>
      </c>
      <c r="AF702" s="22">
        <v>616</v>
      </c>
      <c r="AG702" s="22">
        <v>43</v>
      </c>
      <c r="AH702" s="20">
        <v>0</v>
      </c>
      <c r="AI702" s="20">
        <v>0</v>
      </c>
      <c r="AJ702" s="20" t="s">
        <v>3501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581</v>
      </c>
      <c r="BH702" s="22">
        <v>225</v>
      </c>
      <c r="BI702" s="22">
        <v>566</v>
      </c>
      <c r="BJ702" s="22">
        <v>224</v>
      </c>
      <c r="BK702" s="22">
        <v>541</v>
      </c>
      <c r="BL702" s="22">
        <v>215</v>
      </c>
      <c r="BM702" s="22">
        <v>588</v>
      </c>
      <c r="BN702" s="22">
        <v>225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713</v>
      </c>
      <c r="CB702" s="22">
        <v>220</v>
      </c>
      <c r="CC702" s="22">
        <v>514</v>
      </c>
      <c r="CD702" s="22">
        <v>198</v>
      </c>
      <c r="CE702" s="22">
        <v>593</v>
      </c>
      <c r="CF702" s="22">
        <v>222</v>
      </c>
      <c r="CG702" s="22">
        <v>648</v>
      </c>
      <c r="CH702" s="22">
        <v>228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492779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3</v>
      </c>
      <c r="J703" s="20">
        <v>0</v>
      </c>
      <c r="K703" s="20">
        <v>0</v>
      </c>
      <c r="L703" s="22">
        <v>0</v>
      </c>
      <c r="M703" s="20" t="s">
        <v>3598</v>
      </c>
      <c r="N703" s="20">
        <v>0</v>
      </c>
      <c r="O703" s="22">
        <v>754</v>
      </c>
      <c r="P703" s="23" t="b">
        <v>0</v>
      </c>
      <c r="Q703" s="20"/>
      <c r="R703" s="20"/>
      <c r="S703" s="22">
        <v>45</v>
      </c>
      <c r="T703" s="20" t="s">
        <v>3599</v>
      </c>
      <c r="U703" s="20">
        <v>0</v>
      </c>
      <c r="V703" s="20" t="s">
        <v>3600</v>
      </c>
      <c r="W703" s="20">
        <v>0</v>
      </c>
      <c r="X703" s="23" t="b">
        <v>0</v>
      </c>
      <c r="Y703" s="20"/>
      <c r="Z703" s="20" t="s">
        <v>858</v>
      </c>
      <c r="AA703" s="22">
        <v>18</v>
      </c>
      <c r="AB703" s="22">
        <v>6</v>
      </c>
      <c r="AC703" s="22">
        <v>0</v>
      </c>
      <c r="AD703" s="22">
        <v>165</v>
      </c>
      <c r="AE703" s="22">
        <v>20</v>
      </c>
      <c r="AF703" s="22">
        <v>78</v>
      </c>
      <c r="AG703" s="22">
        <v>12</v>
      </c>
      <c r="AH703" s="20">
        <v>0</v>
      </c>
      <c r="AI703" s="20">
        <v>0</v>
      </c>
      <c r="AJ703" s="20" t="s">
        <v>3601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684</v>
      </c>
      <c r="BH703" s="22">
        <v>274</v>
      </c>
      <c r="BI703" s="22">
        <v>680</v>
      </c>
      <c r="BJ703" s="22">
        <v>275</v>
      </c>
      <c r="BK703" s="22">
        <v>672</v>
      </c>
      <c r="BL703" s="22">
        <v>274</v>
      </c>
      <c r="BM703" s="22">
        <v>690</v>
      </c>
      <c r="BN703" s="22">
        <v>277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438</v>
      </c>
      <c r="CB703" s="22">
        <v>255</v>
      </c>
      <c r="CC703" s="22">
        <v>641</v>
      </c>
      <c r="CD703" s="22">
        <v>247</v>
      </c>
      <c r="CE703" s="22">
        <v>692</v>
      </c>
      <c r="CF703" s="22">
        <v>280</v>
      </c>
      <c r="CG703" s="22">
        <v>747</v>
      </c>
      <c r="CH703" s="22">
        <v>317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75</v>
      </c>
      <c r="B704" s="22">
        <v>75</v>
      </c>
      <c r="C704" s="22">
        <v>210494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2</v>
      </c>
      <c r="J704" s="20">
        <v>1</v>
      </c>
      <c r="K704" s="20">
        <v>1</v>
      </c>
      <c r="L704" s="22">
        <v>0</v>
      </c>
      <c r="M704" s="20" t="s">
        <v>1651</v>
      </c>
      <c r="N704" s="20">
        <v>1.8</v>
      </c>
      <c r="O704" s="22">
        <v>522</v>
      </c>
      <c r="P704" s="23" t="b">
        <v>0</v>
      </c>
      <c r="Q704" s="20" t="s">
        <v>3622</v>
      </c>
      <c r="R704" s="20" t="s">
        <v>3822</v>
      </c>
      <c r="S704" s="22">
        <v>45</v>
      </c>
      <c r="T704" s="20" t="s">
        <v>1652</v>
      </c>
      <c r="U704" s="20">
        <v>2.1</v>
      </c>
      <c r="V704" s="20" t="s">
        <v>549</v>
      </c>
      <c r="W704" s="20">
        <v>0.8</v>
      </c>
      <c r="X704" s="23" t="b">
        <v>0</v>
      </c>
      <c r="Y704" s="20"/>
      <c r="Z704" s="20" t="s">
        <v>937</v>
      </c>
      <c r="AA704" s="22">
        <v>19</v>
      </c>
      <c r="AB704" s="22">
        <v>21</v>
      </c>
      <c r="AC704" s="22">
        <v>33</v>
      </c>
      <c r="AD704" s="22">
        <v>107918</v>
      </c>
      <c r="AE704" s="22">
        <v>57</v>
      </c>
      <c r="AF704" s="22">
        <v>99882</v>
      </c>
      <c r="AG704" s="22">
        <v>3891</v>
      </c>
      <c r="AH704" s="20">
        <v>0.4</v>
      </c>
      <c r="AI704" s="20">
        <v>7.3</v>
      </c>
      <c r="AJ704" s="20" t="s">
        <v>2318</v>
      </c>
      <c r="AK704" s="22">
        <v>1416</v>
      </c>
      <c r="AL704" s="22">
        <v>1</v>
      </c>
      <c r="AM704" s="22">
        <v>0</v>
      </c>
      <c r="AN704" s="22">
        <v>2</v>
      </c>
      <c r="AO704" s="22">
        <v>29</v>
      </c>
      <c r="AP704" s="22">
        <v>0</v>
      </c>
      <c r="AQ704" s="22">
        <v>0</v>
      </c>
      <c r="AR704" s="22">
        <v>0</v>
      </c>
      <c r="AS704" s="22">
        <v>1</v>
      </c>
      <c r="AT704" s="22">
        <v>1</v>
      </c>
      <c r="AU704" s="22">
        <v>0</v>
      </c>
      <c r="AV704" s="22">
        <v>0</v>
      </c>
      <c r="AW704" s="22">
        <v>210</v>
      </c>
      <c r="AX704" s="20">
        <v>332</v>
      </c>
      <c r="AY704" s="20">
        <v>41.6</v>
      </c>
      <c r="AZ704" s="20">
        <v>121</v>
      </c>
      <c r="BA704" s="20">
        <v>49.6</v>
      </c>
      <c r="BB704" s="22">
        <v>16</v>
      </c>
      <c r="BC704" s="20">
        <v>1.1599999999999999</v>
      </c>
      <c r="BD704" s="20">
        <v>0.34</v>
      </c>
      <c r="BE704" s="20">
        <v>1.5</v>
      </c>
      <c r="BF704" s="20">
        <v>27.94</v>
      </c>
      <c r="BG704" s="22">
        <v>60</v>
      </c>
      <c r="BH704" s="22">
        <v>17</v>
      </c>
      <c r="BI704" s="22">
        <v>311</v>
      </c>
      <c r="BJ704" s="22">
        <v>104</v>
      </c>
      <c r="BK704" s="22">
        <v>142</v>
      </c>
      <c r="BL704" s="22">
        <v>17</v>
      </c>
      <c r="BM704" s="22">
        <v>141</v>
      </c>
      <c r="BN704" s="22">
        <v>33</v>
      </c>
      <c r="BO704" s="20"/>
      <c r="BP704" s="20"/>
      <c r="BQ704" s="20"/>
      <c r="BR704" s="20"/>
      <c r="BS704" s="20"/>
      <c r="BT704" s="20"/>
      <c r="BU704" s="22">
        <v>7.0000000000000007E-2</v>
      </c>
      <c r="BV704" s="22">
        <v>0</v>
      </c>
      <c r="BW704" s="22">
        <v>0.02</v>
      </c>
      <c r="BX704" s="22">
        <v>0.09</v>
      </c>
      <c r="BY704" s="22">
        <v>1.78</v>
      </c>
      <c r="BZ704" s="22">
        <v>1.84</v>
      </c>
      <c r="CA704" s="22">
        <v>380</v>
      </c>
      <c r="CB704" s="22">
        <v>69</v>
      </c>
      <c r="CC704" s="22">
        <v>185</v>
      </c>
      <c r="CD704" s="22">
        <v>64</v>
      </c>
      <c r="CE704" s="22">
        <v>269</v>
      </c>
      <c r="CF704" s="22">
        <v>92</v>
      </c>
      <c r="CG704" s="22">
        <v>197</v>
      </c>
      <c r="CH704" s="22">
        <v>73</v>
      </c>
      <c r="CI704" s="22">
        <v>1.02</v>
      </c>
      <c r="CJ704" s="22">
        <v>0.13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25</v>
      </c>
      <c r="B705" s="22">
        <v>25</v>
      </c>
      <c r="C705" s="22">
        <v>57531</v>
      </c>
      <c r="D705" s="22">
        <v>0</v>
      </c>
      <c r="E705" s="22">
        <v>0</v>
      </c>
      <c r="F705" s="22">
        <v>-3</v>
      </c>
      <c r="G705" s="22">
        <v>3</v>
      </c>
      <c r="H705" s="22">
        <v>1</v>
      </c>
      <c r="I705" s="22">
        <v>4</v>
      </c>
      <c r="J705" s="20">
        <v>-0.1</v>
      </c>
      <c r="K705" s="20">
        <v>-0.1</v>
      </c>
      <c r="L705" s="22">
        <v>0</v>
      </c>
      <c r="M705" s="20" t="s">
        <v>1634</v>
      </c>
      <c r="N705" s="20">
        <v>0</v>
      </c>
      <c r="O705" s="22">
        <v>523</v>
      </c>
      <c r="P705" s="23" t="b">
        <v>0</v>
      </c>
      <c r="Q705" s="20" t="s">
        <v>3260</v>
      </c>
      <c r="R705" s="20" t="s">
        <v>3502</v>
      </c>
      <c r="S705" s="22">
        <v>57</v>
      </c>
      <c r="T705" s="20" t="s">
        <v>1635</v>
      </c>
      <c r="U705" s="20">
        <v>3.2</v>
      </c>
      <c r="V705" s="20" t="s">
        <v>530</v>
      </c>
      <c r="W705" s="20">
        <v>1.9</v>
      </c>
      <c r="X705" s="23" t="b">
        <v>0</v>
      </c>
      <c r="Y705" s="20"/>
      <c r="Z705" s="20" t="s">
        <v>937</v>
      </c>
      <c r="AA705" s="22">
        <v>19</v>
      </c>
      <c r="AB705" s="22">
        <v>21</v>
      </c>
      <c r="AC705" s="22">
        <v>38</v>
      </c>
      <c r="AD705" s="22">
        <v>659328</v>
      </c>
      <c r="AE705" s="22">
        <v>78</v>
      </c>
      <c r="AF705" s="22">
        <v>776573</v>
      </c>
      <c r="AG705" s="22">
        <v>2784</v>
      </c>
      <c r="AH705" s="20">
        <v>0</v>
      </c>
      <c r="AI705" s="20">
        <v>6.7</v>
      </c>
      <c r="AJ705" s="20" t="s">
        <v>530</v>
      </c>
      <c r="AK705" s="22">
        <v>812</v>
      </c>
      <c r="AL705" s="22">
        <v>2</v>
      </c>
      <c r="AM705" s="22">
        <v>2</v>
      </c>
      <c r="AN705" s="22">
        <v>4</v>
      </c>
      <c r="AO705" s="22">
        <v>13</v>
      </c>
      <c r="AP705" s="22">
        <v>0</v>
      </c>
      <c r="AQ705" s="22">
        <v>0</v>
      </c>
      <c r="AR705" s="22">
        <v>0</v>
      </c>
      <c r="AS705" s="22">
        <v>2</v>
      </c>
      <c r="AT705" s="22">
        <v>0</v>
      </c>
      <c r="AU705" s="22">
        <v>0</v>
      </c>
      <c r="AV705" s="22">
        <v>4</v>
      </c>
      <c r="AW705" s="22">
        <v>116</v>
      </c>
      <c r="AX705" s="20">
        <v>142.80000000000001</v>
      </c>
      <c r="AY705" s="20">
        <v>86.9</v>
      </c>
      <c r="AZ705" s="20">
        <v>138</v>
      </c>
      <c r="BA705" s="20">
        <v>36.4</v>
      </c>
      <c r="BB705" s="22">
        <v>11</v>
      </c>
      <c r="BC705" s="20">
        <v>1.74</v>
      </c>
      <c r="BD705" s="20">
        <v>1.17</v>
      </c>
      <c r="BE705" s="20">
        <v>2.91</v>
      </c>
      <c r="BF705" s="20">
        <v>16.52</v>
      </c>
      <c r="BG705" s="22">
        <v>244</v>
      </c>
      <c r="BH705" s="22">
        <v>30</v>
      </c>
      <c r="BI705" s="22">
        <v>209</v>
      </c>
      <c r="BJ705" s="22">
        <v>31</v>
      </c>
      <c r="BK705" s="22">
        <v>129</v>
      </c>
      <c r="BL705" s="22">
        <v>36</v>
      </c>
      <c r="BM705" s="22">
        <v>207</v>
      </c>
      <c r="BN705" s="22">
        <v>34</v>
      </c>
      <c r="BO705" s="20"/>
      <c r="BP705" s="20"/>
      <c r="BQ705" s="20"/>
      <c r="BR705" s="20"/>
      <c r="BS705" s="20"/>
      <c r="BT705" s="20"/>
      <c r="BU705" s="22">
        <v>0.19</v>
      </c>
      <c r="BV705" s="22">
        <v>0</v>
      </c>
      <c r="BW705" s="22">
        <v>0.13</v>
      </c>
      <c r="BX705" s="22">
        <v>0.32</v>
      </c>
      <c r="BY705" s="22">
        <v>1.83</v>
      </c>
      <c r="BZ705" s="22">
        <v>1.44</v>
      </c>
      <c r="CA705" s="22">
        <v>81</v>
      </c>
      <c r="CB705" s="22">
        <v>26</v>
      </c>
      <c r="CC705" s="22">
        <v>745</v>
      </c>
      <c r="CD705" s="22">
        <v>91</v>
      </c>
      <c r="CE705" s="22">
        <v>121</v>
      </c>
      <c r="CF705" s="22">
        <v>18</v>
      </c>
      <c r="CG705" s="22">
        <v>142</v>
      </c>
      <c r="CH705" s="22">
        <v>23</v>
      </c>
      <c r="CI705" s="22">
        <v>1.22</v>
      </c>
      <c r="CJ705" s="22">
        <v>0.44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84182</v>
      </c>
      <c r="D706" s="22">
        <v>0</v>
      </c>
      <c r="E706" s="22">
        <v>0</v>
      </c>
      <c r="F706" s="22">
        <v>2</v>
      </c>
      <c r="G706" s="22">
        <v>-2</v>
      </c>
      <c r="H706" s="22">
        <v>0</v>
      </c>
      <c r="I706" s="22">
        <v>1</v>
      </c>
      <c r="J706" s="20">
        <v>1.7</v>
      </c>
      <c r="K706" s="20">
        <v>1.7</v>
      </c>
      <c r="L706" s="22">
        <v>8</v>
      </c>
      <c r="M706" s="20" t="s">
        <v>1653</v>
      </c>
      <c r="N706" s="20">
        <v>2.2000000000000002</v>
      </c>
      <c r="O706" s="22">
        <v>524</v>
      </c>
      <c r="P706" s="23" t="b">
        <v>0</v>
      </c>
      <c r="Q706" s="20"/>
      <c r="R706" s="20" t="s">
        <v>3651</v>
      </c>
      <c r="S706" s="22">
        <v>42</v>
      </c>
      <c r="T706" s="20" t="s">
        <v>1654</v>
      </c>
      <c r="U706" s="20">
        <v>3.5</v>
      </c>
      <c r="V706" s="20" t="s">
        <v>677</v>
      </c>
      <c r="W706" s="20">
        <v>32.700000000000003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53</v>
      </c>
      <c r="AD706" s="22">
        <v>2194660</v>
      </c>
      <c r="AE706" s="22">
        <v>14992</v>
      </c>
      <c r="AF706" s="22">
        <v>1108484</v>
      </c>
      <c r="AG706" s="22">
        <v>14384</v>
      </c>
      <c r="AH706" s="20">
        <v>0.5</v>
      </c>
      <c r="AI706" s="20">
        <v>12.6</v>
      </c>
      <c r="AJ706" s="20" t="s">
        <v>677</v>
      </c>
      <c r="AK706" s="22">
        <v>1350</v>
      </c>
      <c r="AL706" s="22">
        <v>0</v>
      </c>
      <c r="AM706" s="22">
        <v>0</v>
      </c>
      <c r="AN706" s="22">
        <v>2</v>
      </c>
      <c r="AO706" s="22">
        <v>24</v>
      </c>
      <c r="AP706" s="22">
        <v>0</v>
      </c>
      <c r="AQ706" s="22">
        <v>1</v>
      </c>
      <c r="AR706" s="22">
        <v>0</v>
      </c>
      <c r="AS706" s="22">
        <v>0</v>
      </c>
      <c r="AT706" s="22">
        <v>0</v>
      </c>
      <c r="AU706" s="22">
        <v>52</v>
      </c>
      <c r="AV706" s="22">
        <v>3</v>
      </c>
      <c r="AW706" s="22">
        <v>269</v>
      </c>
      <c r="AX706" s="20">
        <v>396</v>
      </c>
      <c r="AY706" s="20">
        <v>0</v>
      </c>
      <c r="AZ706" s="20">
        <v>0</v>
      </c>
      <c r="BA706" s="20">
        <v>39.700000000000003</v>
      </c>
      <c r="BB706" s="22">
        <v>15</v>
      </c>
      <c r="BC706" s="20">
        <v>0</v>
      </c>
      <c r="BD706" s="20">
        <v>0</v>
      </c>
      <c r="BE706" s="20">
        <v>0</v>
      </c>
      <c r="BF706" s="20">
        <v>25.46</v>
      </c>
      <c r="BG706" s="22">
        <v>33</v>
      </c>
      <c r="BH706" s="22">
        <v>11</v>
      </c>
      <c r="BI706" s="22">
        <v>580</v>
      </c>
      <c r="BJ706" s="22">
        <v>67</v>
      </c>
      <c r="BK706" s="22">
        <v>557</v>
      </c>
      <c r="BL706" s="22">
        <v>59</v>
      </c>
      <c r="BM706" s="22">
        <v>191</v>
      </c>
      <c r="BN706" s="22">
        <v>12</v>
      </c>
      <c r="BO706" s="20"/>
      <c r="BP706" s="20"/>
      <c r="BQ706" s="20"/>
      <c r="BR706" s="20"/>
      <c r="BS706" s="20"/>
      <c r="BT706" s="20"/>
      <c r="BU706" s="22">
        <v>0</v>
      </c>
      <c r="BV706" s="22">
        <v>3.47</v>
      </c>
      <c r="BW706" s="22">
        <v>0</v>
      </c>
      <c r="BX706" s="22">
        <v>0</v>
      </c>
      <c r="BY706" s="22">
        <v>1.7</v>
      </c>
      <c r="BZ706" s="22">
        <v>1.6</v>
      </c>
      <c r="CA706" s="22">
        <v>618</v>
      </c>
      <c r="CB706" s="22">
        <v>34</v>
      </c>
      <c r="CC706" s="22">
        <v>155</v>
      </c>
      <c r="CD706" s="22">
        <v>15</v>
      </c>
      <c r="CE706" s="22">
        <v>93</v>
      </c>
      <c r="CF706" s="22">
        <v>13</v>
      </c>
      <c r="CG706" s="22">
        <v>8</v>
      </c>
      <c r="CH706" s="22">
        <v>1</v>
      </c>
      <c r="CI706" s="22">
        <v>1</v>
      </c>
      <c r="CJ706" s="22">
        <v>0.13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172841</v>
      </c>
      <c r="D707" s="22">
        <v>0</v>
      </c>
      <c r="E707" s="22">
        <v>0</v>
      </c>
      <c r="F707" s="22">
        <v>-4</v>
      </c>
      <c r="G707" s="22">
        <v>4</v>
      </c>
      <c r="H707" s="22">
        <v>0</v>
      </c>
      <c r="I707" s="22">
        <v>3</v>
      </c>
      <c r="J707" s="20">
        <v>-0.2</v>
      </c>
      <c r="K707" s="20">
        <v>-0.2</v>
      </c>
      <c r="L707" s="22">
        <v>0</v>
      </c>
      <c r="M707" s="20" t="s">
        <v>1639</v>
      </c>
      <c r="N707" s="20">
        <v>0.3</v>
      </c>
      <c r="O707" s="22">
        <v>525</v>
      </c>
      <c r="P707" s="23" t="b">
        <v>0</v>
      </c>
      <c r="Q707" s="20"/>
      <c r="R707" s="20"/>
      <c r="S707" s="22">
        <v>56</v>
      </c>
      <c r="T707" s="20" t="s">
        <v>1640</v>
      </c>
      <c r="U707" s="20">
        <v>1.6</v>
      </c>
      <c r="V707" s="20" t="s">
        <v>480</v>
      </c>
      <c r="W707" s="20">
        <v>0.4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18</v>
      </c>
      <c r="AD707" s="22">
        <v>31971</v>
      </c>
      <c r="AE707" s="22">
        <v>137</v>
      </c>
      <c r="AF707" s="22">
        <v>87708</v>
      </c>
      <c r="AG707" s="22">
        <v>464</v>
      </c>
      <c r="AH707" s="20">
        <v>0.1</v>
      </c>
      <c r="AI707" s="20">
        <v>3.2</v>
      </c>
      <c r="AJ707" s="20" t="s">
        <v>480</v>
      </c>
      <c r="AK707" s="22">
        <v>482</v>
      </c>
      <c r="AL707" s="22">
        <v>0</v>
      </c>
      <c r="AM707" s="22">
        <v>1</v>
      </c>
      <c r="AN707" s="22">
        <v>1</v>
      </c>
      <c r="AO707" s="22">
        <v>8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0</v>
      </c>
      <c r="AW707" s="22">
        <v>52</v>
      </c>
      <c r="AX707" s="20">
        <v>63.2</v>
      </c>
      <c r="AY707" s="20">
        <v>144.4</v>
      </c>
      <c r="AZ707" s="20">
        <v>162</v>
      </c>
      <c r="BA707" s="20">
        <v>36.9</v>
      </c>
      <c r="BB707" s="22">
        <v>4</v>
      </c>
      <c r="BC707" s="20">
        <v>1.02</v>
      </c>
      <c r="BD707" s="20">
        <v>0.76</v>
      </c>
      <c r="BE707" s="20">
        <v>1.78</v>
      </c>
      <c r="BF707" s="20">
        <v>9.1</v>
      </c>
      <c r="BG707" s="22">
        <v>342</v>
      </c>
      <c r="BH707" s="22">
        <v>148</v>
      </c>
      <c r="BI707" s="22">
        <v>132</v>
      </c>
      <c r="BJ707" s="22">
        <v>90</v>
      </c>
      <c r="BK707" s="22">
        <v>110</v>
      </c>
      <c r="BL707" s="22">
        <v>70</v>
      </c>
      <c r="BM707" s="22">
        <v>204</v>
      </c>
      <c r="BN707" s="22">
        <v>98</v>
      </c>
      <c r="BO707" s="20"/>
      <c r="BP707" s="20"/>
      <c r="BQ707" s="22">
        <v>2</v>
      </c>
      <c r="BR707" s="20"/>
      <c r="BS707" s="22">
        <v>2</v>
      </c>
      <c r="BT707" s="20"/>
      <c r="BU707" s="22">
        <v>0.19</v>
      </c>
      <c r="BV707" s="22">
        <v>0</v>
      </c>
      <c r="BW707" s="22">
        <v>0.14000000000000001</v>
      </c>
      <c r="BX707" s="22">
        <v>0.33</v>
      </c>
      <c r="BY707" s="22">
        <v>1.7</v>
      </c>
      <c r="BZ707" s="22">
        <v>1.49</v>
      </c>
      <c r="CA707" s="22">
        <v>89</v>
      </c>
      <c r="CB707" s="22">
        <v>55</v>
      </c>
      <c r="CC707" s="22">
        <v>376</v>
      </c>
      <c r="CD707" s="22">
        <v>172</v>
      </c>
      <c r="CE707" s="22">
        <v>343</v>
      </c>
      <c r="CF707" s="22">
        <v>151</v>
      </c>
      <c r="CG707" s="22">
        <v>254</v>
      </c>
      <c r="CH707" s="22">
        <v>80</v>
      </c>
      <c r="CI707" s="22">
        <v>0.75</v>
      </c>
      <c r="CJ707" s="22">
        <v>0.19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178186</v>
      </c>
      <c r="D708" s="22">
        <v>0</v>
      </c>
      <c r="E708" s="22">
        <v>0</v>
      </c>
      <c r="F708" s="22">
        <v>8</v>
      </c>
      <c r="G708" s="22">
        <v>-8</v>
      </c>
      <c r="H708" s="22">
        <v>1</v>
      </c>
      <c r="I708" s="22">
        <v>3</v>
      </c>
      <c r="J708" s="20">
        <v>4</v>
      </c>
      <c r="K708" s="20">
        <v>4</v>
      </c>
      <c r="L708" s="22">
        <v>8</v>
      </c>
      <c r="M708" s="20" t="s">
        <v>1641</v>
      </c>
      <c r="N708" s="20">
        <v>4.5</v>
      </c>
      <c r="O708" s="22">
        <v>526</v>
      </c>
      <c r="P708" s="23" t="b">
        <v>1</v>
      </c>
      <c r="Q708" s="20"/>
      <c r="R708" s="20" t="s">
        <v>3503</v>
      </c>
      <c r="S708" s="22">
        <v>78</v>
      </c>
      <c r="T708" s="20" t="s">
        <v>1642</v>
      </c>
      <c r="U708" s="20">
        <v>6</v>
      </c>
      <c r="V708" s="20" t="s">
        <v>413</v>
      </c>
      <c r="W708" s="20">
        <v>22.8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102</v>
      </c>
      <c r="AD708" s="22">
        <v>4391582</v>
      </c>
      <c r="AE708" s="22">
        <v>88975</v>
      </c>
      <c r="AF708" s="22">
        <v>2626889</v>
      </c>
      <c r="AG708" s="22">
        <v>18344</v>
      </c>
      <c r="AH708" s="20">
        <v>0.6</v>
      </c>
      <c r="AI708" s="20">
        <v>13.1</v>
      </c>
      <c r="AJ708" s="20" t="s">
        <v>413</v>
      </c>
      <c r="AK708" s="22">
        <v>1527</v>
      </c>
      <c r="AL708" s="22">
        <v>11</v>
      </c>
      <c r="AM708" s="22">
        <v>1</v>
      </c>
      <c r="AN708" s="22">
        <v>3</v>
      </c>
      <c r="AO708" s="22">
        <v>29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8</v>
      </c>
      <c r="AW708" s="22">
        <v>290</v>
      </c>
      <c r="AX708" s="20">
        <v>526.6</v>
      </c>
      <c r="AY708" s="20">
        <v>171.8</v>
      </c>
      <c r="AZ708" s="20">
        <v>696</v>
      </c>
      <c r="BA708" s="20">
        <v>139.5</v>
      </c>
      <c r="BB708" s="22">
        <v>17</v>
      </c>
      <c r="BC708" s="20">
        <v>7.75</v>
      </c>
      <c r="BD708" s="20">
        <v>1.69</v>
      </c>
      <c r="BE708" s="20">
        <v>9.44</v>
      </c>
      <c r="BF708" s="20">
        <v>28.67</v>
      </c>
      <c r="BG708" s="22">
        <v>8</v>
      </c>
      <c r="BH708" s="22">
        <v>3</v>
      </c>
      <c r="BI708" s="22">
        <v>104</v>
      </c>
      <c r="BJ708" s="22">
        <v>75</v>
      </c>
      <c r="BK708" s="22">
        <v>4</v>
      </c>
      <c r="BL708" s="22">
        <v>2</v>
      </c>
      <c r="BM708" s="22">
        <v>9</v>
      </c>
      <c r="BN708" s="22">
        <v>7</v>
      </c>
      <c r="BO708" s="22">
        <v>2</v>
      </c>
      <c r="BP708" s="20"/>
      <c r="BQ708" s="20"/>
      <c r="BR708" s="20"/>
      <c r="BS708" s="22">
        <v>4</v>
      </c>
      <c r="BT708" s="20"/>
      <c r="BU708" s="22">
        <v>0.46</v>
      </c>
      <c r="BV708" s="22">
        <v>0</v>
      </c>
      <c r="BW708" s="22">
        <v>0.1</v>
      </c>
      <c r="BX708" s="22">
        <v>0.56000000000000005</v>
      </c>
      <c r="BY708" s="22">
        <v>1.69</v>
      </c>
      <c r="BZ708" s="22">
        <v>1.71</v>
      </c>
      <c r="CA708" s="22">
        <v>16</v>
      </c>
      <c r="CB708" s="22">
        <v>9</v>
      </c>
      <c r="CC708" s="22">
        <v>34</v>
      </c>
      <c r="CD708" s="22">
        <v>21</v>
      </c>
      <c r="CE708" s="22">
        <v>8</v>
      </c>
      <c r="CF708" s="22">
        <v>4</v>
      </c>
      <c r="CG708" s="22">
        <v>14</v>
      </c>
      <c r="CH708" s="22">
        <v>6</v>
      </c>
      <c r="CI708" s="22">
        <v>1</v>
      </c>
      <c r="CJ708" s="22">
        <v>0.18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75</v>
      </c>
      <c r="B709" s="22">
        <v>75</v>
      </c>
      <c r="C709" s="22">
        <v>149519</v>
      </c>
      <c r="D709" s="22">
        <v>0</v>
      </c>
      <c r="E709" s="22">
        <v>0</v>
      </c>
      <c r="F709" s="22">
        <v>-3</v>
      </c>
      <c r="G709" s="22">
        <v>3</v>
      </c>
      <c r="H709" s="22">
        <v>0</v>
      </c>
      <c r="I709" s="22">
        <v>3</v>
      </c>
      <c r="J709" s="20">
        <v>-0.4</v>
      </c>
      <c r="K709" s="20">
        <v>-0.4</v>
      </c>
      <c r="L709" s="22">
        <v>0</v>
      </c>
      <c r="M709" s="20" t="s">
        <v>1665</v>
      </c>
      <c r="N709" s="20">
        <v>0</v>
      </c>
      <c r="O709" s="22">
        <v>527</v>
      </c>
      <c r="P709" s="23" t="b">
        <v>0</v>
      </c>
      <c r="Q709" s="20" t="s">
        <v>3622</v>
      </c>
      <c r="R709" s="20" t="s">
        <v>3823</v>
      </c>
      <c r="S709" s="22">
        <v>52</v>
      </c>
      <c r="T709" s="20" t="s">
        <v>1666</v>
      </c>
      <c r="U709" s="20">
        <v>1</v>
      </c>
      <c r="V709" s="20" t="s">
        <v>675</v>
      </c>
      <c r="W709" s="20">
        <v>0.1</v>
      </c>
      <c r="X709" s="23" t="b">
        <v>0</v>
      </c>
      <c r="Y709" s="20"/>
      <c r="Z709" s="20" t="s">
        <v>937</v>
      </c>
      <c r="AA709" s="22">
        <v>19</v>
      </c>
      <c r="AB709" s="22">
        <v>21</v>
      </c>
      <c r="AC709" s="22">
        <v>1</v>
      </c>
      <c r="AD709" s="22">
        <v>1650</v>
      </c>
      <c r="AE709" s="22">
        <v>0</v>
      </c>
      <c r="AF709" s="22">
        <v>6017</v>
      </c>
      <c r="AG709" s="22">
        <v>71</v>
      </c>
      <c r="AH709" s="20">
        <v>0</v>
      </c>
      <c r="AI709" s="20">
        <v>0.2</v>
      </c>
      <c r="AJ709" s="20" t="s">
        <v>675</v>
      </c>
      <c r="AK709" s="22">
        <v>1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2</v>
      </c>
      <c r="AX709" s="20">
        <v>2.2000000000000002</v>
      </c>
      <c r="AY709" s="20">
        <v>0</v>
      </c>
      <c r="AZ709" s="20">
        <v>0</v>
      </c>
      <c r="BA709" s="20">
        <v>0.2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470</v>
      </c>
      <c r="BH709" s="22">
        <v>214</v>
      </c>
      <c r="BI709" s="22">
        <v>749</v>
      </c>
      <c r="BJ709" s="22">
        <v>325</v>
      </c>
      <c r="BK709" s="22">
        <v>747</v>
      </c>
      <c r="BL709" s="22">
        <v>325</v>
      </c>
      <c r="BM709" s="22">
        <v>483</v>
      </c>
      <c r="BN709" s="22">
        <v>220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156</v>
      </c>
      <c r="CB709" s="22">
        <v>96</v>
      </c>
      <c r="CC709" s="22">
        <v>727</v>
      </c>
      <c r="CD709" s="22">
        <v>311</v>
      </c>
      <c r="CE709" s="22">
        <v>458</v>
      </c>
      <c r="CF709" s="22">
        <v>214</v>
      </c>
      <c r="CG709" s="22">
        <v>511</v>
      </c>
      <c r="CH709" s="22">
        <v>180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164555</v>
      </c>
      <c r="D710" s="22">
        <v>0</v>
      </c>
      <c r="E710" s="22">
        <v>0</v>
      </c>
      <c r="F710" s="22">
        <v>1</v>
      </c>
      <c r="G710" s="22">
        <v>-1</v>
      </c>
      <c r="H710" s="22">
        <v>1</v>
      </c>
      <c r="I710" s="22">
        <v>2</v>
      </c>
      <c r="J710" s="20">
        <v>2.8</v>
      </c>
      <c r="K710" s="20">
        <v>2.8</v>
      </c>
      <c r="L710" s="22">
        <v>7</v>
      </c>
      <c r="M710" s="20" t="s">
        <v>2319</v>
      </c>
      <c r="N710" s="20">
        <v>3.3</v>
      </c>
      <c r="O710" s="22">
        <v>528</v>
      </c>
      <c r="P710" s="23" t="b">
        <v>0</v>
      </c>
      <c r="Q710" s="20"/>
      <c r="R710" s="20" t="s">
        <v>3602</v>
      </c>
      <c r="S710" s="22">
        <v>46</v>
      </c>
      <c r="T710" s="20" t="s">
        <v>1638</v>
      </c>
      <c r="U710" s="20">
        <v>3.1</v>
      </c>
      <c r="V710" s="20" t="s">
        <v>526</v>
      </c>
      <c r="W710" s="20">
        <v>3.4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56</v>
      </c>
      <c r="AD710" s="22">
        <v>588145</v>
      </c>
      <c r="AE710" s="22">
        <v>10556</v>
      </c>
      <c r="AF710" s="22">
        <v>287722</v>
      </c>
      <c r="AG710" s="22">
        <v>6103</v>
      </c>
      <c r="AH710" s="20">
        <v>0.7</v>
      </c>
      <c r="AI710" s="20">
        <v>12.2</v>
      </c>
      <c r="AJ710" s="20" t="s">
        <v>526</v>
      </c>
      <c r="AK710" s="22">
        <v>1616</v>
      </c>
      <c r="AL710" s="22">
        <v>0</v>
      </c>
      <c r="AM710" s="22">
        <v>5</v>
      </c>
      <c r="AN710" s="22">
        <v>3</v>
      </c>
      <c r="AO710" s="22">
        <v>30</v>
      </c>
      <c r="AP710" s="22">
        <v>0</v>
      </c>
      <c r="AQ710" s="22">
        <v>0</v>
      </c>
      <c r="AR710" s="22">
        <v>0</v>
      </c>
      <c r="AS710" s="22">
        <v>4</v>
      </c>
      <c r="AT710" s="22">
        <v>0</v>
      </c>
      <c r="AU710" s="22">
        <v>0</v>
      </c>
      <c r="AV710" s="22">
        <v>6</v>
      </c>
      <c r="AW710" s="22">
        <v>315</v>
      </c>
      <c r="AX710" s="20">
        <v>396.4</v>
      </c>
      <c r="AY710" s="20">
        <v>289.89999999999998</v>
      </c>
      <c r="AZ710" s="20">
        <v>34</v>
      </c>
      <c r="BA710" s="20">
        <v>72.099999999999994</v>
      </c>
      <c r="BB710" s="22">
        <v>18</v>
      </c>
      <c r="BC710" s="20">
        <v>0.04</v>
      </c>
      <c r="BD710" s="20">
        <v>1.68</v>
      </c>
      <c r="BE710" s="20">
        <v>1.72</v>
      </c>
      <c r="BF710" s="20">
        <v>30.18</v>
      </c>
      <c r="BG710" s="22">
        <v>32</v>
      </c>
      <c r="BH710" s="22">
        <v>8</v>
      </c>
      <c r="BI710" s="22">
        <v>50</v>
      </c>
      <c r="BJ710" s="22">
        <v>8</v>
      </c>
      <c r="BK710" s="22">
        <v>292</v>
      </c>
      <c r="BL710" s="22">
        <v>94</v>
      </c>
      <c r="BM710" s="22">
        <v>69</v>
      </c>
      <c r="BN710" s="22">
        <v>8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0.09</v>
      </c>
      <c r="BX710" s="22">
        <v>0.09</v>
      </c>
      <c r="BY710" s="22">
        <v>1.68</v>
      </c>
      <c r="BZ710" s="22">
        <v>1.67</v>
      </c>
      <c r="CA710" s="22">
        <v>335</v>
      </c>
      <c r="CB710" s="22">
        <v>43</v>
      </c>
      <c r="CC710" s="22">
        <v>79</v>
      </c>
      <c r="CD710" s="22">
        <v>20</v>
      </c>
      <c r="CE710" s="22">
        <v>129</v>
      </c>
      <c r="CF710" s="22">
        <v>37</v>
      </c>
      <c r="CG710" s="22">
        <v>103</v>
      </c>
      <c r="CH710" s="22">
        <v>43</v>
      </c>
      <c r="CI710" s="22">
        <v>1</v>
      </c>
      <c r="CJ710" s="22">
        <v>0.17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222017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3</v>
      </c>
      <c r="J711" s="20">
        <v>-0.5</v>
      </c>
      <c r="K711" s="20">
        <v>-0.5</v>
      </c>
      <c r="L711" s="22">
        <v>0</v>
      </c>
      <c r="M711" s="20" t="s">
        <v>1171</v>
      </c>
      <c r="N711" s="20">
        <v>0</v>
      </c>
      <c r="O711" s="22">
        <v>529</v>
      </c>
      <c r="P711" s="23" t="b">
        <v>0</v>
      </c>
      <c r="Q711" s="20"/>
      <c r="R711" s="20"/>
      <c r="S711" s="22">
        <v>44</v>
      </c>
      <c r="T711" s="20" t="s">
        <v>1662</v>
      </c>
      <c r="U711" s="20">
        <v>0</v>
      </c>
      <c r="V711" s="20" t="s">
        <v>676</v>
      </c>
      <c r="W711" s="20">
        <v>0.1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0</v>
      </c>
      <c r="AD711" s="22">
        <v>6300</v>
      </c>
      <c r="AE711" s="22">
        <v>30</v>
      </c>
      <c r="AF711" s="22">
        <v>9377</v>
      </c>
      <c r="AG711" s="22">
        <v>71</v>
      </c>
      <c r="AH711" s="20">
        <v>0</v>
      </c>
      <c r="AI711" s="20">
        <v>0</v>
      </c>
      <c r="AJ711" s="20" t="s">
        <v>676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620</v>
      </c>
      <c r="BH711" s="22">
        <v>232</v>
      </c>
      <c r="BI711" s="22">
        <v>609</v>
      </c>
      <c r="BJ711" s="22">
        <v>232</v>
      </c>
      <c r="BK711" s="22">
        <v>592</v>
      </c>
      <c r="BL711" s="22">
        <v>227</v>
      </c>
      <c r="BM711" s="22">
        <v>625</v>
      </c>
      <c r="BN711" s="22">
        <v>235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523</v>
      </c>
      <c r="CB711" s="22">
        <v>296</v>
      </c>
      <c r="CC711" s="22">
        <v>569</v>
      </c>
      <c r="CD711" s="22">
        <v>202</v>
      </c>
      <c r="CE711" s="22">
        <v>632</v>
      </c>
      <c r="CF711" s="22">
        <v>240</v>
      </c>
      <c r="CG711" s="22">
        <v>437</v>
      </c>
      <c r="CH711" s="22">
        <v>143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55459</v>
      </c>
      <c r="D712" s="22">
        <v>0</v>
      </c>
      <c r="E712" s="22">
        <v>0</v>
      </c>
      <c r="F712" s="22">
        <v>-3</v>
      </c>
      <c r="G712" s="22">
        <v>3</v>
      </c>
      <c r="H712" s="22">
        <v>0</v>
      </c>
      <c r="I712" s="22">
        <v>2</v>
      </c>
      <c r="J712" s="20">
        <v>-0.7</v>
      </c>
      <c r="K712" s="20">
        <v>-0.7</v>
      </c>
      <c r="L712" s="22">
        <v>0</v>
      </c>
      <c r="M712" s="20" t="s">
        <v>883</v>
      </c>
      <c r="N712" s="20">
        <v>-0.2</v>
      </c>
      <c r="O712" s="22">
        <v>530</v>
      </c>
      <c r="P712" s="23" t="b">
        <v>0</v>
      </c>
      <c r="Q712" s="20"/>
      <c r="R712" s="20" t="s">
        <v>3225</v>
      </c>
      <c r="S712" s="22">
        <v>42</v>
      </c>
      <c r="T712" s="20" t="s">
        <v>1633</v>
      </c>
      <c r="U712" s="20">
        <v>0.7</v>
      </c>
      <c r="V712" s="20" t="s">
        <v>522</v>
      </c>
      <c r="W712" s="20">
        <v>0.3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2</v>
      </c>
      <c r="AD712" s="22">
        <v>17812</v>
      </c>
      <c r="AE712" s="22">
        <v>145</v>
      </c>
      <c r="AF712" s="22">
        <v>79688</v>
      </c>
      <c r="AG712" s="22">
        <v>392</v>
      </c>
      <c r="AH712" s="20">
        <v>0</v>
      </c>
      <c r="AI712" s="20">
        <v>0.5</v>
      </c>
      <c r="AJ712" s="20" t="s">
        <v>522</v>
      </c>
      <c r="AK712" s="22">
        <v>130</v>
      </c>
      <c r="AL712" s="22">
        <v>0</v>
      </c>
      <c r="AM712" s="22">
        <v>0</v>
      </c>
      <c r="AN712" s="22">
        <v>0</v>
      </c>
      <c r="AO712" s="22">
        <v>4</v>
      </c>
      <c r="AP712" s="22">
        <v>0</v>
      </c>
      <c r="AQ712" s="22">
        <v>0</v>
      </c>
      <c r="AR712" s="22">
        <v>0</v>
      </c>
      <c r="AS712" s="22">
        <v>1</v>
      </c>
      <c r="AT712" s="22">
        <v>0</v>
      </c>
      <c r="AU712" s="22">
        <v>0</v>
      </c>
      <c r="AV712" s="22">
        <v>0</v>
      </c>
      <c r="AW712" s="22">
        <v>20</v>
      </c>
      <c r="AX712" s="20">
        <v>15.2</v>
      </c>
      <c r="AY712" s="20">
        <v>22.1</v>
      </c>
      <c r="AZ712" s="20">
        <v>0</v>
      </c>
      <c r="BA712" s="20">
        <v>3.8</v>
      </c>
      <c r="BB712" s="22">
        <v>2</v>
      </c>
      <c r="BC712" s="20">
        <v>0</v>
      </c>
      <c r="BD712" s="20">
        <v>0.15</v>
      </c>
      <c r="BE712" s="20">
        <v>0.15</v>
      </c>
      <c r="BF712" s="20">
        <v>1.91</v>
      </c>
      <c r="BG712" s="22">
        <v>426</v>
      </c>
      <c r="BH712" s="22">
        <v>156</v>
      </c>
      <c r="BI712" s="22">
        <v>355</v>
      </c>
      <c r="BJ712" s="22">
        <v>124</v>
      </c>
      <c r="BK712" s="22">
        <v>555</v>
      </c>
      <c r="BL712" s="22">
        <v>225</v>
      </c>
      <c r="BM712" s="22">
        <v>424</v>
      </c>
      <c r="BN712" s="22">
        <v>151</v>
      </c>
      <c r="BO712" s="22">
        <v>3</v>
      </c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0.1</v>
      </c>
      <c r="BX712" s="22">
        <v>0.1</v>
      </c>
      <c r="BY712" s="22">
        <v>1.32</v>
      </c>
      <c r="BZ712" s="22">
        <v>2.77</v>
      </c>
      <c r="CA712" s="22">
        <v>616</v>
      </c>
      <c r="CB712" s="22">
        <v>154</v>
      </c>
      <c r="CC712" s="22">
        <v>768</v>
      </c>
      <c r="CD712" s="22">
        <v>248</v>
      </c>
      <c r="CE712" s="22">
        <v>483</v>
      </c>
      <c r="CF712" s="22">
        <v>159</v>
      </c>
      <c r="CG712" s="22">
        <v>284</v>
      </c>
      <c r="CH712" s="22">
        <v>111</v>
      </c>
      <c r="CI712" s="22">
        <v>1.38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220585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0</v>
      </c>
      <c r="K713" s="20">
        <v>0</v>
      </c>
      <c r="L713" s="22">
        <v>0</v>
      </c>
      <c r="M713" s="20" t="s">
        <v>1655</v>
      </c>
      <c r="N713" s="20">
        <v>0</v>
      </c>
      <c r="O713" s="22">
        <v>531</v>
      </c>
      <c r="P713" s="23" t="b">
        <v>0</v>
      </c>
      <c r="Q713" s="20" t="s">
        <v>2859</v>
      </c>
      <c r="R713" s="20" t="s">
        <v>2897</v>
      </c>
      <c r="S713" s="22">
        <v>50</v>
      </c>
      <c r="T713" s="20" t="s">
        <v>1656</v>
      </c>
      <c r="U713" s="20">
        <v>0</v>
      </c>
      <c r="V713" s="20" t="s">
        <v>586</v>
      </c>
      <c r="W713" s="20">
        <v>0</v>
      </c>
      <c r="X713" s="23" t="b">
        <v>0</v>
      </c>
      <c r="Y713" s="20"/>
      <c r="Z713" s="20" t="s">
        <v>872</v>
      </c>
      <c r="AA713" s="22">
        <v>19</v>
      </c>
      <c r="AB713" s="22">
        <v>21</v>
      </c>
      <c r="AC713" s="22">
        <v>0</v>
      </c>
      <c r="AD713" s="22">
        <v>126</v>
      </c>
      <c r="AE713" s="22">
        <v>0</v>
      </c>
      <c r="AF713" s="22">
        <v>1983</v>
      </c>
      <c r="AG713" s="22">
        <v>1</v>
      </c>
      <c r="AH713" s="20">
        <v>0</v>
      </c>
      <c r="AI713" s="20">
        <v>0</v>
      </c>
      <c r="AJ713" s="20" t="s">
        <v>586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747</v>
      </c>
      <c r="BH713" s="22">
        <v>322</v>
      </c>
      <c r="BI713" s="22">
        <v>744</v>
      </c>
      <c r="BJ713" s="22">
        <v>321</v>
      </c>
      <c r="BK713" s="22">
        <v>741</v>
      </c>
      <c r="BL713" s="22">
        <v>321</v>
      </c>
      <c r="BM713" s="22">
        <v>747</v>
      </c>
      <c r="BN713" s="22">
        <v>322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193</v>
      </c>
      <c r="CB713" s="22">
        <v>121</v>
      </c>
      <c r="CC713" s="22">
        <v>720</v>
      </c>
      <c r="CD713" s="22">
        <v>305</v>
      </c>
      <c r="CE713" s="22">
        <v>747</v>
      </c>
      <c r="CF713" s="22">
        <v>322</v>
      </c>
      <c r="CG713" s="22">
        <v>670</v>
      </c>
      <c r="CH713" s="22">
        <v>268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100</v>
      </c>
      <c r="B714" s="22">
        <v>100</v>
      </c>
      <c r="C714" s="22">
        <v>109533</v>
      </c>
      <c r="D714" s="22">
        <v>0</v>
      </c>
      <c r="E714" s="22">
        <v>0</v>
      </c>
      <c r="F714" s="22">
        <v>0</v>
      </c>
      <c r="G714" s="22">
        <v>0</v>
      </c>
      <c r="H714" s="22">
        <v>1</v>
      </c>
      <c r="I714" s="22">
        <v>2</v>
      </c>
      <c r="J714" s="20">
        <v>3</v>
      </c>
      <c r="K714" s="20">
        <v>3</v>
      </c>
      <c r="L714" s="22">
        <v>9</v>
      </c>
      <c r="M714" s="20" t="s">
        <v>174</v>
      </c>
      <c r="N714" s="20">
        <v>3.5</v>
      </c>
      <c r="O714" s="22">
        <v>532</v>
      </c>
      <c r="P714" s="23" t="b">
        <v>0</v>
      </c>
      <c r="Q714" s="20"/>
      <c r="R714" s="20" t="s">
        <v>3350</v>
      </c>
      <c r="S714" s="22">
        <v>45</v>
      </c>
      <c r="T714" s="20" t="s">
        <v>1659</v>
      </c>
      <c r="U714" s="20">
        <v>2.5</v>
      </c>
      <c r="V714" s="20" t="s">
        <v>1660</v>
      </c>
      <c r="W714" s="20">
        <v>0.7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42</v>
      </c>
      <c r="AD714" s="22">
        <v>112830</v>
      </c>
      <c r="AE714" s="22">
        <v>4105</v>
      </c>
      <c r="AF714" s="22">
        <v>90511</v>
      </c>
      <c r="AG714" s="22">
        <v>1189</v>
      </c>
      <c r="AH714" s="20">
        <v>0.8</v>
      </c>
      <c r="AI714" s="20">
        <v>9.3000000000000007</v>
      </c>
      <c r="AJ714" s="20" t="s">
        <v>174</v>
      </c>
      <c r="AK714" s="22">
        <v>1485</v>
      </c>
      <c r="AL714" s="22">
        <v>0</v>
      </c>
      <c r="AM714" s="22">
        <v>2</v>
      </c>
      <c r="AN714" s="22">
        <v>3</v>
      </c>
      <c r="AO714" s="22">
        <v>26</v>
      </c>
      <c r="AP714" s="22">
        <v>0</v>
      </c>
      <c r="AQ714" s="22">
        <v>0</v>
      </c>
      <c r="AR714" s="22">
        <v>0</v>
      </c>
      <c r="AS714" s="22">
        <v>7</v>
      </c>
      <c r="AT714" s="22">
        <v>0</v>
      </c>
      <c r="AU714" s="22">
        <v>0</v>
      </c>
      <c r="AV714" s="22">
        <v>6</v>
      </c>
      <c r="AW714" s="22">
        <v>248</v>
      </c>
      <c r="AX714" s="20">
        <v>264.39999999999998</v>
      </c>
      <c r="AY714" s="20">
        <v>210.5</v>
      </c>
      <c r="AZ714" s="20">
        <v>83</v>
      </c>
      <c r="BA714" s="20">
        <v>55.8</v>
      </c>
      <c r="BB714" s="22">
        <v>16</v>
      </c>
      <c r="BC714" s="20">
        <v>0.75</v>
      </c>
      <c r="BD714" s="20">
        <v>1.52</v>
      </c>
      <c r="BE714" s="20">
        <v>2.27</v>
      </c>
      <c r="BF714" s="20">
        <v>28.24</v>
      </c>
      <c r="BG714" s="22">
        <v>113</v>
      </c>
      <c r="BH714" s="22">
        <v>43</v>
      </c>
      <c r="BI714" s="22">
        <v>80</v>
      </c>
      <c r="BJ714" s="22">
        <v>15</v>
      </c>
      <c r="BK714" s="22">
        <v>184</v>
      </c>
      <c r="BL714" s="22">
        <v>37</v>
      </c>
      <c r="BM714" s="22">
        <v>121</v>
      </c>
      <c r="BN714" s="22">
        <v>24</v>
      </c>
      <c r="BO714" s="20"/>
      <c r="BP714" s="20"/>
      <c r="BQ714" s="20"/>
      <c r="BR714" s="20"/>
      <c r="BS714" s="20"/>
      <c r="BT714" s="20"/>
      <c r="BU714" s="22">
        <v>0.05</v>
      </c>
      <c r="BV714" s="22">
        <v>0</v>
      </c>
      <c r="BW714" s="22">
        <v>0.09</v>
      </c>
      <c r="BX714" s="22">
        <v>0.14000000000000001</v>
      </c>
      <c r="BY714" s="22">
        <v>1.71</v>
      </c>
      <c r="BZ714" s="22">
        <v>1.58</v>
      </c>
      <c r="CA714" s="22">
        <v>361</v>
      </c>
      <c r="CB714" s="22">
        <v>58</v>
      </c>
      <c r="CC714" s="22">
        <v>66</v>
      </c>
      <c r="CD714" s="22">
        <v>16</v>
      </c>
      <c r="CE714" s="22">
        <v>215</v>
      </c>
      <c r="CF714" s="22">
        <v>70</v>
      </c>
      <c r="CG714" s="22">
        <v>207</v>
      </c>
      <c r="CH714" s="22">
        <v>80</v>
      </c>
      <c r="CI714" s="22">
        <v>0.97</v>
      </c>
      <c r="CJ714" s="22">
        <v>0.18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37096</v>
      </c>
      <c r="D715" s="22">
        <v>0</v>
      </c>
      <c r="E715" s="22">
        <v>0</v>
      </c>
      <c r="F715" s="22">
        <v>-3</v>
      </c>
      <c r="G715" s="22">
        <v>3</v>
      </c>
      <c r="H715" s="22">
        <v>0</v>
      </c>
      <c r="I715" s="22">
        <v>1</v>
      </c>
      <c r="J715" s="20">
        <v>1.5</v>
      </c>
      <c r="K715" s="20">
        <v>1.5</v>
      </c>
      <c r="L715" s="22">
        <v>0</v>
      </c>
      <c r="M715" s="20" t="s">
        <v>1629</v>
      </c>
      <c r="N715" s="20">
        <v>2</v>
      </c>
      <c r="O715" s="22">
        <v>533</v>
      </c>
      <c r="P715" s="23" t="b">
        <v>0</v>
      </c>
      <c r="Q715" s="20"/>
      <c r="R715" s="20" t="s">
        <v>3379</v>
      </c>
      <c r="S715" s="22">
        <v>42</v>
      </c>
      <c r="T715" s="20" t="s">
        <v>1630</v>
      </c>
      <c r="U715" s="20">
        <v>4</v>
      </c>
      <c r="V715" s="20" t="s">
        <v>447</v>
      </c>
      <c r="W715" s="20">
        <v>1.4</v>
      </c>
      <c r="X715" s="23" t="b">
        <v>0</v>
      </c>
      <c r="Y715" s="20"/>
      <c r="Z715" s="20" t="s">
        <v>858</v>
      </c>
      <c r="AA715" s="22">
        <v>19</v>
      </c>
      <c r="AB715" s="22">
        <v>21</v>
      </c>
      <c r="AC715" s="22">
        <v>12</v>
      </c>
      <c r="AD715" s="22">
        <v>50295</v>
      </c>
      <c r="AE715" s="22">
        <v>749</v>
      </c>
      <c r="AF715" s="22">
        <v>204332</v>
      </c>
      <c r="AG715" s="22">
        <v>2634</v>
      </c>
      <c r="AH715" s="20">
        <v>0.5</v>
      </c>
      <c r="AI715" s="20">
        <v>2.9</v>
      </c>
      <c r="AJ715" s="20" t="s">
        <v>447</v>
      </c>
      <c r="AK715" s="22">
        <v>270</v>
      </c>
      <c r="AL715" s="22">
        <v>0</v>
      </c>
      <c r="AM715" s="22">
        <v>0</v>
      </c>
      <c r="AN715" s="22">
        <v>1</v>
      </c>
      <c r="AO715" s="22">
        <v>6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11</v>
      </c>
      <c r="AV715" s="22">
        <v>1</v>
      </c>
      <c r="AW715" s="22">
        <v>63</v>
      </c>
      <c r="AX715" s="20">
        <v>83</v>
      </c>
      <c r="AY715" s="20">
        <v>0</v>
      </c>
      <c r="AZ715" s="20">
        <v>0</v>
      </c>
      <c r="BA715" s="20">
        <v>8.3000000000000007</v>
      </c>
      <c r="BB715" s="22">
        <v>3</v>
      </c>
      <c r="BC715" s="20">
        <v>0</v>
      </c>
      <c r="BD715" s="20">
        <v>0</v>
      </c>
      <c r="BE715" s="20">
        <v>0</v>
      </c>
      <c r="BF715" s="20">
        <v>4.7300000000000004</v>
      </c>
      <c r="BG715" s="22">
        <v>313</v>
      </c>
      <c r="BH715" s="22">
        <v>25</v>
      </c>
      <c r="BI715" s="22">
        <v>578</v>
      </c>
      <c r="BJ715" s="22">
        <v>65</v>
      </c>
      <c r="BK715" s="22">
        <v>553</v>
      </c>
      <c r="BL715" s="22">
        <v>56</v>
      </c>
      <c r="BM715" s="22">
        <v>391</v>
      </c>
      <c r="BN715" s="22">
        <v>25</v>
      </c>
      <c r="BO715" s="20"/>
      <c r="BP715" s="20"/>
      <c r="BQ715" s="20"/>
      <c r="BR715" s="20"/>
      <c r="BS715" s="20"/>
      <c r="BT715" s="20"/>
      <c r="BU715" s="22">
        <v>0</v>
      </c>
      <c r="BV715" s="22">
        <v>3.67</v>
      </c>
      <c r="BW715" s="22">
        <v>0</v>
      </c>
      <c r="BX715" s="22">
        <v>0</v>
      </c>
      <c r="BY715" s="22">
        <v>1.58</v>
      </c>
      <c r="BZ715" s="22">
        <v>2</v>
      </c>
      <c r="CA715" s="22">
        <v>614</v>
      </c>
      <c r="CB715" s="22">
        <v>31</v>
      </c>
      <c r="CC715" s="22">
        <v>168</v>
      </c>
      <c r="CD715" s="22">
        <v>17</v>
      </c>
      <c r="CE715" s="22">
        <v>53</v>
      </c>
      <c r="CF715" s="22">
        <v>3</v>
      </c>
      <c r="CG715" s="22">
        <v>159</v>
      </c>
      <c r="CH715" s="22">
        <v>22</v>
      </c>
      <c r="CI715" s="22">
        <v>1</v>
      </c>
      <c r="CJ715" s="22">
        <v>0.33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217593</v>
      </c>
      <c r="D716" s="22">
        <v>0</v>
      </c>
      <c r="E716" s="22">
        <v>0</v>
      </c>
      <c r="F716" s="22">
        <v>-4</v>
      </c>
      <c r="G716" s="22">
        <v>4</v>
      </c>
      <c r="H716" s="22">
        <v>0</v>
      </c>
      <c r="I716" s="22">
        <v>3</v>
      </c>
      <c r="J716" s="20">
        <v>0.3</v>
      </c>
      <c r="K716" s="20">
        <v>0.3</v>
      </c>
      <c r="L716" s="22">
        <v>1</v>
      </c>
      <c r="M716" s="20" t="s">
        <v>895</v>
      </c>
      <c r="N716" s="20">
        <v>0.8</v>
      </c>
      <c r="O716" s="22">
        <v>534</v>
      </c>
      <c r="P716" s="23" t="b">
        <v>0</v>
      </c>
      <c r="Q716" s="20"/>
      <c r="R716" s="20"/>
      <c r="S716" s="22">
        <v>46</v>
      </c>
      <c r="T716" s="20" t="s">
        <v>1648</v>
      </c>
      <c r="U716" s="20">
        <v>1.1000000000000001</v>
      </c>
      <c r="V716" s="20" t="s">
        <v>1649</v>
      </c>
      <c r="W716" s="20">
        <v>0.1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14</v>
      </c>
      <c r="AD716" s="22">
        <v>3316</v>
      </c>
      <c r="AE716" s="22">
        <v>68</v>
      </c>
      <c r="AF716" s="22">
        <v>9309</v>
      </c>
      <c r="AG716" s="22">
        <v>69</v>
      </c>
      <c r="AH716" s="20">
        <v>0.2</v>
      </c>
      <c r="AI716" s="20">
        <v>3</v>
      </c>
      <c r="AJ716" s="20" t="s">
        <v>2320</v>
      </c>
      <c r="AK716" s="22">
        <v>238</v>
      </c>
      <c r="AL716" s="22">
        <v>0</v>
      </c>
      <c r="AM716" s="22">
        <v>0</v>
      </c>
      <c r="AN716" s="22">
        <v>0</v>
      </c>
      <c r="AO716" s="22">
        <v>7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51</v>
      </c>
      <c r="AX716" s="20">
        <v>40.799999999999997</v>
      </c>
      <c r="AY716" s="20">
        <v>59.9</v>
      </c>
      <c r="AZ716" s="20">
        <v>66</v>
      </c>
      <c r="BA716" s="20">
        <v>16.7</v>
      </c>
      <c r="BB716" s="22">
        <v>2</v>
      </c>
      <c r="BC716" s="20">
        <v>0.28999999999999998</v>
      </c>
      <c r="BD716" s="20">
        <v>0.28999999999999998</v>
      </c>
      <c r="BE716" s="20">
        <v>0.57999999999999996</v>
      </c>
      <c r="BF716" s="20">
        <v>4.78</v>
      </c>
      <c r="BG716" s="22">
        <v>377</v>
      </c>
      <c r="BH716" s="22">
        <v>167</v>
      </c>
      <c r="BI716" s="22">
        <v>267</v>
      </c>
      <c r="BJ716" s="22">
        <v>145</v>
      </c>
      <c r="BK716" s="22">
        <v>211</v>
      </c>
      <c r="BL716" s="22">
        <v>115</v>
      </c>
      <c r="BM716" s="22">
        <v>332</v>
      </c>
      <c r="BN716" s="22">
        <v>150</v>
      </c>
      <c r="BO716" s="20"/>
      <c r="BP716" s="20"/>
      <c r="BQ716" s="20"/>
      <c r="BR716" s="20"/>
      <c r="BS716" s="20"/>
      <c r="BT716" s="20"/>
      <c r="BU716" s="22">
        <v>0.11</v>
      </c>
      <c r="BV716" s="22">
        <v>0</v>
      </c>
      <c r="BW716" s="22">
        <v>0.11</v>
      </c>
      <c r="BX716" s="22">
        <v>0.22</v>
      </c>
      <c r="BY716" s="22">
        <v>1.81</v>
      </c>
      <c r="BZ716" s="22">
        <v>2.65</v>
      </c>
      <c r="CA716" s="22">
        <v>339</v>
      </c>
      <c r="CB716" s="22">
        <v>219</v>
      </c>
      <c r="CC716" s="22">
        <v>297</v>
      </c>
      <c r="CD716" s="22">
        <v>132</v>
      </c>
      <c r="CE716" s="22">
        <v>394</v>
      </c>
      <c r="CF716" s="22">
        <v>182</v>
      </c>
      <c r="CG716" s="22">
        <v>509</v>
      </c>
      <c r="CH716" s="22">
        <v>178</v>
      </c>
      <c r="CI716" s="22">
        <v>0.76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84939</v>
      </c>
      <c r="D717" s="22">
        <v>0</v>
      </c>
      <c r="E717" s="22">
        <v>0</v>
      </c>
      <c r="F717" s="22">
        <v>-4</v>
      </c>
      <c r="G717" s="22">
        <v>4</v>
      </c>
      <c r="H717" s="22">
        <v>0</v>
      </c>
      <c r="I717" s="22">
        <v>4</v>
      </c>
      <c r="J717" s="20">
        <v>0</v>
      </c>
      <c r="K717" s="20">
        <v>0</v>
      </c>
      <c r="L717" s="22">
        <v>0</v>
      </c>
      <c r="M717" s="20" t="s">
        <v>1088</v>
      </c>
      <c r="N717" s="20">
        <v>0.5</v>
      </c>
      <c r="O717" s="22">
        <v>535</v>
      </c>
      <c r="P717" s="23" t="b">
        <v>0</v>
      </c>
      <c r="Q717" s="20"/>
      <c r="R717" s="20"/>
      <c r="S717" s="22">
        <v>56</v>
      </c>
      <c r="T717" s="20" t="s">
        <v>1628</v>
      </c>
      <c r="U717" s="20">
        <v>1</v>
      </c>
      <c r="V717" s="20" t="s">
        <v>637</v>
      </c>
      <c r="W717" s="20">
        <v>0.7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10</v>
      </c>
      <c r="AD717" s="22">
        <v>39975</v>
      </c>
      <c r="AE717" s="22">
        <v>457</v>
      </c>
      <c r="AF717" s="22">
        <v>163308</v>
      </c>
      <c r="AG717" s="22">
        <v>1085</v>
      </c>
      <c r="AH717" s="20">
        <v>0.1</v>
      </c>
      <c r="AI717" s="20">
        <v>1.8</v>
      </c>
      <c r="AJ717" s="20" t="s">
        <v>637</v>
      </c>
      <c r="AK717" s="22">
        <v>132</v>
      </c>
      <c r="AL717" s="22">
        <v>0</v>
      </c>
      <c r="AM717" s="22">
        <v>0</v>
      </c>
      <c r="AN717" s="22">
        <v>0</v>
      </c>
      <c r="AO717" s="22">
        <v>5</v>
      </c>
      <c r="AP717" s="22">
        <v>0</v>
      </c>
      <c r="AQ717" s="22">
        <v>0</v>
      </c>
      <c r="AR717" s="22">
        <v>0</v>
      </c>
      <c r="AS717" s="22">
        <v>1</v>
      </c>
      <c r="AT717" s="22">
        <v>0</v>
      </c>
      <c r="AU717" s="22">
        <v>0</v>
      </c>
      <c r="AV717" s="22">
        <v>0</v>
      </c>
      <c r="AW717" s="22">
        <v>28</v>
      </c>
      <c r="AX717" s="20">
        <v>13.4</v>
      </c>
      <c r="AY717" s="20">
        <v>2.1</v>
      </c>
      <c r="AZ717" s="20">
        <v>15</v>
      </c>
      <c r="BA717" s="20">
        <v>3</v>
      </c>
      <c r="BB717" s="22">
        <v>1</v>
      </c>
      <c r="BC717" s="20">
        <v>0.12</v>
      </c>
      <c r="BD717" s="20">
        <v>0.01</v>
      </c>
      <c r="BE717" s="20">
        <v>0.13</v>
      </c>
      <c r="BF717" s="20">
        <v>3.84</v>
      </c>
      <c r="BG717" s="22">
        <v>431</v>
      </c>
      <c r="BH717" s="22">
        <v>47</v>
      </c>
      <c r="BI717" s="22">
        <v>422</v>
      </c>
      <c r="BJ717" s="22">
        <v>52</v>
      </c>
      <c r="BK717" s="22">
        <v>369</v>
      </c>
      <c r="BL717" s="22">
        <v>54</v>
      </c>
      <c r="BM717" s="22">
        <v>440</v>
      </c>
      <c r="BN717" s="22">
        <v>52</v>
      </c>
      <c r="BO717" s="20"/>
      <c r="BP717" s="20"/>
      <c r="BQ717" s="20"/>
      <c r="BR717" s="20"/>
      <c r="BS717" s="20"/>
      <c r="BT717" s="20"/>
      <c r="BU717" s="22">
        <v>0.08</v>
      </c>
      <c r="BV717" s="22">
        <v>0</v>
      </c>
      <c r="BW717" s="22">
        <v>0.01</v>
      </c>
      <c r="BX717" s="22">
        <v>0.09</v>
      </c>
      <c r="BY717" s="22">
        <v>2.62</v>
      </c>
      <c r="BZ717" s="22">
        <v>3.41</v>
      </c>
      <c r="CA717" s="22">
        <v>86</v>
      </c>
      <c r="CB717" s="22">
        <v>28</v>
      </c>
      <c r="CC717" s="22">
        <v>339</v>
      </c>
      <c r="CD717" s="22">
        <v>47</v>
      </c>
      <c r="CE717" s="22">
        <v>461</v>
      </c>
      <c r="CF717" s="22">
        <v>59</v>
      </c>
      <c r="CG717" s="22">
        <v>215</v>
      </c>
      <c r="CH717" s="22">
        <v>34</v>
      </c>
      <c r="CI717" s="22">
        <v>0.68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222018</v>
      </c>
      <c r="D718" s="22">
        <v>0</v>
      </c>
      <c r="E718" s="22">
        <v>0</v>
      </c>
      <c r="F718" s="22">
        <v>-1</v>
      </c>
      <c r="G718" s="22">
        <v>1</v>
      </c>
      <c r="H718" s="22">
        <v>0</v>
      </c>
      <c r="I718" s="22">
        <v>2</v>
      </c>
      <c r="J718" s="20">
        <v>-0.3</v>
      </c>
      <c r="K718" s="20">
        <v>-0.3</v>
      </c>
      <c r="L718" s="22">
        <v>1</v>
      </c>
      <c r="M718" s="20" t="s">
        <v>999</v>
      </c>
      <c r="N718" s="20">
        <v>0.2</v>
      </c>
      <c r="O718" s="22">
        <v>536</v>
      </c>
      <c r="P718" s="23" t="b">
        <v>0</v>
      </c>
      <c r="Q718" s="20"/>
      <c r="R718" s="20" t="s">
        <v>3285</v>
      </c>
      <c r="S718" s="22">
        <v>44</v>
      </c>
      <c r="T718" s="20" t="s">
        <v>1650</v>
      </c>
      <c r="U718" s="20">
        <v>1</v>
      </c>
      <c r="V718" s="20" t="s">
        <v>459</v>
      </c>
      <c r="W718" s="20">
        <v>0.1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1</v>
      </c>
      <c r="AD718" s="22">
        <v>2370</v>
      </c>
      <c r="AE718" s="22">
        <v>45</v>
      </c>
      <c r="AF718" s="22">
        <v>5989</v>
      </c>
      <c r="AG718" s="22">
        <v>70</v>
      </c>
      <c r="AH718" s="20">
        <v>0</v>
      </c>
      <c r="AI718" s="20">
        <v>0.2</v>
      </c>
      <c r="AJ718" s="20" t="s">
        <v>459</v>
      </c>
      <c r="AK718" s="22">
        <v>1</v>
      </c>
      <c r="AL718" s="22">
        <v>0</v>
      </c>
      <c r="AM718" s="22">
        <v>0</v>
      </c>
      <c r="AN718" s="22">
        <v>0</v>
      </c>
      <c r="AO718" s="22">
        <v>0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2</v>
      </c>
      <c r="AX718" s="20">
        <v>2.2000000000000002</v>
      </c>
      <c r="AY718" s="20">
        <v>0.3</v>
      </c>
      <c r="AZ718" s="20">
        <v>0</v>
      </c>
      <c r="BA718" s="20">
        <v>0.3</v>
      </c>
      <c r="BB718" s="22">
        <v>0</v>
      </c>
      <c r="BC718" s="20">
        <v>0</v>
      </c>
      <c r="BD718" s="20">
        <v>0</v>
      </c>
      <c r="BE718" s="20">
        <v>0</v>
      </c>
      <c r="BF718" s="20">
        <v>0</v>
      </c>
      <c r="BG718" s="22">
        <v>469</v>
      </c>
      <c r="BH718" s="22">
        <v>170</v>
      </c>
      <c r="BI718" s="22">
        <v>447</v>
      </c>
      <c r="BJ718" s="22">
        <v>168</v>
      </c>
      <c r="BK718" s="22">
        <v>593</v>
      </c>
      <c r="BL718" s="22">
        <v>240</v>
      </c>
      <c r="BM718" s="22">
        <v>474</v>
      </c>
      <c r="BN718" s="22">
        <v>170</v>
      </c>
      <c r="BO718" s="20"/>
      <c r="BP718" s="20"/>
      <c r="BQ718" s="20"/>
      <c r="BR718" s="20"/>
      <c r="BS718" s="20"/>
      <c r="BT718" s="20"/>
      <c r="BU718" s="22">
        <v>0</v>
      </c>
      <c r="BV718" s="22">
        <v>0</v>
      </c>
      <c r="BW718" s="22">
        <v>0</v>
      </c>
      <c r="BX718" s="22">
        <v>0</v>
      </c>
      <c r="BY718" s="22">
        <v>0</v>
      </c>
      <c r="BZ718" s="22">
        <v>0</v>
      </c>
      <c r="CA718" s="22">
        <v>524</v>
      </c>
      <c r="CB718" s="22">
        <v>109</v>
      </c>
      <c r="CC718" s="22">
        <v>390</v>
      </c>
      <c r="CD718" s="22">
        <v>137</v>
      </c>
      <c r="CE718" s="22">
        <v>418</v>
      </c>
      <c r="CF718" s="22">
        <v>150</v>
      </c>
      <c r="CG718" s="22">
        <v>476</v>
      </c>
      <c r="CH718" s="22">
        <v>183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201057</v>
      </c>
      <c r="D719" s="22">
        <v>0</v>
      </c>
      <c r="E719" s="22">
        <v>0</v>
      </c>
      <c r="F719" s="22">
        <v>-2</v>
      </c>
      <c r="G719" s="22">
        <v>2</v>
      </c>
      <c r="H719" s="22">
        <v>0</v>
      </c>
      <c r="I719" s="22">
        <v>2</v>
      </c>
      <c r="J719" s="20">
        <v>-0.5</v>
      </c>
      <c r="K719" s="20">
        <v>-0.5</v>
      </c>
      <c r="L719" s="22">
        <v>0</v>
      </c>
      <c r="M719" s="20" t="s">
        <v>1667</v>
      </c>
      <c r="N719" s="20">
        <v>0</v>
      </c>
      <c r="O719" s="22">
        <v>537</v>
      </c>
      <c r="P719" s="23" t="b">
        <v>0</v>
      </c>
      <c r="Q719" s="20"/>
      <c r="R719" s="20"/>
      <c r="S719" s="22">
        <v>43</v>
      </c>
      <c r="T719" s="20" t="s">
        <v>1668</v>
      </c>
      <c r="U719" s="20">
        <v>0.5</v>
      </c>
      <c r="V719" s="20" t="s">
        <v>563</v>
      </c>
      <c r="W719" s="20">
        <v>0.1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2</v>
      </c>
      <c r="AD719" s="22">
        <v>4091</v>
      </c>
      <c r="AE719" s="22">
        <v>36</v>
      </c>
      <c r="AF719" s="22">
        <v>11493</v>
      </c>
      <c r="AG719" s="22">
        <v>82</v>
      </c>
      <c r="AH719" s="20">
        <v>0</v>
      </c>
      <c r="AI719" s="20">
        <v>0.5</v>
      </c>
      <c r="AJ719" s="20" t="s">
        <v>563</v>
      </c>
      <c r="AK719" s="22">
        <v>19</v>
      </c>
      <c r="AL719" s="22">
        <v>0</v>
      </c>
      <c r="AM719" s="22">
        <v>0</v>
      </c>
      <c r="AN719" s="22">
        <v>0</v>
      </c>
      <c r="AO719" s="22">
        <v>1</v>
      </c>
      <c r="AP719" s="22">
        <v>0</v>
      </c>
      <c r="AQ719" s="22">
        <v>0</v>
      </c>
      <c r="AR719" s="22">
        <v>0</v>
      </c>
      <c r="AS719" s="22">
        <v>2</v>
      </c>
      <c r="AT719" s="22">
        <v>0</v>
      </c>
      <c r="AU719" s="22">
        <v>0</v>
      </c>
      <c r="AV719" s="22">
        <v>0</v>
      </c>
      <c r="AW719" s="22">
        <v>7</v>
      </c>
      <c r="AX719" s="20">
        <v>8.6</v>
      </c>
      <c r="AY719" s="20">
        <v>0.7</v>
      </c>
      <c r="AZ719" s="20">
        <v>0</v>
      </c>
      <c r="BA719" s="20">
        <v>0.9</v>
      </c>
      <c r="BB719" s="22">
        <v>0</v>
      </c>
      <c r="BC719" s="20">
        <v>0</v>
      </c>
      <c r="BD719" s="20">
        <v>0</v>
      </c>
      <c r="BE719" s="20">
        <v>0</v>
      </c>
      <c r="BF719" s="20">
        <v>0.47</v>
      </c>
      <c r="BG719" s="22">
        <v>450</v>
      </c>
      <c r="BH719" s="22">
        <v>165</v>
      </c>
      <c r="BI719" s="22">
        <v>436</v>
      </c>
      <c r="BJ719" s="22">
        <v>165</v>
      </c>
      <c r="BK719" s="22">
        <v>570</v>
      </c>
      <c r="BL719" s="22">
        <v>234</v>
      </c>
      <c r="BM719" s="22">
        <v>464</v>
      </c>
      <c r="BN719" s="22">
        <v>166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2.23</v>
      </c>
      <c r="BZ719" s="22">
        <v>4.74</v>
      </c>
      <c r="CA719" s="22">
        <v>590</v>
      </c>
      <c r="CB719" s="22">
        <v>142</v>
      </c>
      <c r="CC719" s="22">
        <v>541</v>
      </c>
      <c r="CD719" s="22">
        <v>217</v>
      </c>
      <c r="CE719" s="22">
        <v>491</v>
      </c>
      <c r="CF719" s="22">
        <v>165</v>
      </c>
      <c r="CG719" s="22">
        <v>407</v>
      </c>
      <c r="CH719" s="22">
        <v>156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487837</v>
      </c>
      <c r="D720" s="22">
        <v>0</v>
      </c>
      <c r="E720" s="22">
        <v>0</v>
      </c>
      <c r="F720" s="22">
        <v>-2</v>
      </c>
      <c r="G720" s="22">
        <v>2</v>
      </c>
      <c r="H720" s="22">
        <v>0</v>
      </c>
      <c r="I720" s="22">
        <v>4</v>
      </c>
      <c r="J720" s="20">
        <v>0</v>
      </c>
      <c r="K720" s="20">
        <v>0</v>
      </c>
      <c r="L720" s="22">
        <v>0</v>
      </c>
      <c r="M720" s="20" t="s">
        <v>1671</v>
      </c>
      <c r="N720" s="20">
        <v>0.5</v>
      </c>
      <c r="O720" s="22">
        <v>538</v>
      </c>
      <c r="P720" s="23" t="b">
        <v>0</v>
      </c>
      <c r="Q720" s="20"/>
      <c r="R720" s="20"/>
      <c r="S720" s="22">
        <v>43</v>
      </c>
      <c r="T720" s="20" t="s">
        <v>1672</v>
      </c>
      <c r="U720" s="20">
        <v>1</v>
      </c>
      <c r="V720" s="20" t="s">
        <v>1673</v>
      </c>
      <c r="W720" s="20">
        <v>6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3</v>
      </c>
      <c r="AD720" s="22">
        <v>586944</v>
      </c>
      <c r="AE720" s="22">
        <v>4872</v>
      </c>
      <c r="AF720" s="22">
        <v>1073445</v>
      </c>
      <c r="AG720" s="22">
        <v>13305</v>
      </c>
      <c r="AH720" s="20">
        <v>0.1</v>
      </c>
      <c r="AI720" s="20">
        <v>0.7</v>
      </c>
      <c r="AJ720" s="20" t="s">
        <v>1673</v>
      </c>
      <c r="AK720" s="22">
        <v>57</v>
      </c>
      <c r="AL720" s="22">
        <v>0</v>
      </c>
      <c r="AM720" s="22">
        <v>0</v>
      </c>
      <c r="AN720" s="22">
        <v>0</v>
      </c>
      <c r="AO720" s="22">
        <v>1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9</v>
      </c>
      <c r="AX720" s="20">
        <v>0</v>
      </c>
      <c r="AY720" s="20">
        <v>2</v>
      </c>
      <c r="AZ720" s="20">
        <v>5</v>
      </c>
      <c r="BA720" s="20">
        <v>0.7</v>
      </c>
      <c r="BB720" s="22">
        <v>0</v>
      </c>
      <c r="BC720" s="20">
        <v>0.16</v>
      </c>
      <c r="BD720" s="20">
        <v>0.01</v>
      </c>
      <c r="BE720" s="20">
        <v>0.17</v>
      </c>
      <c r="BF720" s="20">
        <v>0.94</v>
      </c>
      <c r="BG720" s="22">
        <v>605</v>
      </c>
      <c r="BH720" s="22">
        <v>58</v>
      </c>
      <c r="BI720" s="22">
        <v>423</v>
      </c>
      <c r="BJ720" s="22">
        <v>53</v>
      </c>
      <c r="BK720" s="22">
        <v>404</v>
      </c>
      <c r="BL720" s="22">
        <v>55</v>
      </c>
      <c r="BM720" s="22">
        <v>466</v>
      </c>
      <c r="BN720" s="22">
        <v>55</v>
      </c>
      <c r="BO720" s="20"/>
      <c r="BP720" s="20"/>
      <c r="BQ720" s="20"/>
      <c r="BR720" s="20"/>
      <c r="BS720" s="20"/>
      <c r="BT720" s="20"/>
      <c r="BU720" s="22">
        <v>0.25</v>
      </c>
      <c r="BV720" s="22">
        <v>0</v>
      </c>
      <c r="BW720" s="22">
        <v>0.02</v>
      </c>
      <c r="BX720" s="22">
        <v>0.27</v>
      </c>
      <c r="BY720" s="22">
        <v>1.48</v>
      </c>
      <c r="BZ720" s="22">
        <v>1.58</v>
      </c>
      <c r="CA720" s="22">
        <v>608</v>
      </c>
      <c r="CB720" s="22">
        <v>97</v>
      </c>
      <c r="CC720" s="22">
        <v>328</v>
      </c>
      <c r="CD720" s="22">
        <v>42</v>
      </c>
      <c r="CE720" s="22">
        <v>413</v>
      </c>
      <c r="CF720" s="22">
        <v>46</v>
      </c>
      <c r="CG720" s="22">
        <v>65</v>
      </c>
      <c r="CH720" s="22">
        <v>13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224024</v>
      </c>
      <c r="D721" s="22">
        <v>0</v>
      </c>
      <c r="E721" s="22">
        <v>0</v>
      </c>
      <c r="F721" s="22">
        <v>0</v>
      </c>
      <c r="G721" s="22">
        <v>0</v>
      </c>
      <c r="H721" s="22">
        <v>1</v>
      </c>
      <c r="I721" s="22">
        <v>3</v>
      </c>
      <c r="J721" s="20">
        <v>4</v>
      </c>
      <c r="K721" s="20">
        <v>4</v>
      </c>
      <c r="L721" s="22">
        <v>5</v>
      </c>
      <c r="M721" s="20" t="s">
        <v>896</v>
      </c>
      <c r="N721" s="20">
        <v>4.5</v>
      </c>
      <c r="O721" s="22">
        <v>539</v>
      </c>
      <c r="P721" s="23" t="b">
        <v>0</v>
      </c>
      <c r="Q721" s="20"/>
      <c r="R721" s="20" t="s">
        <v>3380</v>
      </c>
      <c r="S721" s="22">
        <v>60</v>
      </c>
      <c r="T721" s="20" t="s">
        <v>1669</v>
      </c>
      <c r="U721" s="20">
        <v>3.6</v>
      </c>
      <c r="V721" s="20" t="s">
        <v>1670</v>
      </c>
      <c r="W721" s="20">
        <v>2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62</v>
      </c>
      <c r="AD721" s="22">
        <v>246951</v>
      </c>
      <c r="AE721" s="22">
        <v>26677</v>
      </c>
      <c r="AF721" s="22">
        <v>237086</v>
      </c>
      <c r="AG721" s="22">
        <v>2737</v>
      </c>
      <c r="AH721" s="20">
        <v>0.8</v>
      </c>
      <c r="AI721" s="20">
        <v>10.3</v>
      </c>
      <c r="AJ721" s="20" t="s">
        <v>2321</v>
      </c>
      <c r="AK721" s="22">
        <v>1485</v>
      </c>
      <c r="AL721" s="22">
        <v>2</v>
      </c>
      <c r="AM721" s="22">
        <v>5</v>
      </c>
      <c r="AN721" s="22">
        <v>4</v>
      </c>
      <c r="AO721" s="22">
        <v>24</v>
      </c>
      <c r="AP721" s="22">
        <v>0</v>
      </c>
      <c r="AQ721" s="22">
        <v>0</v>
      </c>
      <c r="AR721" s="22">
        <v>0</v>
      </c>
      <c r="AS721" s="22">
        <v>6</v>
      </c>
      <c r="AT721" s="22">
        <v>0</v>
      </c>
      <c r="AU721" s="22">
        <v>0</v>
      </c>
      <c r="AV721" s="22">
        <v>5</v>
      </c>
      <c r="AW721" s="22">
        <v>261</v>
      </c>
      <c r="AX721" s="20">
        <v>346</v>
      </c>
      <c r="AY721" s="20">
        <v>419.4</v>
      </c>
      <c r="AZ721" s="20">
        <v>169</v>
      </c>
      <c r="BA721" s="20">
        <v>93.4</v>
      </c>
      <c r="BB721" s="22">
        <v>17</v>
      </c>
      <c r="BC721" s="20">
        <v>2.83</v>
      </c>
      <c r="BD721" s="20">
        <v>2.82</v>
      </c>
      <c r="BE721" s="20">
        <v>5.65</v>
      </c>
      <c r="BF721" s="20">
        <v>26.73</v>
      </c>
      <c r="BG721" s="22">
        <v>52</v>
      </c>
      <c r="BH721" s="22">
        <v>20</v>
      </c>
      <c r="BI721" s="22">
        <v>22</v>
      </c>
      <c r="BJ721" s="22">
        <v>16</v>
      </c>
      <c r="BK721" s="22">
        <v>101</v>
      </c>
      <c r="BL721" s="22">
        <v>66</v>
      </c>
      <c r="BM721" s="22">
        <v>37</v>
      </c>
      <c r="BN721" s="22">
        <v>25</v>
      </c>
      <c r="BO721" s="20"/>
      <c r="BP721" s="20"/>
      <c r="BQ721" s="20"/>
      <c r="BR721" s="20"/>
      <c r="BS721" s="22">
        <v>3</v>
      </c>
      <c r="BT721" s="20"/>
      <c r="BU721" s="22">
        <v>0.17</v>
      </c>
      <c r="BV721" s="22">
        <v>0</v>
      </c>
      <c r="BW721" s="22">
        <v>0.17</v>
      </c>
      <c r="BX721" s="22">
        <v>0.34</v>
      </c>
      <c r="BY721" s="22">
        <v>1.62</v>
      </c>
      <c r="BZ721" s="22">
        <v>1.45</v>
      </c>
      <c r="CA721" s="22">
        <v>65</v>
      </c>
      <c r="CB721" s="22">
        <v>41</v>
      </c>
      <c r="CC721" s="22">
        <v>32</v>
      </c>
      <c r="CD721" s="22">
        <v>20</v>
      </c>
      <c r="CE721" s="22">
        <v>91</v>
      </c>
      <c r="CF721" s="22">
        <v>48</v>
      </c>
      <c r="CG721" s="22">
        <v>139</v>
      </c>
      <c r="CH721" s="22">
        <v>41</v>
      </c>
      <c r="CI721" s="22">
        <v>1.03</v>
      </c>
      <c r="CJ721" s="22">
        <v>0.24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195899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4</v>
      </c>
      <c r="J722" s="20">
        <v>0</v>
      </c>
      <c r="K722" s="20">
        <v>0</v>
      </c>
      <c r="L722" s="22">
        <v>0</v>
      </c>
      <c r="M722" s="20" t="s">
        <v>1657</v>
      </c>
      <c r="N722" s="20">
        <v>0</v>
      </c>
      <c r="O722" s="22">
        <v>541</v>
      </c>
      <c r="P722" s="23" t="b">
        <v>0</v>
      </c>
      <c r="Q722" s="20" t="s">
        <v>2611</v>
      </c>
      <c r="R722" s="20" t="s">
        <v>2612</v>
      </c>
      <c r="S722" s="22">
        <v>60</v>
      </c>
      <c r="T722" s="20" t="s">
        <v>1658</v>
      </c>
      <c r="U722" s="20">
        <v>0</v>
      </c>
      <c r="V722" s="20" t="s">
        <v>536</v>
      </c>
      <c r="W722" s="20">
        <v>0</v>
      </c>
      <c r="X722" s="23" t="b">
        <v>0</v>
      </c>
      <c r="Y722" s="20"/>
      <c r="Z722" s="20" t="s">
        <v>872</v>
      </c>
      <c r="AA722" s="22">
        <v>19</v>
      </c>
      <c r="AB722" s="22">
        <v>21</v>
      </c>
      <c r="AC722" s="22">
        <v>0</v>
      </c>
      <c r="AD722" s="22">
        <v>0</v>
      </c>
      <c r="AE722" s="22">
        <v>0</v>
      </c>
      <c r="AF722" s="22">
        <v>4945</v>
      </c>
      <c r="AG722" s="22">
        <v>3</v>
      </c>
      <c r="AH722" s="20">
        <v>0</v>
      </c>
      <c r="AI722" s="20">
        <v>0</v>
      </c>
      <c r="AJ722" s="20" t="s">
        <v>536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764</v>
      </c>
      <c r="BH722" s="22">
        <v>94</v>
      </c>
      <c r="BI722" s="22">
        <v>764</v>
      </c>
      <c r="BJ722" s="22">
        <v>94</v>
      </c>
      <c r="BK722" s="22">
        <v>764</v>
      </c>
      <c r="BL722" s="22">
        <v>94</v>
      </c>
      <c r="BM722" s="22">
        <v>764</v>
      </c>
      <c r="BN722" s="22">
        <v>94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64</v>
      </c>
      <c r="CB722" s="22">
        <v>20</v>
      </c>
      <c r="CC722" s="22">
        <v>751</v>
      </c>
      <c r="CD722" s="22">
        <v>92</v>
      </c>
      <c r="CE722" s="22">
        <v>764</v>
      </c>
      <c r="CF722" s="22">
        <v>94</v>
      </c>
      <c r="CG722" s="22">
        <v>611</v>
      </c>
      <c r="CH722" s="22">
        <v>85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215439</v>
      </c>
      <c r="D723" s="22">
        <v>0</v>
      </c>
      <c r="E723" s="22">
        <v>0</v>
      </c>
      <c r="F723" s="22">
        <v>-1</v>
      </c>
      <c r="G723" s="22">
        <v>1</v>
      </c>
      <c r="H723" s="22">
        <v>0</v>
      </c>
      <c r="I723" s="22">
        <v>3</v>
      </c>
      <c r="J723" s="20">
        <v>2.8</v>
      </c>
      <c r="K723" s="20">
        <v>2.8</v>
      </c>
      <c r="L723" s="22">
        <v>3</v>
      </c>
      <c r="M723" s="20" t="s">
        <v>2322</v>
      </c>
      <c r="N723" s="20">
        <v>3.3</v>
      </c>
      <c r="O723" s="22">
        <v>542</v>
      </c>
      <c r="P723" s="23" t="b">
        <v>0</v>
      </c>
      <c r="Q723" s="20"/>
      <c r="R723" s="20" t="s">
        <v>2898</v>
      </c>
      <c r="S723" s="22">
        <v>49</v>
      </c>
      <c r="T723" s="20" t="s">
        <v>1647</v>
      </c>
      <c r="U723" s="20">
        <v>3.5</v>
      </c>
      <c r="V723" s="20" t="s">
        <v>2323</v>
      </c>
      <c r="W723" s="20">
        <v>1.6</v>
      </c>
      <c r="X723" s="23" t="b">
        <v>0</v>
      </c>
      <c r="Y723" s="20"/>
      <c r="Z723" s="20" t="s">
        <v>858</v>
      </c>
      <c r="AA723" s="22">
        <v>19</v>
      </c>
      <c r="AB723" s="22">
        <v>21</v>
      </c>
      <c r="AC723" s="22">
        <v>60</v>
      </c>
      <c r="AD723" s="22">
        <v>290019</v>
      </c>
      <c r="AE723" s="22">
        <v>2327</v>
      </c>
      <c r="AF723" s="22">
        <v>242486</v>
      </c>
      <c r="AG723" s="22">
        <v>6511</v>
      </c>
      <c r="AH723" s="20">
        <v>0.7</v>
      </c>
      <c r="AI723" s="20">
        <v>12.2</v>
      </c>
      <c r="AJ723" s="20" t="s">
        <v>2323</v>
      </c>
      <c r="AK723" s="22">
        <v>1345</v>
      </c>
      <c r="AL723" s="22">
        <v>4</v>
      </c>
      <c r="AM723" s="22">
        <v>1</v>
      </c>
      <c r="AN723" s="22">
        <v>3</v>
      </c>
      <c r="AO723" s="22">
        <v>24</v>
      </c>
      <c r="AP723" s="22">
        <v>0</v>
      </c>
      <c r="AQ723" s="22">
        <v>0</v>
      </c>
      <c r="AR723" s="22">
        <v>0</v>
      </c>
      <c r="AS723" s="22">
        <v>2</v>
      </c>
      <c r="AT723" s="22">
        <v>0</v>
      </c>
      <c r="AU723" s="22">
        <v>0</v>
      </c>
      <c r="AV723" s="22">
        <v>4</v>
      </c>
      <c r="AW723" s="22">
        <v>203</v>
      </c>
      <c r="AX723" s="20">
        <v>338.6</v>
      </c>
      <c r="AY723" s="20">
        <v>92</v>
      </c>
      <c r="AZ723" s="20">
        <v>283</v>
      </c>
      <c r="BA723" s="20">
        <v>71.2</v>
      </c>
      <c r="BB723" s="22">
        <v>16</v>
      </c>
      <c r="BC723" s="20">
        <v>3.72</v>
      </c>
      <c r="BD723" s="20">
        <v>0.52</v>
      </c>
      <c r="BE723" s="20">
        <v>4.24</v>
      </c>
      <c r="BF723" s="20">
        <v>25.95</v>
      </c>
      <c r="BG723" s="22">
        <v>58</v>
      </c>
      <c r="BH723" s="22">
        <v>23</v>
      </c>
      <c r="BI723" s="22">
        <v>201</v>
      </c>
      <c r="BJ723" s="22">
        <v>118</v>
      </c>
      <c r="BK723" s="22">
        <v>53</v>
      </c>
      <c r="BL723" s="22">
        <v>32</v>
      </c>
      <c r="BM723" s="22">
        <v>72</v>
      </c>
      <c r="BN723" s="22">
        <v>50</v>
      </c>
      <c r="BO723" s="20"/>
      <c r="BP723" s="20"/>
      <c r="BQ723" s="20"/>
      <c r="BR723" s="20"/>
      <c r="BS723" s="20"/>
      <c r="BT723" s="20"/>
      <c r="BU723" s="22">
        <v>0.25</v>
      </c>
      <c r="BV723" s="22">
        <v>0</v>
      </c>
      <c r="BW723" s="22">
        <v>0.03</v>
      </c>
      <c r="BX723" s="22">
        <v>0.28000000000000003</v>
      </c>
      <c r="BY723" s="22">
        <v>1.74</v>
      </c>
      <c r="BZ723" s="22">
        <v>1.61</v>
      </c>
      <c r="CA723" s="22">
        <v>242</v>
      </c>
      <c r="CB723" s="22">
        <v>156</v>
      </c>
      <c r="CC723" s="22">
        <v>82</v>
      </c>
      <c r="CD723" s="22">
        <v>43</v>
      </c>
      <c r="CE723" s="22">
        <v>99</v>
      </c>
      <c r="CF723" s="22">
        <v>50</v>
      </c>
      <c r="CG723" s="22">
        <v>154</v>
      </c>
      <c r="CH723" s="22">
        <v>48</v>
      </c>
      <c r="CI723" s="22">
        <v>1.07</v>
      </c>
      <c r="CJ723" s="22">
        <v>0.2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180151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1643</v>
      </c>
      <c r="N724" s="20">
        <v>0</v>
      </c>
      <c r="O724" s="22">
        <v>543</v>
      </c>
      <c r="P724" s="23" t="b">
        <v>0</v>
      </c>
      <c r="Q724" s="20" t="s">
        <v>2613</v>
      </c>
      <c r="R724" s="20" t="s">
        <v>2614</v>
      </c>
      <c r="S724" s="22">
        <v>45</v>
      </c>
      <c r="T724" s="20" t="s">
        <v>1644</v>
      </c>
      <c r="U724" s="20">
        <v>0</v>
      </c>
      <c r="V724" s="20" t="s">
        <v>2324</v>
      </c>
      <c r="W724" s="20">
        <v>0</v>
      </c>
      <c r="X724" s="23" t="b">
        <v>0</v>
      </c>
      <c r="Y724" s="20"/>
      <c r="Z724" s="20" t="s">
        <v>872</v>
      </c>
      <c r="AA724" s="22">
        <v>19</v>
      </c>
      <c r="AB724" s="22">
        <v>21</v>
      </c>
      <c r="AC724" s="22">
        <v>0</v>
      </c>
      <c r="AD724" s="22">
        <v>0</v>
      </c>
      <c r="AE724" s="22">
        <v>0</v>
      </c>
      <c r="AF724" s="22">
        <v>13429</v>
      </c>
      <c r="AG724" s="22">
        <v>20</v>
      </c>
      <c r="AH724" s="20">
        <v>0</v>
      </c>
      <c r="AI724" s="20">
        <v>0</v>
      </c>
      <c r="AJ724" s="20" t="s">
        <v>2324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645</v>
      </c>
      <c r="BH724" s="22">
        <v>250</v>
      </c>
      <c r="BI724" s="22">
        <v>640</v>
      </c>
      <c r="BJ724" s="22">
        <v>251</v>
      </c>
      <c r="BK724" s="22">
        <v>627</v>
      </c>
      <c r="BL724" s="22">
        <v>248</v>
      </c>
      <c r="BM724" s="22">
        <v>650</v>
      </c>
      <c r="BN724" s="22">
        <v>253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372</v>
      </c>
      <c r="CB724" s="22">
        <v>224</v>
      </c>
      <c r="CC724" s="22">
        <v>600</v>
      </c>
      <c r="CD724" s="22">
        <v>222</v>
      </c>
      <c r="CE724" s="22">
        <v>657</v>
      </c>
      <c r="CF724" s="22">
        <v>258</v>
      </c>
      <c r="CG724" s="22">
        <v>513</v>
      </c>
      <c r="CH724" s="22">
        <v>181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103192</v>
      </c>
      <c r="D725" s="22">
        <v>0</v>
      </c>
      <c r="E725" s="22">
        <v>0</v>
      </c>
      <c r="F725" s="22">
        <v>0</v>
      </c>
      <c r="G725" s="22">
        <v>0</v>
      </c>
      <c r="H725" s="22">
        <v>1</v>
      </c>
      <c r="I725" s="22">
        <v>2</v>
      </c>
      <c r="J725" s="20">
        <v>2</v>
      </c>
      <c r="K725" s="20">
        <v>2</v>
      </c>
      <c r="L725" s="22">
        <v>6</v>
      </c>
      <c r="M725" s="20" t="s">
        <v>1636</v>
      </c>
      <c r="N725" s="20">
        <v>2.5</v>
      </c>
      <c r="O725" s="22">
        <v>544</v>
      </c>
      <c r="P725" s="23" t="b">
        <v>0</v>
      </c>
      <c r="Q725" s="20"/>
      <c r="R725" s="20" t="s">
        <v>3422</v>
      </c>
      <c r="S725" s="22">
        <v>45</v>
      </c>
      <c r="T725" s="20" t="s">
        <v>1637</v>
      </c>
      <c r="U725" s="20">
        <v>2.8</v>
      </c>
      <c r="V725" s="20" t="s">
        <v>433</v>
      </c>
      <c r="W725" s="20">
        <v>1.8</v>
      </c>
      <c r="X725" s="23" t="b">
        <v>0</v>
      </c>
      <c r="Y725" s="20"/>
      <c r="Z725" s="20" t="s">
        <v>858</v>
      </c>
      <c r="AA725" s="22">
        <v>19</v>
      </c>
      <c r="AB725" s="22">
        <v>21</v>
      </c>
      <c r="AC725" s="22">
        <v>44</v>
      </c>
      <c r="AD725" s="22">
        <v>261726</v>
      </c>
      <c r="AE725" s="22">
        <v>2659</v>
      </c>
      <c r="AF725" s="22">
        <v>206960</v>
      </c>
      <c r="AG725" s="22">
        <v>2001</v>
      </c>
      <c r="AH725" s="20">
        <v>0.6</v>
      </c>
      <c r="AI725" s="20">
        <v>9.8000000000000007</v>
      </c>
      <c r="AJ725" s="20" t="s">
        <v>433</v>
      </c>
      <c r="AK725" s="22">
        <v>1413</v>
      </c>
      <c r="AL725" s="22">
        <v>1</v>
      </c>
      <c r="AM725" s="22">
        <v>0</v>
      </c>
      <c r="AN725" s="22">
        <v>3</v>
      </c>
      <c r="AO725" s="22">
        <v>25</v>
      </c>
      <c r="AP725" s="22">
        <v>0</v>
      </c>
      <c r="AQ725" s="22">
        <v>0</v>
      </c>
      <c r="AR725" s="22">
        <v>0</v>
      </c>
      <c r="AS725" s="22">
        <v>2</v>
      </c>
      <c r="AT725" s="22">
        <v>0</v>
      </c>
      <c r="AU725" s="22">
        <v>0</v>
      </c>
      <c r="AV725" s="22">
        <v>4</v>
      </c>
      <c r="AW725" s="22">
        <v>236</v>
      </c>
      <c r="AX725" s="20">
        <v>284.8</v>
      </c>
      <c r="AY725" s="20">
        <v>17.399999999999999</v>
      </c>
      <c r="AZ725" s="20">
        <v>113</v>
      </c>
      <c r="BA725" s="20">
        <v>41.5</v>
      </c>
      <c r="BB725" s="22">
        <v>16</v>
      </c>
      <c r="BC725" s="20">
        <v>1.1599999999999999</v>
      </c>
      <c r="BD725" s="20">
        <v>0.01</v>
      </c>
      <c r="BE725" s="20">
        <v>1.17</v>
      </c>
      <c r="BF725" s="20">
        <v>27.11</v>
      </c>
      <c r="BG725" s="22">
        <v>93</v>
      </c>
      <c r="BH725" s="22">
        <v>34</v>
      </c>
      <c r="BI725" s="22">
        <v>368</v>
      </c>
      <c r="BJ725" s="22">
        <v>128</v>
      </c>
      <c r="BK725" s="22">
        <v>148</v>
      </c>
      <c r="BL725" s="22">
        <v>19</v>
      </c>
      <c r="BM725" s="22">
        <v>181</v>
      </c>
      <c r="BN725" s="22">
        <v>51</v>
      </c>
      <c r="BO725" s="20"/>
      <c r="BP725" s="20"/>
      <c r="BQ725" s="20"/>
      <c r="BR725" s="20"/>
      <c r="BS725" s="20"/>
      <c r="BT725" s="20"/>
      <c r="BU725" s="22">
        <v>7.0000000000000007E-2</v>
      </c>
      <c r="BV725" s="22">
        <v>0</v>
      </c>
      <c r="BW725" s="22">
        <v>0</v>
      </c>
      <c r="BX725" s="22">
        <v>7.0000000000000007E-2</v>
      </c>
      <c r="BY725" s="22">
        <v>1.73</v>
      </c>
      <c r="BZ725" s="22">
        <v>1.59</v>
      </c>
      <c r="CA725" s="22">
        <v>360</v>
      </c>
      <c r="CB725" s="22">
        <v>57</v>
      </c>
      <c r="CC725" s="22">
        <v>142</v>
      </c>
      <c r="CD725" s="22">
        <v>46</v>
      </c>
      <c r="CE725" s="22">
        <v>173</v>
      </c>
      <c r="CF725" s="22">
        <v>53</v>
      </c>
      <c r="CG725" s="22">
        <v>146</v>
      </c>
      <c r="CH725" s="22">
        <v>59</v>
      </c>
      <c r="CI725" s="22">
        <v>1.02</v>
      </c>
      <c r="CJ725" s="22">
        <v>0.19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40669</v>
      </c>
      <c r="D726" s="22">
        <v>0</v>
      </c>
      <c r="E726" s="22">
        <v>0</v>
      </c>
      <c r="F726" s="22">
        <v>-2</v>
      </c>
      <c r="G726" s="22">
        <v>2</v>
      </c>
      <c r="H726" s="22">
        <v>0</v>
      </c>
      <c r="I726" s="22">
        <v>2</v>
      </c>
      <c r="J726" s="20">
        <v>-0.3</v>
      </c>
      <c r="K726" s="20">
        <v>-0.3</v>
      </c>
      <c r="L726" s="22">
        <v>0</v>
      </c>
      <c r="M726" s="20" t="s">
        <v>1631</v>
      </c>
      <c r="N726" s="20">
        <v>0.2</v>
      </c>
      <c r="O726" s="22">
        <v>577</v>
      </c>
      <c r="P726" s="23" t="b">
        <v>0</v>
      </c>
      <c r="Q726" s="20"/>
      <c r="R726" s="20"/>
      <c r="S726" s="22">
        <v>43</v>
      </c>
      <c r="T726" s="20" t="s">
        <v>1632</v>
      </c>
      <c r="U726" s="20">
        <v>1.2</v>
      </c>
      <c r="V726" s="20" t="s">
        <v>455</v>
      </c>
      <c r="W726" s="20">
        <v>0.1</v>
      </c>
      <c r="X726" s="23" t="b">
        <v>0</v>
      </c>
      <c r="Y726" s="20"/>
      <c r="Z726" s="20" t="s">
        <v>858</v>
      </c>
      <c r="AA726" s="22">
        <v>19</v>
      </c>
      <c r="AB726" s="22">
        <v>21</v>
      </c>
      <c r="AC726" s="22">
        <v>5</v>
      </c>
      <c r="AD726" s="22">
        <v>3950</v>
      </c>
      <c r="AE726" s="22">
        <v>40</v>
      </c>
      <c r="AF726" s="22">
        <v>8344</v>
      </c>
      <c r="AG726" s="22">
        <v>69</v>
      </c>
      <c r="AH726" s="20">
        <v>0</v>
      </c>
      <c r="AI726" s="20">
        <v>1.2</v>
      </c>
      <c r="AJ726" s="20" t="s">
        <v>455</v>
      </c>
      <c r="AK726" s="22">
        <v>138</v>
      </c>
      <c r="AL726" s="22">
        <v>0</v>
      </c>
      <c r="AM726" s="22">
        <v>0</v>
      </c>
      <c r="AN726" s="22">
        <v>0</v>
      </c>
      <c r="AO726" s="22">
        <v>2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20</v>
      </c>
      <c r="AX726" s="20">
        <v>34</v>
      </c>
      <c r="AY726" s="20">
        <v>0.3</v>
      </c>
      <c r="AZ726" s="20">
        <v>0</v>
      </c>
      <c r="BA726" s="20">
        <v>3.4</v>
      </c>
      <c r="BB726" s="22">
        <v>1</v>
      </c>
      <c r="BC726" s="20">
        <v>0</v>
      </c>
      <c r="BD726" s="20">
        <v>0</v>
      </c>
      <c r="BE726" s="20">
        <v>0</v>
      </c>
      <c r="BF726" s="20">
        <v>2.5499999999999998</v>
      </c>
      <c r="BG726" s="22">
        <v>390</v>
      </c>
      <c r="BH726" s="22">
        <v>146</v>
      </c>
      <c r="BI726" s="22">
        <v>446</v>
      </c>
      <c r="BJ726" s="22">
        <v>167</v>
      </c>
      <c r="BK726" s="22">
        <v>559</v>
      </c>
      <c r="BL726" s="22">
        <v>227</v>
      </c>
      <c r="BM726" s="22">
        <v>430</v>
      </c>
      <c r="BN726" s="22">
        <v>154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1.66</v>
      </c>
      <c r="BZ726" s="22">
        <v>1.3</v>
      </c>
      <c r="CA726" s="22">
        <v>570</v>
      </c>
      <c r="CB726" s="22">
        <v>126</v>
      </c>
      <c r="CC726" s="22">
        <v>385</v>
      </c>
      <c r="CD726" s="22">
        <v>133</v>
      </c>
      <c r="CE726" s="22">
        <v>378</v>
      </c>
      <c r="CF726" s="22">
        <v>129</v>
      </c>
      <c r="CG726" s="22">
        <v>418</v>
      </c>
      <c r="CH726" s="22">
        <v>162</v>
      </c>
      <c r="CI726" s="22">
        <v>0.65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213999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3</v>
      </c>
      <c r="J727" s="20">
        <v>1.2</v>
      </c>
      <c r="K727" s="20">
        <v>1.2</v>
      </c>
      <c r="L727" s="22">
        <v>3</v>
      </c>
      <c r="M727" s="20" t="s">
        <v>2615</v>
      </c>
      <c r="N727" s="20">
        <v>1.7</v>
      </c>
      <c r="O727" s="22">
        <v>642</v>
      </c>
      <c r="P727" s="23" t="b">
        <v>0</v>
      </c>
      <c r="Q727" s="20"/>
      <c r="R727" s="20" t="s">
        <v>3753</v>
      </c>
      <c r="S727" s="22">
        <v>50</v>
      </c>
      <c r="T727" s="20" t="s">
        <v>2616</v>
      </c>
      <c r="U727" s="20">
        <v>1.9</v>
      </c>
      <c r="V727" s="20" t="s">
        <v>2617</v>
      </c>
      <c r="W727" s="20">
        <v>0.1</v>
      </c>
      <c r="X727" s="23" t="b">
        <v>0</v>
      </c>
      <c r="Y727" s="20"/>
      <c r="Z727" s="20" t="s">
        <v>858</v>
      </c>
      <c r="AA727" s="22">
        <v>19</v>
      </c>
      <c r="AB727" s="22">
        <v>21</v>
      </c>
      <c r="AC727" s="22">
        <v>28</v>
      </c>
      <c r="AD727" s="22">
        <v>16726</v>
      </c>
      <c r="AE727" s="22">
        <v>302</v>
      </c>
      <c r="AF727" s="22">
        <v>19149</v>
      </c>
      <c r="AG727" s="22">
        <v>161</v>
      </c>
      <c r="AH727" s="20">
        <v>0.3</v>
      </c>
      <c r="AI727" s="20">
        <v>5.6</v>
      </c>
      <c r="AJ727" s="20" t="s">
        <v>411</v>
      </c>
      <c r="AK727" s="22">
        <v>1157</v>
      </c>
      <c r="AL727" s="22">
        <v>0</v>
      </c>
      <c r="AM727" s="22">
        <v>1</v>
      </c>
      <c r="AN727" s="22">
        <v>3</v>
      </c>
      <c r="AO727" s="22">
        <v>18</v>
      </c>
      <c r="AP727" s="22">
        <v>0</v>
      </c>
      <c r="AQ727" s="22">
        <v>0</v>
      </c>
      <c r="AR727" s="22">
        <v>0</v>
      </c>
      <c r="AS727" s="22">
        <v>7</v>
      </c>
      <c r="AT727" s="22">
        <v>0</v>
      </c>
      <c r="AU727" s="22">
        <v>0</v>
      </c>
      <c r="AV727" s="22">
        <v>0</v>
      </c>
      <c r="AW727" s="22">
        <v>154</v>
      </c>
      <c r="AX727" s="20">
        <v>212.6</v>
      </c>
      <c r="AY727" s="20">
        <v>54.4</v>
      </c>
      <c r="AZ727" s="20">
        <v>37</v>
      </c>
      <c r="BA727" s="20">
        <v>30.3</v>
      </c>
      <c r="BB727" s="22">
        <v>14</v>
      </c>
      <c r="BC727" s="20">
        <v>0.43</v>
      </c>
      <c r="BD727" s="20">
        <v>0.17</v>
      </c>
      <c r="BE727" s="20">
        <v>0.6</v>
      </c>
      <c r="BF727" s="20">
        <v>21.04</v>
      </c>
      <c r="BG727" s="22">
        <v>158</v>
      </c>
      <c r="BH727" s="22">
        <v>67</v>
      </c>
      <c r="BI727" s="22">
        <v>274</v>
      </c>
      <c r="BJ727" s="22">
        <v>147</v>
      </c>
      <c r="BK727" s="22">
        <v>283</v>
      </c>
      <c r="BL727" s="22">
        <v>148</v>
      </c>
      <c r="BM727" s="22">
        <v>235</v>
      </c>
      <c r="BN727" s="22">
        <v>110</v>
      </c>
      <c r="BO727" s="20"/>
      <c r="BP727" s="20"/>
      <c r="BQ727" s="20"/>
      <c r="BR727" s="20"/>
      <c r="BS727" s="20"/>
      <c r="BT727" s="20"/>
      <c r="BU727" s="22">
        <v>0.03</v>
      </c>
      <c r="BV727" s="22">
        <v>0</v>
      </c>
      <c r="BW727" s="22">
        <v>0.01</v>
      </c>
      <c r="BX727" s="22">
        <v>0.04</v>
      </c>
      <c r="BY727" s="22">
        <v>1.64</v>
      </c>
      <c r="BZ727" s="22">
        <v>1.4</v>
      </c>
      <c r="CA727" s="22">
        <v>192</v>
      </c>
      <c r="CB727" s="22">
        <v>120</v>
      </c>
      <c r="CC727" s="22">
        <v>200</v>
      </c>
      <c r="CD727" s="22">
        <v>90</v>
      </c>
      <c r="CE727" s="22">
        <v>304</v>
      </c>
      <c r="CF727" s="22">
        <v>126</v>
      </c>
      <c r="CG727" s="22">
        <v>367</v>
      </c>
      <c r="CH727" s="22">
        <v>115</v>
      </c>
      <c r="CI727" s="22">
        <v>1.0900000000000001</v>
      </c>
      <c r="CJ727" s="22">
        <v>0.23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447879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1</v>
      </c>
      <c r="J728" s="20">
        <v>-0.5</v>
      </c>
      <c r="K728" s="20">
        <v>-0.5</v>
      </c>
      <c r="L728" s="22">
        <v>0</v>
      </c>
      <c r="M728" s="20" t="s">
        <v>2618</v>
      </c>
      <c r="N728" s="20">
        <v>0</v>
      </c>
      <c r="O728" s="22">
        <v>647</v>
      </c>
      <c r="P728" s="23" t="b">
        <v>0</v>
      </c>
      <c r="Q728" s="20"/>
      <c r="R728" s="20"/>
      <c r="S728" s="22">
        <v>40</v>
      </c>
      <c r="T728" s="20" t="s">
        <v>2619</v>
      </c>
      <c r="U728" s="20">
        <v>0</v>
      </c>
      <c r="V728" s="20" t="s">
        <v>2620</v>
      </c>
      <c r="W728" s="20">
        <v>0.1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0</v>
      </c>
      <c r="AD728" s="22">
        <v>5207</v>
      </c>
      <c r="AE728" s="22">
        <v>30</v>
      </c>
      <c r="AF728" s="22">
        <v>3879</v>
      </c>
      <c r="AG728" s="22">
        <v>91</v>
      </c>
      <c r="AH728" s="20">
        <v>0</v>
      </c>
      <c r="AI728" s="20">
        <v>0</v>
      </c>
      <c r="AJ728" s="20" t="s">
        <v>2620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550</v>
      </c>
      <c r="BH728" s="22">
        <v>69</v>
      </c>
      <c r="BI728" s="22">
        <v>536</v>
      </c>
      <c r="BJ728" s="22">
        <v>52</v>
      </c>
      <c r="BK728" s="22">
        <v>509</v>
      </c>
      <c r="BL728" s="22">
        <v>43</v>
      </c>
      <c r="BM728" s="22">
        <v>558</v>
      </c>
      <c r="BN728" s="22">
        <v>69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679</v>
      </c>
      <c r="CB728" s="22">
        <v>51</v>
      </c>
      <c r="CC728" s="22">
        <v>483</v>
      </c>
      <c r="CD728" s="22">
        <v>67</v>
      </c>
      <c r="CE728" s="22">
        <v>563</v>
      </c>
      <c r="CF728" s="22">
        <v>69</v>
      </c>
      <c r="CG728" s="22">
        <v>495</v>
      </c>
      <c r="CH728" s="22">
        <v>67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101178</v>
      </c>
      <c r="D729" s="22">
        <v>-1</v>
      </c>
      <c r="E729" s="22">
        <v>1</v>
      </c>
      <c r="F729" s="22">
        <v>0</v>
      </c>
      <c r="G729" s="22">
        <v>0</v>
      </c>
      <c r="H729" s="22">
        <v>1</v>
      </c>
      <c r="I729" s="22">
        <v>3</v>
      </c>
      <c r="J729" s="20">
        <v>2.7</v>
      </c>
      <c r="K729" s="20">
        <v>2.7</v>
      </c>
      <c r="L729" s="22">
        <v>3</v>
      </c>
      <c r="M729" s="20" t="s">
        <v>479</v>
      </c>
      <c r="N729" s="20">
        <v>3.2</v>
      </c>
      <c r="O729" s="22">
        <v>664</v>
      </c>
      <c r="P729" s="23" t="b">
        <v>0</v>
      </c>
      <c r="Q729" s="20"/>
      <c r="R729" s="20"/>
      <c r="S729" s="22">
        <v>60</v>
      </c>
      <c r="T729" s="20" t="s">
        <v>2621</v>
      </c>
      <c r="U729" s="20">
        <v>4.3</v>
      </c>
      <c r="V729" s="20" t="s">
        <v>2622</v>
      </c>
      <c r="W729" s="20">
        <v>8.6</v>
      </c>
      <c r="X729" s="23" t="b">
        <v>0</v>
      </c>
      <c r="Y729" s="20"/>
      <c r="Z729" s="20" t="s">
        <v>858</v>
      </c>
      <c r="AA729" s="22">
        <v>19</v>
      </c>
      <c r="AB729" s="22">
        <v>21</v>
      </c>
      <c r="AC729" s="22">
        <v>73</v>
      </c>
      <c r="AD729" s="22">
        <v>2245589</v>
      </c>
      <c r="AE729" s="22">
        <v>4896</v>
      </c>
      <c r="AF729" s="22">
        <v>1491588</v>
      </c>
      <c r="AG729" s="22">
        <v>33325</v>
      </c>
      <c r="AH729" s="20">
        <v>0.5</v>
      </c>
      <c r="AI729" s="20">
        <v>12.2</v>
      </c>
      <c r="AJ729" s="20" t="s">
        <v>2622</v>
      </c>
      <c r="AK729" s="22">
        <v>1502</v>
      </c>
      <c r="AL729" s="22">
        <v>3</v>
      </c>
      <c r="AM729" s="22">
        <v>5</v>
      </c>
      <c r="AN729" s="22">
        <v>3</v>
      </c>
      <c r="AO729" s="22">
        <v>29</v>
      </c>
      <c r="AP729" s="22">
        <v>0</v>
      </c>
      <c r="AQ729" s="22">
        <v>0</v>
      </c>
      <c r="AR729" s="22">
        <v>0</v>
      </c>
      <c r="AS729" s="22">
        <v>3</v>
      </c>
      <c r="AT729" s="22">
        <v>0</v>
      </c>
      <c r="AU729" s="22">
        <v>0</v>
      </c>
      <c r="AV729" s="22">
        <v>9</v>
      </c>
      <c r="AW729" s="22">
        <v>360</v>
      </c>
      <c r="AX729" s="20">
        <v>435.2</v>
      </c>
      <c r="AY729" s="20">
        <v>535.70000000000005</v>
      </c>
      <c r="AZ729" s="20">
        <v>181</v>
      </c>
      <c r="BA729" s="20">
        <v>115.1</v>
      </c>
      <c r="BB729" s="22">
        <v>17</v>
      </c>
      <c r="BC729" s="20">
        <v>3.24</v>
      </c>
      <c r="BD729" s="20">
        <v>3.91</v>
      </c>
      <c r="BE729" s="20">
        <v>7.15</v>
      </c>
      <c r="BF729" s="20">
        <v>28.61</v>
      </c>
      <c r="BG729" s="22">
        <v>20</v>
      </c>
      <c r="BH729" s="22">
        <v>6</v>
      </c>
      <c r="BI729" s="22">
        <v>9</v>
      </c>
      <c r="BJ729" s="22">
        <v>6</v>
      </c>
      <c r="BK729" s="22">
        <v>93</v>
      </c>
      <c r="BL729" s="22">
        <v>61</v>
      </c>
      <c r="BM729" s="22">
        <v>19</v>
      </c>
      <c r="BN729" s="22">
        <v>13</v>
      </c>
      <c r="BO729" s="22">
        <v>1</v>
      </c>
      <c r="BP729" s="20"/>
      <c r="BQ729" s="22">
        <v>1</v>
      </c>
      <c r="BR729" s="20"/>
      <c r="BS729" s="20"/>
      <c r="BT729" s="20"/>
      <c r="BU729" s="22">
        <v>0.19</v>
      </c>
      <c r="BV729" s="22">
        <v>0</v>
      </c>
      <c r="BW729" s="22">
        <v>0.23</v>
      </c>
      <c r="BX729" s="22">
        <v>0.42</v>
      </c>
      <c r="BY729" s="22">
        <v>1.71</v>
      </c>
      <c r="BZ729" s="22">
        <v>1.74</v>
      </c>
      <c r="CA729" s="22">
        <v>62</v>
      </c>
      <c r="CB729" s="22">
        <v>39</v>
      </c>
      <c r="CC729" s="22">
        <v>99</v>
      </c>
      <c r="CD729" s="22">
        <v>52</v>
      </c>
      <c r="CE729" s="22">
        <v>40</v>
      </c>
      <c r="CF729" s="22">
        <v>25</v>
      </c>
      <c r="CG729" s="22">
        <v>47</v>
      </c>
      <c r="CH729" s="22">
        <v>15</v>
      </c>
      <c r="CI729" s="22">
        <v>1.02</v>
      </c>
      <c r="CJ729" s="22">
        <v>0.18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233963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2</v>
      </c>
      <c r="J730" s="20">
        <v>0.8</v>
      </c>
      <c r="K730" s="20">
        <v>0.8</v>
      </c>
      <c r="L730" s="22">
        <v>6</v>
      </c>
      <c r="M730" s="20" t="s">
        <v>1362</v>
      </c>
      <c r="N730" s="20">
        <v>1.3</v>
      </c>
      <c r="O730" s="22">
        <v>676</v>
      </c>
      <c r="P730" s="23" t="b">
        <v>0</v>
      </c>
      <c r="Q730" s="20"/>
      <c r="R730" s="20" t="s">
        <v>2899</v>
      </c>
      <c r="S730" s="22">
        <v>45</v>
      </c>
      <c r="T730" s="20" t="s">
        <v>2900</v>
      </c>
      <c r="U730" s="20">
        <v>1.4</v>
      </c>
      <c r="V730" s="20" t="s">
        <v>2901</v>
      </c>
      <c r="W730" s="20">
        <v>0</v>
      </c>
      <c r="X730" s="23" t="b">
        <v>0</v>
      </c>
      <c r="Y730" s="20"/>
      <c r="Z730" s="20" t="s">
        <v>858</v>
      </c>
      <c r="AA730" s="22">
        <v>19</v>
      </c>
      <c r="AB730" s="22">
        <v>21</v>
      </c>
      <c r="AC730" s="22">
        <v>7</v>
      </c>
      <c r="AD730" s="22">
        <v>2885</v>
      </c>
      <c r="AE730" s="22">
        <v>94</v>
      </c>
      <c r="AF730" s="22">
        <v>2104</v>
      </c>
      <c r="AG730" s="22">
        <v>36</v>
      </c>
      <c r="AH730" s="20">
        <v>0.3</v>
      </c>
      <c r="AI730" s="20">
        <v>1.6</v>
      </c>
      <c r="AJ730" s="20" t="s">
        <v>2901</v>
      </c>
      <c r="AK730" s="22">
        <v>316</v>
      </c>
      <c r="AL730" s="22">
        <v>0</v>
      </c>
      <c r="AM730" s="22">
        <v>0</v>
      </c>
      <c r="AN730" s="22">
        <v>1</v>
      </c>
      <c r="AO730" s="22">
        <v>6</v>
      </c>
      <c r="AP730" s="22">
        <v>1</v>
      </c>
      <c r="AQ730" s="22">
        <v>0</v>
      </c>
      <c r="AR730" s="22">
        <v>0</v>
      </c>
      <c r="AS730" s="22">
        <v>1</v>
      </c>
      <c r="AT730" s="22">
        <v>0</v>
      </c>
      <c r="AU730" s="22">
        <v>0</v>
      </c>
      <c r="AV730" s="22">
        <v>0</v>
      </c>
      <c r="AW730" s="22">
        <v>42</v>
      </c>
      <c r="AX730" s="20">
        <v>36.799999999999997</v>
      </c>
      <c r="AY730" s="20">
        <v>12</v>
      </c>
      <c r="AZ730" s="20">
        <v>17</v>
      </c>
      <c r="BA730" s="20">
        <v>6.5</v>
      </c>
      <c r="BB730" s="22">
        <v>3</v>
      </c>
      <c r="BC730" s="20">
        <v>0.17</v>
      </c>
      <c r="BD730" s="20">
        <v>0.05</v>
      </c>
      <c r="BE730" s="20">
        <v>0.22</v>
      </c>
      <c r="BF730" s="20">
        <v>4.45</v>
      </c>
      <c r="BG730" s="22">
        <v>384</v>
      </c>
      <c r="BH730" s="22">
        <v>143</v>
      </c>
      <c r="BI730" s="22">
        <v>388</v>
      </c>
      <c r="BJ730" s="22">
        <v>140</v>
      </c>
      <c r="BK730" s="22">
        <v>356</v>
      </c>
      <c r="BL730" s="22">
        <v>129</v>
      </c>
      <c r="BM730" s="22">
        <v>404</v>
      </c>
      <c r="BN730" s="22">
        <v>144</v>
      </c>
      <c r="BO730" s="20"/>
      <c r="BP730" s="20"/>
      <c r="BQ730" s="20"/>
      <c r="BR730" s="20"/>
      <c r="BS730" s="20"/>
      <c r="BT730" s="20"/>
      <c r="BU730" s="22">
        <v>0.05</v>
      </c>
      <c r="BV730" s="22">
        <v>0</v>
      </c>
      <c r="BW730" s="22">
        <v>0.01</v>
      </c>
      <c r="BX730" s="22">
        <v>0.06</v>
      </c>
      <c r="BY730" s="22">
        <v>1.27</v>
      </c>
      <c r="BZ730" s="22">
        <v>1.71</v>
      </c>
      <c r="CA730" s="22">
        <v>393</v>
      </c>
      <c r="CB730" s="22">
        <v>78</v>
      </c>
      <c r="CC730" s="22">
        <v>237</v>
      </c>
      <c r="CD730" s="22">
        <v>82</v>
      </c>
      <c r="CE730" s="22">
        <v>358</v>
      </c>
      <c r="CF730" s="22">
        <v>125</v>
      </c>
      <c r="CG730" s="22">
        <v>560</v>
      </c>
      <c r="CH730" s="22">
        <v>205</v>
      </c>
      <c r="CI730" s="22">
        <v>0.85</v>
      </c>
      <c r="CJ730" s="22">
        <v>0.28000000000000003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100</v>
      </c>
      <c r="C731" s="22">
        <v>460842</v>
      </c>
      <c r="D731" s="22">
        <v>1</v>
      </c>
      <c r="E731" s="22">
        <v>-1</v>
      </c>
      <c r="F731" s="22">
        <v>3</v>
      </c>
      <c r="G731" s="22">
        <v>-3</v>
      </c>
      <c r="H731" s="22">
        <v>2</v>
      </c>
      <c r="I731" s="22">
        <v>3</v>
      </c>
      <c r="J731" s="20">
        <v>7.5</v>
      </c>
      <c r="K731" s="20">
        <v>7.5</v>
      </c>
      <c r="L731" s="22">
        <v>9</v>
      </c>
      <c r="M731" s="20" t="s">
        <v>3052</v>
      </c>
      <c r="N731" s="20">
        <v>8</v>
      </c>
      <c r="O731" s="22">
        <v>689</v>
      </c>
      <c r="P731" s="23" t="b">
        <v>0</v>
      </c>
      <c r="Q731" s="20"/>
      <c r="R731" s="20" t="s">
        <v>3603</v>
      </c>
      <c r="S731" s="22">
        <v>68</v>
      </c>
      <c r="T731" s="20" t="s">
        <v>3053</v>
      </c>
      <c r="U731" s="20">
        <v>4.9000000000000004</v>
      </c>
      <c r="V731" s="20" t="s">
        <v>3054</v>
      </c>
      <c r="W731" s="20">
        <v>6.2</v>
      </c>
      <c r="X731" s="23" t="b">
        <v>0</v>
      </c>
      <c r="Y731" s="20"/>
      <c r="Z731" s="20" t="s">
        <v>858</v>
      </c>
      <c r="AA731" s="22">
        <v>19</v>
      </c>
      <c r="AB731" s="22">
        <v>21</v>
      </c>
      <c r="AC731" s="22">
        <v>73</v>
      </c>
      <c r="AD731" s="22">
        <v>808489</v>
      </c>
      <c r="AE731" s="22">
        <v>106102</v>
      </c>
      <c r="AF731" s="22">
        <v>191021</v>
      </c>
      <c r="AG731" s="22">
        <v>9698</v>
      </c>
      <c r="AH731" s="20">
        <v>1.2</v>
      </c>
      <c r="AI731" s="20">
        <v>10.7</v>
      </c>
      <c r="AJ731" s="20" t="s">
        <v>3054</v>
      </c>
      <c r="AK731" s="22">
        <v>871</v>
      </c>
      <c r="AL731" s="22">
        <v>6</v>
      </c>
      <c r="AM731" s="22">
        <v>3</v>
      </c>
      <c r="AN731" s="22">
        <v>2</v>
      </c>
      <c r="AO731" s="22">
        <v>19</v>
      </c>
      <c r="AP731" s="22">
        <v>0</v>
      </c>
      <c r="AQ731" s="22">
        <v>0</v>
      </c>
      <c r="AR731" s="22">
        <v>0</v>
      </c>
      <c r="AS731" s="22">
        <v>3</v>
      </c>
      <c r="AT731" s="22">
        <v>0</v>
      </c>
      <c r="AU731" s="22">
        <v>0</v>
      </c>
      <c r="AV731" s="22">
        <v>11</v>
      </c>
      <c r="AW731" s="22">
        <v>241</v>
      </c>
      <c r="AX731" s="20">
        <v>328.4</v>
      </c>
      <c r="AY731" s="20">
        <v>175.9</v>
      </c>
      <c r="AZ731" s="20">
        <v>187</v>
      </c>
      <c r="BA731" s="20">
        <v>69</v>
      </c>
      <c r="BB731" s="22">
        <v>9</v>
      </c>
      <c r="BC731" s="20">
        <v>1.82</v>
      </c>
      <c r="BD731" s="20">
        <v>1.43</v>
      </c>
      <c r="BE731" s="20">
        <v>3.25</v>
      </c>
      <c r="BF731" s="20">
        <v>13.08</v>
      </c>
      <c r="BG731" s="22">
        <v>62</v>
      </c>
      <c r="BH731" s="22">
        <v>25</v>
      </c>
      <c r="BI731" s="22">
        <v>103</v>
      </c>
      <c r="BJ731" s="22">
        <v>74</v>
      </c>
      <c r="BK731" s="22">
        <v>90</v>
      </c>
      <c r="BL731" s="22">
        <v>59</v>
      </c>
      <c r="BM731" s="22">
        <v>82</v>
      </c>
      <c r="BN731" s="22">
        <v>58</v>
      </c>
      <c r="BO731" s="20"/>
      <c r="BP731" s="20"/>
      <c r="BQ731" s="20"/>
      <c r="BR731" s="20"/>
      <c r="BS731" s="20"/>
      <c r="BT731" s="20"/>
      <c r="BU731" s="22">
        <v>0.19</v>
      </c>
      <c r="BV731" s="22">
        <v>0</v>
      </c>
      <c r="BW731" s="22">
        <v>0.15</v>
      </c>
      <c r="BX731" s="22">
        <v>0.34</v>
      </c>
      <c r="BY731" s="22">
        <v>1.35</v>
      </c>
      <c r="BZ731" s="22">
        <v>1.96</v>
      </c>
      <c r="CA731" s="22">
        <v>38</v>
      </c>
      <c r="CB731" s="22">
        <v>22</v>
      </c>
      <c r="CC731" s="22">
        <v>2</v>
      </c>
      <c r="CD731" s="22">
        <v>1</v>
      </c>
      <c r="CE731" s="22">
        <v>19</v>
      </c>
      <c r="CF731" s="22">
        <v>12</v>
      </c>
      <c r="CG731" s="22">
        <v>64</v>
      </c>
      <c r="CH731" s="22">
        <v>20</v>
      </c>
      <c r="CI731" s="22">
        <v>0.93</v>
      </c>
      <c r="CJ731" s="22">
        <v>0.21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100</v>
      </c>
      <c r="B732" s="22">
        <v>100</v>
      </c>
      <c r="C732" s="22">
        <v>220394</v>
      </c>
      <c r="D732" s="22">
        <v>0</v>
      </c>
      <c r="E732" s="22">
        <v>0</v>
      </c>
      <c r="F732" s="22">
        <v>-1</v>
      </c>
      <c r="G732" s="22">
        <v>1</v>
      </c>
      <c r="H732" s="22">
        <v>0</v>
      </c>
      <c r="I732" s="22">
        <v>3</v>
      </c>
      <c r="J732" s="20">
        <v>0.8</v>
      </c>
      <c r="K732" s="20">
        <v>0.8</v>
      </c>
      <c r="L732" s="22">
        <v>1</v>
      </c>
      <c r="M732" s="20" t="s">
        <v>2194</v>
      </c>
      <c r="N732" s="20">
        <v>0.8</v>
      </c>
      <c r="O732" s="22">
        <v>351</v>
      </c>
      <c r="P732" s="23" t="b">
        <v>0</v>
      </c>
      <c r="Q732" s="20"/>
      <c r="R732" s="20" t="s">
        <v>3226</v>
      </c>
      <c r="S732" s="22">
        <v>44</v>
      </c>
      <c r="T732" s="20" t="s">
        <v>2195</v>
      </c>
      <c r="U732" s="20">
        <v>1.2</v>
      </c>
      <c r="V732" s="20" t="s">
        <v>1808</v>
      </c>
      <c r="W732" s="20">
        <v>0.1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12</v>
      </c>
      <c r="AD732" s="22">
        <v>9582</v>
      </c>
      <c r="AE732" s="22">
        <v>83</v>
      </c>
      <c r="AF732" s="22">
        <v>7428</v>
      </c>
      <c r="AG732" s="22">
        <v>141</v>
      </c>
      <c r="AH732" s="20">
        <v>0.2</v>
      </c>
      <c r="AI732" s="20">
        <v>2.7</v>
      </c>
      <c r="AJ732" s="20" t="s">
        <v>1808</v>
      </c>
      <c r="AK732" s="22">
        <v>289</v>
      </c>
      <c r="AL732" s="22">
        <v>0</v>
      </c>
      <c r="AM732" s="22">
        <v>0</v>
      </c>
      <c r="AN732" s="22">
        <v>1</v>
      </c>
      <c r="AO732" s="22">
        <v>6</v>
      </c>
      <c r="AP732" s="22">
        <v>0</v>
      </c>
      <c r="AQ732" s="22">
        <v>0</v>
      </c>
      <c r="AR732" s="22">
        <v>0</v>
      </c>
      <c r="AS732" s="22">
        <v>1</v>
      </c>
      <c r="AT732" s="22">
        <v>0</v>
      </c>
      <c r="AU732" s="22">
        <v>0</v>
      </c>
      <c r="AV732" s="22">
        <v>0</v>
      </c>
      <c r="AW732" s="22">
        <v>62</v>
      </c>
      <c r="AX732" s="20">
        <v>60.2</v>
      </c>
      <c r="AY732" s="20">
        <v>53.1</v>
      </c>
      <c r="AZ732" s="20">
        <v>16</v>
      </c>
      <c r="BA732" s="20">
        <v>12.9</v>
      </c>
      <c r="BB732" s="22">
        <v>2</v>
      </c>
      <c r="BC732" s="20">
        <v>0.09</v>
      </c>
      <c r="BD732" s="20">
        <v>0.47</v>
      </c>
      <c r="BE732" s="20">
        <v>0.56000000000000005</v>
      </c>
      <c r="BF732" s="20">
        <v>6.11</v>
      </c>
      <c r="BG732" s="22">
        <v>346</v>
      </c>
      <c r="BH732" s="22">
        <v>151</v>
      </c>
      <c r="BI732" s="22">
        <v>281</v>
      </c>
      <c r="BJ732" s="22">
        <v>152</v>
      </c>
      <c r="BK732" s="22">
        <v>362</v>
      </c>
      <c r="BL732" s="22">
        <v>178</v>
      </c>
      <c r="BM732" s="22">
        <v>355</v>
      </c>
      <c r="BN732" s="22">
        <v>159</v>
      </c>
      <c r="BO732" s="22">
        <v>2</v>
      </c>
      <c r="BP732" s="20"/>
      <c r="BQ732" s="22">
        <v>4</v>
      </c>
      <c r="BR732" s="20"/>
      <c r="BS732" s="20"/>
      <c r="BT732" s="20"/>
      <c r="BU732" s="22">
        <v>0.03</v>
      </c>
      <c r="BV732" s="22">
        <v>0</v>
      </c>
      <c r="BW732" s="22">
        <v>0.15</v>
      </c>
      <c r="BX732" s="22">
        <v>0.18</v>
      </c>
      <c r="BY732" s="22">
        <v>1.9</v>
      </c>
      <c r="BZ732" s="22">
        <v>1.87</v>
      </c>
      <c r="CA732" s="22">
        <v>522</v>
      </c>
      <c r="CB732" s="22">
        <v>295</v>
      </c>
      <c r="CC732" s="22">
        <v>294</v>
      </c>
      <c r="CD732" s="22">
        <v>130</v>
      </c>
      <c r="CE732" s="22">
        <v>381</v>
      </c>
      <c r="CF732" s="22">
        <v>174</v>
      </c>
      <c r="CG732" s="22">
        <v>489</v>
      </c>
      <c r="CH732" s="22">
        <v>165</v>
      </c>
      <c r="CI732" s="22">
        <v>0.62</v>
      </c>
      <c r="CJ732" s="22">
        <v>0.31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100</v>
      </c>
      <c r="B733" s="22">
        <v>100</v>
      </c>
      <c r="C733" s="22">
        <v>448514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2</v>
      </c>
      <c r="J733" s="20">
        <v>1.5</v>
      </c>
      <c r="K733" s="20">
        <v>1.5</v>
      </c>
      <c r="L733" s="22">
        <v>7</v>
      </c>
      <c r="M733" s="20" t="s">
        <v>1696</v>
      </c>
      <c r="N733" s="20">
        <v>1.5</v>
      </c>
      <c r="O733" s="22">
        <v>545</v>
      </c>
      <c r="P733" s="23" t="b">
        <v>0</v>
      </c>
      <c r="Q733" s="20"/>
      <c r="R733" s="20" t="s">
        <v>3556</v>
      </c>
      <c r="S733" s="22">
        <v>45</v>
      </c>
      <c r="T733" s="20" t="s">
        <v>1697</v>
      </c>
      <c r="U733" s="20">
        <v>1.4</v>
      </c>
      <c r="V733" s="20" t="s">
        <v>493</v>
      </c>
      <c r="W733" s="20">
        <v>0.4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21</v>
      </c>
      <c r="AD733" s="22">
        <v>65768</v>
      </c>
      <c r="AE733" s="22">
        <v>1323</v>
      </c>
      <c r="AF733" s="22">
        <v>69571</v>
      </c>
      <c r="AG733" s="22">
        <v>253</v>
      </c>
      <c r="AH733" s="20">
        <v>0.3</v>
      </c>
      <c r="AI733" s="20">
        <v>4.7</v>
      </c>
      <c r="AJ733" s="20" t="s">
        <v>493</v>
      </c>
      <c r="AK733" s="22">
        <v>995</v>
      </c>
      <c r="AL733" s="22">
        <v>0</v>
      </c>
      <c r="AM733" s="22">
        <v>0</v>
      </c>
      <c r="AN733" s="22">
        <v>1</v>
      </c>
      <c r="AO733" s="22">
        <v>17</v>
      </c>
      <c r="AP733" s="22">
        <v>0</v>
      </c>
      <c r="AQ733" s="22">
        <v>0</v>
      </c>
      <c r="AR733" s="22">
        <v>0</v>
      </c>
      <c r="AS733" s="22">
        <v>4</v>
      </c>
      <c r="AT733" s="22">
        <v>0</v>
      </c>
      <c r="AU733" s="22">
        <v>0</v>
      </c>
      <c r="AV733" s="22">
        <v>1</v>
      </c>
      <c r="AW733" s="22">
        <v>119</v>
      </c>
      <c r="AX733" s="20">
        <v>164.6</v>
      </c>
      <c r="AY733" s="20">
        <v>156.69999999999999</v>
      </c>
      <c r="AZ733" s="20">
        <v>53</v>
      </c>
      <c r="BA733" s="20">
        <v>37.299999999999997</v>
      </c>
      <c r="BB733" s="22">
        <v>13</v>
      </c>
      <c r="BC733" s="20">
        <v>1.1299999999999999</v>
      </c>
      <c r="BD733" s="20">
        <v>0.86</v>
      </c>
      <c r="BE733" s="20">
        <v>1.99</v>
      </c>
      <c r="BF733" s="20">
        <v>16.27</v>
      </c>
      <c r="BG733" s="22">
        <v>216</v>
      </c>
      <c r="BH733" s="22">
        <v>81</v>
      </c>
      <c r="BI733" s="22">
        <v>122</v>
      </c>
      <c r="BJ733" s="22">
        <v>25</v>
      </c>
      <c r="BK733" s="22">
        <v>240</v>
      </c>
      <c r="BL733" s="22">
        <v>70</v>
      </c>
      <c r="BM733" s="22">
        <v>200</v>
      </c>
      <c r="BN733" s="22">
        <v>59</v>
      </c>
      <c r="BO733" s="22">
        <v>4</v>
      </c>
      <c r="BP733" s="20"/>
      <c r="BQ733" s="20"/>
      <c r="BR733" s="20"/>
      <c r="BS733" s="20"/>
      <c r="BT733" s="20"/>
      <c r="BU733" s="22">
        <v>0.1</v>
      </c>
      <c r="BV733" s="22">
        <v>0</v>
      </c>
      <c r="BW733" s="22">
        <v>0.08</v>
      </c>
      <c r="BX733" s="22">
        <v>0.18</v>
      </c>
      <c r="BY733" s="22">
        <v>1.47</v>
      </c>
      <c r="BZ733" s="22">
        <v>1.54</v>
      </c>
      <c r="CA733" s="22">
        <v>408</v>
      </c>
      <c r="CB733" s="22">
        <v>81</v>
      </c>
      <c r="CC733" s="22">
        <v>218</v>
      </c>
      <c r="CD733" s="22">
        <v>77</v>
      </c>
      <c r="CE733" s="22">
        <v>359</v>
      </c>
      <c r="CF733" s="22">
        <v>126</v>
      </c>
      <c r="CG733" s="22">
        <v>271</v>
      </c>
      <c r="CH733" s="22">
        <v>106</v>
      </c>
      <c r="CI733" s="22">
        <v>1.18</v>
      </c>
      <c r="CJ733" s="22">
        <v>0.09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2">
        <v>79602</v>
      </c>
      <c r="D734" s="22">
        <v>0</v>
      </c>
      <c r="E734" s="22">
        <v>0</v>
      </c>
      <c r="F734" s="22">
        <v>-1</v>
      </c>
      <c r="G734" s="22">
        <v>1</v>
      </c>
      <c r="H734" s="22">
        <v>1</v>
      </c>
      <c r="I734" s="22">
        <v>1</v>
      </c>
      <c r="J734" s="20">
        <v>2.7</v>
      </c>
      <c r="K734" s="20">
        <v>2.7</v>
      </c>
      <c r="L734" s="22">
        <v>0</v>
      </c>
      <c r="M734" s="20" t="s">
        <v>1026</v>
      </c>
      <c r="N734" s="20">
        <v>2.7</v>
      </c>
      <c r="O734" s="22">
        <v>546</v>
      </c>
      <c r="P734" s="23" t="b">
        <v>0</v>
      </c>
      <c r="Q734" s="20"/>
      <c r="R734" s="20"/>
      <c r="S734" s="22">
        <v>39</v>
      </c>
      <c r="T734" s="20" t="s">
        <v>1768</v>
      </c>
      <c r="U734" s="20">
        <v>5.3</v>
      </c>
      <c r="V734" s="20" t="s">
        <v>1769</v>
      </c>
      <c r="W734" s="20">
        <v>1.3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16</v>
      </c>
      <c r="AD734" s="22">
        <v>133116</v>
      </c>
      <c r="AE734" s="22">
        <v>1983</v>
      </c>
      <c r="AF734" s="22">
        <v>53805</v>
      </c>
      <c r="AG734" s="22">
        <v>2364</v>
      </c>
      <c r="AH734" s="20">
        <v>0.7</v>
      </c>
      <c r="AI734" s="20">
        <v>4.0999999999999996</v>
      </c>
      <c r="AJ734" s="20" t="s">
        <v>1769</v>
      </c>
      <c r="AK734" s="22">
        <v>247</v>
      </c>
      <c r="AL734" s="22">
        <v>0</v>
      </c>
      <c r="AM734" s="22">
        <v>0</v>
      </c>
      <c r="AN734" s="22">
        <v>2</v>
      </c>
      <c r="AO734" s="22">
        <v>3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7</v>
      </c>
      <c r="AV734" s="22">
        <v>1</v>
      </c>
      <c r="AW734" s="22">
        <v>60</v>
      </c>
      <c r="AX734" s="20">
        <v>57.4</v>
      </c>
      <c r="AY734" s="20">
        <v>0</v>
      </c>
      <c r="AZ734" s="20">
        <v>0</v>
      </c>
      <c r="BA734" s="20">
        <v>5.7</v>
      </c>
      <c r="BB734" s="22">
        <v>2</v>
      </c>
      <c r="BC734" s="20">
        <v>0</v>
      </c>
      <c r="BD734" s="20">
        <v>0</v>
      </c>
      <c r="BE734" s="20">
        <v>0</v>
      </c>
      <c r="BF734" s="20">
        <v>4.32</v>
      </c>
      <c r="BG734" s="22">
        <v>350</v>
      </c>
      <c r="BH734" s="22">
        <v>26</v>
      </c>
      <c r="BI734" s="22">
        <v>469</v>
      </c>
      <c r="BJ734" s="22">
        <v>17</v>
      </c>
      <c r="BK734" s="22">
        <v>439</v>
      </c>
      <c r="BL734" s="22">
        <v>8</v>
      </c>
      <c r="BM734" s="22">
        <v>409</v>
      </c>
      <c r="BN734" s="22">
        <v>26</v>
      </c>
      <c r="BO734" s="20"/>
      <c r="BP734" s="20"/>
      <c r="BQ734" s="20"/>
      <c r="BR734" s="20"/>
      <c r="BS734" s="20"/>
      <c r="BT734" s="20"/>
      <c r="BU734" s="22">
        <v>0</v>
      </c>
      <c r="BV734" s="22">
        <v>2.5499999999999998</v>
      </c>
      <c r="BW734" s="22">
        <v>0</v>
      </c>
      <c r="BX734" s="22">
        <v>0</v>
      </c>
      <c r="BY734" s="22">
        <v>1.57</v>
      </c>
      <c r="BZ734" s="22">
        <v>1.0900000000000001</v>
      </c>
      <c r="CA734" s="22">
        <v>731</v>
      </c>
      <c r="CB734" s="22">
        <v>68</v>
      </c>
      <c r="CC734" s="22">
        <v>122</v>
      </c>
      <c r="CD734" s="22">
        <v>9</v>
      </c>
      <c r="CE734" s="22">
        <v>15</v>
      </c>
      <c r="CF734" s="22">
        <v>1</v>
      </c>
      <c r="CG734" s="22">
        <v>166</v>
      </c>
      <c r="CH734" s="22">
        <v>24</v>
      </c>
      <c r="CI734" s="22">
        <v>0.73</v>
      </c>
      <c r="CJ734" s="22">
        <v>0.73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0</v>
      </c>
      <c r="B735" s="22">
        <v>0</v>
      </c>
      <c r="C735" s="22">
        <v>431960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2</v>
      </c>
      <c r="J735" s="20">
        <v>0</v>
      </c>
      <c r="K735" s="20">
        <v>0</v>
      </c>
      <c r="L735" s="22">
        <v>0</v>
      </c>
      <c r="M735" s="20" t="s">
        <v>2325</v>
      </c>
      <c r="N735" s="20">
        <v>0</v>
      </c>
      <c r="O735" s="22">
        <v>547</v>
      </c>
      <c r="P735" s="23" t="b">
        <v>0</v>
      </c>
      <c r="Q735" s="20" t="s">
        <v>3055</v>
      </c>
      <c r="R735" s="20" t="s">
        <v>3056</v>
      </c>
      <c r="S735" s="22">
        <v>40</v>
      </c>
      <c r="T735" s="20" t="s">
        <v>2326</v>
      </c>
      <c r="U735" s="20">
        <v>0</v>
      </c>
      <c r="V735" s="20" t="s">
        <v>2327</v>
      </c>
      <c r="W735" s="20">
        <v>0.4</v>
      </c>
      <c r="X735" s="23" t="b">
        <v>0</v>
      </c>
      <c r="Y735" s="20"/>
      <c r="Z735" s="20" t="s">
        <v>872</v>
      </c>
      <c r="AA735" s="22">
        <v>20</v>
      </c>
      <c r="AB735" s="22">
        <v>39</v>
      </c>
      <c r="AC735" s="22">
        <v>0</v>
      </c>
      <c r="AD735" s="22">
        <v>11202</v>
      </c>
      <c r="AE735" s="22">
        <v>0</v>
      </c>
      <c r="AF735" s="22">
        <v>55114</v>
      </c>
      <c r="AG735" s="22">
        <v>221</v>
      </c>
      <c r="AH735" s="20">
        <v>0</v>
      </c>
      <c r="AI735" s="20">
        <v>0</v>
      </c>
      <c r="AJ735" s="20" t="s">
        <v>2327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544</v>
      </c>
      <c r="BH735" s="22">
        <v>200</v>
      </c>
      <c r="BI735" s="22">
        <v>530</v>
      </c>
      <c r="BJ735" s="22">
        <v>200</v>
      </c>
      <c r="BK735" s="22">
        <v>502</v>
      </c>
      <c r="BL735" s="22">
        <v>188</v>
      </c>
      <c r="BM735" s="22">
        <v>552</v>
      </c>
      <c r="BN735" s="22">
        <v>201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671</v>
      </c>
      <c r="CB735" s="22">
        <v>190</v>
      </c>
      <c r="CC735" s="22">
        <v>476</v>
      </c>
      <c r="CD735" s="22">
        <v>172</v>
      </c>
      <c r="CE735" s="22">
        <v>556</v>
      </c>
      <c r="CF735" s="22">
        <v>197</v>
      </c>
      <c r="CG735" s="22">
        <v>248</v>
      </c>
      <c r="CH735" s="22">
        <v>97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100</v>
      </c>
      <c r="B736" s="22">
        <v>100</v>
      </c>
      <c r="C736" s="22">
        <v>490721</v>
      </c>
      <c r="D736" s="22">
        <v>0</v>
      </c>
      <c r="E736" s="22">
        <v>0</v>
      </c>
      <c r="F736" s="22">
        <v>-1</v>
      </c>
      <c r="G736" s="22">
        <v>1</v>
      </c>
      <c r="H736" s="22">
        <v>0</v>
      </c>
      <c r="I736" s="22">
        <v>2</v>
      </c>
      <c r="J736" s="20">
        <v>1.5</v>
      </c>
      <c r="K736" s="20">
        <v>1.5</v>
      </c>
      <c r="L736" s="22">
        <v>0</v>
      </c>
      <c r="M736" s="20" t="s">
        <v>1589</v>
      </c>
      <c r="N736" s="20">
        <v>1.5</v>
      </c>
      <c r="O736" s="22">
        <v>548</v>
      </c>
      <c r="P736" s="23" t="b">
        <v>0</v>
      </c>
      <c r="Q736" s="20"/>
      <c r="R736" s="20" t="s">
        <v>3308</v>
      </c>
      <c r="S736" s="22">
        <v>44</v>
      </c>
      <c r="T736" s="20" t="s">
        <v>1709</v>
      </c>
      <c r="U736" s="20">
        <v>1.7</v>
      </c>
      <c r="V736" s="20" t="s">
        <v>1710</v>
      </c>
      <c r="W736" s="20">
        <v>0.1</v>
      </c>
      <c r="X736" s="23" t="b">
        <v>0</v>
      </c>
      <c r="Y736" s="20"/>
      <c r="Z736" s="20" t="s">
        <v>858</v>
      </c>
      <c r="AA736" s="22">
        <v>20</v>
      </c>
      <c r="AB736" s="22">
        <v>39</v>
      </c>
      <c r="AC736" s="22">
        <v>17</v>
      </c>
      <c r="AD736" s="22">
        <v>6560</v>
      </c>
      <c r="AE736" s="22">
        <v>46</v>
      </c>
      <c r="AF736" s="22">
        <v>12726</v>
      </c>
      <c r="AG736" s="22">
        <v>94</v>
      </c>
      <c r="AH736" s="20">
        <v>0.3</v>
      </c>
      <c r="AI736" s="20">
        <v>3.9</v>
      </c>
      <c r="AJ736" s="20" t="s">
        <v>3057</v>
      </c>
      <c r="AK736" s="22">
        <v>362</v>
      </c>
      <c r="AL736" s="22">
        <v>0</v>
      </c>
      <c r="AM736" s="22">
        <v>0</v>
      </c>
      <c r="AN736" s="22">
        <v>2</v>
      </c>
      <c r="AO736" s="22">
        <v>7</v>
      </c>
      <c r="AP736" s="22">
        <v>1</v>
      </c>
      <c r="AQ736" s="22">
        <v>0</v>
      </c>
      <c r="AR736" s="22">
        <v>0</v>
      </c>
      <c r="AS736" s="22">
        <v>1</v>
      </c>
      <c r="AT736" s="22">
        <v>0</v>
      </c>
      <c r="AU736" s="22">
        <v>0</v>
      </c>
      <c r="AV736" s="22">
        <v>0</v>
      </c>
      <c r="AW736" s="22">
        <v>65</v>
      </c>
      <c r="AX736" s="20">
        <v>66.400000000000006</v>
      </c>
      <c r="AY736" s="20">
        <v>63.3</v>
      </c>
      <c r="AZ736" s="20">
        <v>25</v>
      </c>
      <c r="BA736" s="20">
        <v>15.3</v>
      </c>
      <c r="BB736" s="22">
        <v>4</v>
      </c>
      <c r="BC736" s="20">
        <v>0.28999999999999998</v>
      </c>
      <c r="BD736" s="20">
        <v>0.26</v>
      </c>
      <c r="BE736" s="20">
        <v>0.55000000000000004</v>
      </c>
      <c r="BF736" s="20">
        <v>6.21</v>
      </c>
      <c r="BG736" s="22">
        <v>334</v>
      </c>
      <c r="BH736" s="22">
        <v>129</v>
      </c>
      <c r="BI736" s="22">
        <v>255</v>
      </c>
      <c r="BJ736" s="22">
        <v>78</v>
      </c>
      <c r="BK736" s="22">
        <v>323</v>
      </c>
      <c r="BL736" s="22">
        <v>112</v>
      </c>
      <c r="BM736" s="22">
        <v>337</v>
      </c>
      <c r="BN736" s="22">
        <v>124</v>
      </c>
      <c r="BO736" s="20"/>
      <c r="BP736" s="20"/>
      <c r="BQ736" s="20"/>
      <c r="BR736" s="20"/>
      <c r="BS736" s="20"/>
      <c r="BT736" s="20"/>
      <c r="BU736" s="22">
        <v>7.0000000000000007E-2</v>
      </c>
      <c r="BV736" s="22">
        <v>0</v>
      </c>
      <c r="BW736" s="22">
        <v>0.06</v>
      </c>
      <c r="BX736" s="22">
        <v>0.13</v>
      </c>
      <c r="BY736" s="22">
        <v>1.54</v>
      </c>
      <c r="BZ736" s="22">
        <v>1.74</v>
      </c>
      <c r="CA736" s="22">
        <v>557</v>
      </c>
      <c r="CB736" s="22">
        <v>122</v>
      </c>
      <c r="CC736" s="22">
        <v>214</v>
      </c>
      <c r="CD736" s="22">
        <v>74</v>
      </c>
      <c r="CE736" s="22">
        <v>327</v>
      </c>
      <c r="CF736" s="22">
        <v>116</v>
      </c>
      <c r="CG736" s="22">
        <v>410</v>
      </c>
      <c r="CH736" s="22">
        <v>159</v>
      </c>
      <c r="CI736" s="22">
        <v>0.99</v>
      </c>
      <c r="CJ736" s="22">
        <v>0.5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0</v>
      </c>
      <c r="B737" s="22">
        <v>0</v>
      </c>
      <c r="C737" s="22">
        <v>510363</v>
      </c>
      <c r="D737" s="22"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3</v>
      </c>
      <c r="J737" s="20">
        <v>0</v>
      </c>
      <c r="K737" s="20">
        <v>0</v>
      </c>
      <c r="L737" s="22">
        <v>0</v>
      </c>
      <c r="M737" s="20" t="s">
        <v>1702</v>
      </c>
      <c r="N737" s="20">
        <v>0</v>
      </c>
      <c r="O737" s="22">
        <v>549</v>
      </c>
      <c r="P737" s="23" t="b">
        <v>0</v>
      </c>
      <c r="Q737" s="20" t="s">
        <v>2388</v>
      </c>
      <c r="R737" s="20" t="s">
        <v>2328</v>
      </c>
      <c r="S737" s="22">
        <v>45</v>
      </c>
      <c r="T737" s="20" t="s">
        <v>1703</v>
      </c>
      <c r="U737" s="20">
        <v>0</v>
      </c>
      <c r="V737" s="20" t="s">
        <v>1704</v>
      </c>
      <c r="W737" s="20">
        <v>0</v>
      </c>
      <c r="X737" s="23" t="b">
        <v>0</v>
      </c>
      <c r="Y737" s="20"/>
      <c r="Z737" s="20" t="s">
        <v>872</v>
      </c>
      <c r="AA737" s="22">
        <v>20</v>
      </c>
      <c r="AB737" s="22">
        <v>39</v>
      </c>
      <c r="AC737" s="22">
        <v>0</v>
      </c>
      <c r="AD737" s="22">
        <v>0</v>
      </c>
      <c r="AE737" s="22">
        <v>0</v>
      </c>
      <c r="AF737" s="22">
        <v>727</v>
      </c>
      <c r="AG737" s="22">
        <v>3</v>
      </c>
      <c r="AH737" s="20">
        <v>0</v>
      </c>
      <c r="AI737" s="20">
        <v>0</v>
      </c>
      <c r="AJ737" s="20" t="s">
        <v>674</v>
      </c>
      <c r="AK737" s="22">
        <v>0</v>
      </c>
      <c r="AL737" s="22">
        <v>0</v>
      </c>
      <c r="AM737" s="22">
        <v>0</v>
      </c>
      <c r="AN737" s="22">
        <v>0</v>
      </c>
      <c r="AO737" s="22">
        <v>0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0</v>
      </c>
      <c r="AX737" s="20">
        <v>0</v>
      </c>
      <c r="AY737" s="20">
        <v>0</v>
      </c>
      <c r="AZ737" s="20">
        <v>0</v>
      </c>
      <c r="BA737" s="20">
        <v>0</v>
      </c>
      <c r="BB737" s="22">
        <v>0</v>
      </c>
      <c r="BC737" s="20">
        <v>0</v>
      </c>
      <c r="BD737" s="20">
        <v>0</v>
      </c>
      <c r="BE737" s="20">
        <v>0</v>
      </c>
      <c r="BF737" s="20">
        <v>0</v>
      </c>
      <c r="BG737" s="22">
        <v>692</v>
      </c>
      <c r="BH737" s="22">
        <v>282</v>
      </c>
      <c r="BI737" s="22">
        <v>688</v>
      </c>
      <c r="BJ737" s="22">
        <v>283</v>
      </c>
      <c r="BK737" s="22">
        <v>680</v>
      </c>
      <c r="BL737" s="22">
        <v>282</v>
      </c>
      <c r="BM737" s="22">
        <v>698</v>
      </c>
      <c r="BN737" s="22">
        <v>285</v>
      </c>
      <c r="BO737" s="20"/>
      <c r="BP737" s="20"/>
      <c r="BQ737" s="20"/>
      <c r="BR737" s="20"/>
      <c r="BS737" s="20"/>
      <c r="BT737" s="20"/>
      <c r="BU737" s="22">
        <v>0</v>
      </c>
      <c r="BV737" s="22">
        <v>0</v>
      </c>
      <c r="BW737" s="22">
        <v>0</v>
      </c>
      <c r="BX737" s="22">
        <v>0</v>
      </c>
      <c r="BY737" s="22">
        <v>0</v>
      </c>
      <c r="BZ737" s="22">
        <v>0</v>
      </c>
      <c r="CA737" s="22">
        <v>447</v>
      </c>
      <c r="CB737" s="22">
        <v>264</v>
      </c>
      <c r="CC737" s="22">
        <v>649</v>
      </c>
      <c r="CD737" s="22">
        <v>255</v>
      </c>
      <c r="CE737" s="22">
        <v>700</v>
      </c>
      <c r="CF737" s="22">
        <v>288</v>
      </c>
      <c r="CG737" s="22">
        <v>714</v>
      </c>
      <c r="CH737" s="22">
        <v>293</v>
      </c>
      <c r="CI737" s="22">
        <v>0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0</v>
      </c>
      <c r="C738" s="22">
        <v>245923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3</v>
      </c>
      <c r="J738" s="20">
        <v>0</v>
      </c>
      <c r="K738" s="20">
        <v>0</v>
      </c>
      <c r="L738" s="22">
        <v>0</v>
      </c>
      <c r="M738" s="20" t="s">
        <v>1235</v>
      </c>
      <c r="N738" s="20">
        <v>0</v>
      </c>
      <c r="O738" s="22">
        <v>550</v>
      </c>
      <c r="P738" s="23" t="b">
        <v>0</v>
      </c>
      <c r="Q738" s="20" t="s">
        <v>2623</v>
      </c>
      <c r="R738" s="20" t="s">
        <v>2624</v>
      </c>
      <c r="S738" s="22">
        <v>45</v>
      </c>
      <c r="T738" s="20" t="s">
        <v>1692</v>
      </c>
      <c r="U738" s="20">
        <v>0</v>
      </c>
      <c r="V738" s="20" t="s">
        <v>673</v>
      </c>
      <c r="W738" s="20">
        <v>0</v>
      </c>
      <c r="X738" s="23" t="b">
        <v>0</v>
      </c>
      <c r="Y738" s="20"/>
      <c r="Z738" s="20" t="s">
        <v>872</v>
      </c>
      <c r="AA738" s="22">
        <v>20</v>
      </c>
      <c r="AB738" s="22">
        <v>39</v>
      </c>
      <c r="AC738" s="22">
        <v>0</v>
      </c>
      <c r="AD738" s="22">
        <v>0</v>
      </c>
      <c r="AE738" s="22">
        <v>0</v>
      </c>
      <c r="AF738" s="22">
        <v>1883</v>
      </c>
      <c r="AG738" s="22">
        <v>6</v>
      </c>
      <c r="AH738" s="20">
        <v>0</v>
      </c>
      <c r="AI738" s="20">
        <v>0</v>
      </c>
      <c r="AJ738" s="20" t="s">
        <v>673</v>
      </c>
      <c r="AK738" s="22">
        <v>0</v>
      </c>
      <c r="AL738" s="22">
        <v>0</v>
      </c>
      <c r="AM738" s="22">
        <v>0</v>
      </c>
      <c r="AN738" s="22">
        <v>0</v>
      </c>
      <c r="AO738" s="22">
        <v>0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0</v>
      </c>
      <c r="AX738" s="20">
        <v>0</v>
      </c>
      <c r="AY738" s="20">
        <v>0</v>
      </c>
      <c r="AZ738" s="20">
        <v>0</v>
      </c>
      <c r="BA738" s="20">
        <v>0</v>
      </c>
      <c r="BB738" s="22">
        <v>0</v>
      </c>
      <c r="BC738" s="20">
        <v>0</v>
      </c>
      <c r="BD738" s="20">
        <v>0</v>
      </c>
      <c r="BE738" s="20">
        <v>0</v>
      </c>
      <c r="BF738" s="20">
        <v>0</v>
      </c>
      <c r="BG738" s="22">
        <v>655</v>
      </c>
      <c r="BH738" s="22">
        <v>255</v>
      </c>
      <c r="BI738" s="22">
        <v>650</v>
      </c>
      <c r="BJ738" s="22">
        <v>256</v>
      </c>
      <c r="BK738" s="22">
        <v>638</v>
      </c>
      <c r="BL738" s="22">
        <v>253</v>
      </c>
      <c r="BM738" s="22">
        <v>660</v>
      </c>
      <c r="BN738" s="22">
        <v>258</v>
      </c>
      <c r="BO738" s="20"/>
      <c r="BP738" s="20"/>
      <c r="BQ738" s="20"/>
      <c r="BR738" s="20"/>
      <c r="BS738" s="20"/>
      <c r="BT738" s="20"/>
      <c r="BU738" s="22">
        <v>0</v>
      </c>
      <c r="BV738" s="22">
        <v>0</v>
      </c>
      <c r="BW738" s="22">
        <v>0</v>
      </c>
      <c r="BX738" s="22">
        <v>0</v>
      </c>
      <c r="BY738" s="22">
        <v>0</v>
      </c>
      <c r="BZ738" s="22">
        <v>0</v>
      </c>
      <c r="CA738" s="22">
        <v>398</v>
      </c>
      <c r="CB738" s="22">
        <v>230</v>
      </c>
      <c r="CC738" s="22">
        <v>610</v>
      </c>
      <c r="CD738" s="22">
        <v>227</v>
      </c>
      <c r="CE738" s="22">
        <v>667</v>
      </c>
      <c r="CF738" s="22">
        <v>263</v>
      </c>
      <c r="CG738" s="22">
        <v>674</v>
      </c>
      <c r="CH738" s="22">
        <v>270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75</v>
      </c>
      <c r="B739" s="22">
        <v>100</v>
      </c>
      <c r="C739" s="22">
        <v>60232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2</v>
      </c>
      <c r="J739" s="20">
        <v>2.4</v>
      </c>
      <c r="K739" s="20">
        <v>3.2</v>
      </c>
      <c r="L739" s="22">
        <v>7</v>
      </c>
      <c r="M739" s="20" t="s">
        <v>1674</v>
      </c>
      <c r="N739" s="20">
        <v>3.2</v>
      </c>
      <c r="O739" s="22">
        <v>551</v>
      </c>
      <c r="P739" s="23" t="b">
        <v>0</v>
      </c>
      <c r="Q739" s="20" t="s">
        <v>2383</v>
      </c>
      <c r="R739" s="20" t="s">
        <v>3899</v>
      </c>
      <c r="S739" s="22">
        <v>45</v>
      </c>
      <c r="T739" s="20" t="s">
        <v>1675</v>
      </c>
      <c r="U739" s="20">
        <v>2.1</v>
      </c>
      <c r="V739" s="20" t="s">
        <v>580</v>
      </c>
      <c r="W739" s="20">
        <v>0.5</v>
      </c>
      <c r="X739" s="23" t="b">
        <v>0</v>
      </c>
      <c r="Y739" s="20"/>
      <c r="Z739" s="20" t="s">
        <v>937</v>
      </c>
      <c r="AA739" s="22">
        <v>20</v>
      </c>
      <c r="AB739" s="22">
        <v>39</v>
      </c>
      <c r="AC739" s="22">
        <v>36</v>
      </c>
      <c r="AD739" s="22">
        <v>77052</v>
      </c>
      <c r="AE739" s="22">
        <v>696</v>
      </c>
      <c r="AF739" s="22">
        <v>57035</v>
      </c>
      <c r="AG739" s="22">
        <v>899</v>
      </c>
      <c r="AH739" s="20">
        <v>0.7</v>
      </c>
      <c r="AI739" s="20">
        <v>8</v>
      </c>
      <c r="AJ739" s="20" t="s">
        <v>580</v>
      </c>
      <c r="AK739" s="22">
        <v>1489</v>
      </c>
      <c r="AL739" s="22">
        <v>0</v>
      </c>
      <c r="AM739" s="22">
        <v>0</v>
      </c>
      <c r="AN739" s="22">
        <v>3</v>
      </c>
      <c r="AO739" s="22">
        <v>26</v>
      </c>
      <c r="AP739" s="22">
        <v>0</v>
      </c>
      <c r="AQ739" s="22">
        <v>0</v>
      </c>
      <c r="AR739" s="22">
        <v>0</v>
      </c>
      <c r="AS739" s="22">
        <v>5</v>
      </c>
      <c r="AT739" s="22">
        <v>0</v>
      </c>
      <c r="AU739" s="22">
        <v>0</v>
      </c>
      <c r="AV739" s="22">
        <v>3</v>
      </c>
      <c r="AW739" s="22">
        <v>250</v>
      </c>
      <c r="AX739" s="20">
        <v>360.4</v>
      </c>
      <c r="AY739" s="20">
        <v>63</v>
      </c>
      <c r="AZ739" s="20">
        <v>153</v>
      </c>
      <c r="BA739" s="20">
        <v>57.7</v>
      </c>
      <c r="BB739" s="22">
        <v>17</v>
      </c>
      <c r="BC739" s="20">
        <v>0.94</v>
      </c>
      <c r="BD739" s="20">
        <v>0.37</v>
      </c>
      <c r="BE739" s="20">
        <v>1.31</v>
      </c>
      <c r="BF739" s="20">
        <v>25.72</v>
      </c>
      <c r="BG739" s="22">
        <v>47</v>
      </c>
      <c r="BH739" s="22">
        <v>14</v>
      </c>
      <c r="BI739" s="22">
        <v>257</v>
      </c>
      <c r="BJ739" s="22">
        <v>79</v>
      </c>
      <c r="BK739" s="22">
        <v>116</v>
      </c>
      <c r="BL739" s="22">
        <v>11</v>
      </c>
      <c r="BM739" s="22">
        <v>114</v>
      </c>
      <c r="BN739" s="22">
        <v>21</v>
      </c>
      <c r="BO739" s="20"/>
      <c r="BP739" s="20"/>
      <c r="BQ739" s="20"/>
      <c r="BR739" s="20"/>
      <c r="BS739" s="20"/>
      <c r="BT739" s="20"/>
      <c r="BU739" s="22">
        <v>0.06</v>
      </c>
      <c r="BV739" s="22">
        <v>0</v>
      </c>
      <c r="BW739" s="22">
        <v>0.02</v>
      </c>
      <c r="BX739" s="22">
        <v>0.08</v>
      </c>
      <c r="BY739" s="22">
        <v>1.55</v>
      </c>
      <c r="BZ739" s="22">
        <v>1.57</v>
      </c>
      <c r="CA739" s="22">
        <v>354</v>
      </c>
      <c r="CB739" s="22">
        <v>53</v>
      </c>
      <c r="CC739" s="22">
        <v>87</v>
      </c>
      <c r="CD739" s="22">
        <v>26</v>
      </c>
      <c r="CE739" s="22">
        <v>267</v>
      </c>
      <c r="CF739" s="22">
        <v>90</v>
      </c>
      <c r="CG739" s="22">
        <v>237</v>
      </c>
      <c r="CH739" s="22">
        <v>89</v>
      </c>
      <c r="CI739" s="22">
        <v>1.03</v>
      </c>
      <c r="CJ739" s="22">
        <v>0.18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449988</v>
      </c>
      <c r="D740" s="22">
        <v>0</v>
      </c>
      <c r="E740" s="22">
        <v>0</v>
      </c>
      <c r="F740" s="22">
        <v>-2</v>
      </c>
      <c r="G740" s="22">
        <v>2</v>
      </c>
      <c r="H740" s="22">
        <v>0</v>
      </c>
      <c r="I740" s="22">
        <v>4</v>
      </c>
      <c r="J740" s="20">
        <v>0</v>
      </c>
      <c r="K740" s="20">
        <v>0</v>
      </c>
      <c r="L740" s="22">
        <v>0</v>
      </c>
      <c r="M740" s="20" t="s">
        <v>902</v>
      </c>
      <c r="N740" s="20">
        <v>0</v>
      </c>
      <c r="O740" s="22">
        <v>552</v>
      </c>
      <c r="P740" s="23" t="b">
        <v>0</v>
      </c>
      <c r="Q740" s="20"/>
      <c r="R740" s="20"/>
      <c r="S740" s="22">
        <v>53</v>
      </c>
      <c r="T740" s="20" t="s">
        <v>1698</v>
      </c>
      <c r="U740" s="20">
        <v>1</v>
      </c>
      <c r="V740" s="20" t="s">
        <v>1699</v>
      </c>
      <c r="W740" s="20">
        <v>0.2</v>
      </c>
      <c r="X740" s="23" t="b">
        <v>0</v>
      </c>
      <c r="Y740" s="20"/>
      <c r="Z740" s="20" t="s">
        <v>858</v>
      </c>
      <c r="AA740" s="22">
        <v>20</v>
      </c>
      <c r="AB740" s="22">
        <v>39</v>
      </c>
      <c r="AC740" s="22">
        <v>8</v>
      </c>
      <c r="AD740" s="22">
        <v>17198</v>
      </c>
      <c r="AE740" s="22">
        <v>228</v>
      </c>
      <c r="AF740" s="22">
        <v>30011</v>
      </c>
      <c r="AG740" s="22">
        <v>273</v>
      </c>
      <c r="AH740" s="20">
        <v>0</v>
      </c>
      <c r="AI740" s="20">
        <v>1.5</v>
      </c>
      <c r="AJ740" s="20" t="s">
        <v>2329</v>
      </c>
      <c r="AK740" s="22">
        <v>259</v>
      </c>
      <c r="AL740" s="22">
        <v>0</v>
      </c>
      <c r="AM740" s="22">
        <v>0</v>
      </c>
      <c r="AN740" s="22">
        <v>1</v>
      </c>
      <c r="AO740" s="22">
        <v>8</v>
      </c>
      <c r="AP740" s="22">
        <v>0</v>
      </c>
      <c r="AQ740" s="22">
        <v>0</v>
      </c>
      <c r="AR740" s="22">
        <v>0</v>
      </c>
      <c r="AS740" s="22">
        <v>2</v>
      </c>
      <c r="AT740" s="22">
        <v>0</v>
      </c>
      <c r="AU740" s="22">
        <v>0</v>
      </c>
      <c r="AV740" s="22">
        <v>0</v>
      </c>
      <c r="AW740" s="22">
        <v>7</v>
      </c>
      <c r="AX740" s="20">
        <v>25.2</v>
      </c>
      <c r="AY740" s="20">
        <v>51.6</v>
      </c>
      <c r="AZ740" s="20">
        <v>93</v>
      </c>
      <c r="BA740" s="20">
        <v>16.899999999999999</v>
      </c>
      <c r="BB740" s="22">
        <v>3</v>
      </c>
      <c r="BC740" s="20">
        <v>1.1200000000000001</v>
      </c>
      <c r="BD740" s="20">
        <v>0.09</v>
      </c>
      <c r="BE740" s="20">
        <v>1.21</v>
      </c>
      <c r="BF740" s="20">
        <v>7.2</v>
      </c>
      <c r="BG740" s="22">
        <v>405</v>
      </c>
      <c r="BH740" s="22">
        <v>46</v>
      </c>
      <c r="BI740" s="22">
        <v>288</v>
      </c>
      <c r="BJ740" s="22">
        <v>40</v>
      </c>
      <c r="BK740" s="22">
        <v>171</v>
      </c>
      <c r="BL740" s="22">
        <v>41</v>
      </c>
      <c r="BM740" s="22">
        <v>331</v>
      </c>
      <c r="BN740" s="22">
        <v>40</v>
      </c>
      <c r="BO740" s="20"/>
      <c r="BP740" s="20"/>
      <c r="BQ740" s="20"/>
      <c r="BR740" s="20"/>
      <c r="BS740" s="20"/>
      <c r="BT740" s="20"/>
      <c r="BU740" s="22">
        <v>0.39</v>
      </c>
      <c r="BV740" s="22">
        <v>0</v>
      </c>
      <c r="BW740" s="22">
        <v>0.03</v>
      </c>
      <c r="BX740" s="22">
        <v>0.42</v>
      </c>
      <c r="BY740" s="22">
        <v>2.5</v>
      </c>
      <c r="BZ740" s="22">
        <v>2.78</v>
      </c>
      <c r="CA740" s="22">
        <v>148</v>
      </c>
      <c r="CB740" s="22">
        <v>38</v>
      </c>
      <c r="CC740" s="22">
        <v>733</v>
      </c>
      <c r="CD740" s="22">
        <v>87</v>
      </c>
      <c r="CE740" s="22">
        <v>460</v>
      </c>
      <c r="CF740" s="22">
        <v>58</v>
      </c>
      <c r="CG740" s="22">
        <v>322</v>
      </c>
      <c r="CH740" s="22">
        <v>49</v>
      </c>
      <c r="CI740" s="22">
        <v>1.04</v>
      </c>
      <c r="CJ740" s="22">
        <v>0.35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0</v>
      </c>
      <c r="B741" s="22">
        <v>0</v>
      </c>
      <c r="C741" s="22">
        <v>181284</v>
      </c>
      <c r="D741" s="22">
        <v>0</v>
      </c>
      <c r="E741" s="22">
        <v>0</v>
      </c>
      <c r="F741" s="22">
        <v>-1</v>
      </c>
      <c r="G741" s="22">
        <v>1</v>
      </c>
      <c r="H741" s="22">
        <v>0</v>
      </c>
      <c r="I741" s="22">
        <v>3</v>
      </c>
      <c r="J741" s="20">
        <v>0</v>
      </c>
      <c r="K741" s="20">
        <v>0</v>
      </c>
      <c r="L741" s="22">
        <v>0</v>
      </c>
      <c r="M741" s="20" t="s">
        <v>1713</v>
      </c>
      <c r="N741" s="20">
        <v>0</v>
      </c>
      <c r="O741" s="22">
        <v>554</v>
      </c>
      <c r="P741" s="23" t="b">
        <v>0</v>
      </c>
      <c r="Q741" s="20" t="s">
        <v>3058</v>
      </c>
      <c r="R741" s="20" t="s">
        <v>3059</v>
      </c>
      <c r="S741" s="22">
        <v>54</v>
      </c>
      <c r="T741" s="20" t="s">
        <v>1714</v>
      </c>
      <c r="U741" s="20">
        <v>0</v>
      </c>
      <c r="V741" s="20" t="s">
        <v>1715</v>
      </c>
      <c r="W741" s="20">
        <v>0</v>
      </c>
      <c r="X741" s="23" t="b">
        <v>0</v>
      </c>
      <c r="Y741" s="20"/>
      <c r="Z741" s="20" t="s">
        <v>872</v>
      </c>
      <c r="AA741" s="22">
        <v>20</v>
      </c>
      <c r="AB741" s="22">
        <v>39</v>
      </c>
      <c r="AC741" s="22">
        <v>0</v>
      </c>
      <c r="AD741" s="22">
        <v>1001</v>
      </c>
      <c r="AE741" s="22">
        <v>0</v>
      </c>
      <c r="AF741" s="22">
        <v>7656</v>
      </c>
      <c r="AG741" s="22">
        <v>13</v>
      </c>
      <c r="AH741" s="20">
        <v>0</v>
      </c>
      <c r="AI741" s="20">
        <v>0</v>
      </c>
      <c r="AJ741" s="20" t="s">
        <v>594</v>
      </c>
      <c r="AK741" s="22">
        <v>0</v>
      </c>
      <c r="AL741" s="22">
        <v>0</v>
      </c>
      <c r="AM741" s="22">
        <v>0</v>
      </c>
      <c r="AN741" s="22">
        <v>0</v>
      </c>
      <c r="AO741" s="22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0">
        <v>0</v>
      </c>
      <c r="AY741" s="20">
        <v>0</v>
      </c>
      <c r="AZ741" s="20">
        <v>0</v>
      </c>
      <c r="BA741" s="20">
        <v>0</v>
      </c>
      <c r="BB741" s="22">
        <v>0</v>
      </c>
      <c r="BC741" s="20">
        <v>0</v>
      </c>
      <c r="BD741" s="20">
        <v>0</v>
      </c>
      <c r="BE741" s="20">
        <v>0</v>
      </c>
      <c r="BF741" s="20">
        <v>0</v>
      </c>
      <c r="BG741" s="22">
        <v>755</v>
      </c>
      <c r="BH741" s="22">
        <v>329</v>
      </c>
      <c r="BI741" s="22">
        <v>755</v>
      </c>
      <c r="BJ741" s="22">
        <v>329</v>
      </c>
      <c r="BK741" s="22">
        <v>752</v>
      </c>
      <c r="BL741" s="22">
        <v>329</v>
      </c>
      <c r="BM741" s="22">
        <v>755</v>
      </c>
      <c r="BN741" s="22">
        <v>329</v>
      </c>
      <c r="BO741" s="20"/>
      <c r="BP741" s="20"/>
      <c r="BQ741" s="20"/>
      <c r="BR741" s="20"/>
      <c r="BS741" s="20"/>
      <c r="BT741" s="20"/>
      <c r="BU741" s="22">
        <v>0</v>
      </c>
      <c r="BV741" s="22">
        <v>0</v>
      </c>
      <c r="BW741" s="22">
        <v>0</v>
      </c>
      <c r="BX741" s="22">
        <v>0</v>
      </c>
      <c r="BY741" s="22">
        <v>0</v>
      </c>
      <c r="BZ741" s="22">
        <v>0</v>
      </c>
      <c r="CA741" s="22">
        <v>116</v>
      </c>
      <c r="CB741" s="22">
        <v>71</v>
      </c>
      <c r="CC741" s="22">
        <v>737</v>
      </c>
      <c r="CD741" s="22">
        <v>319</v>
      </c>
      <c r="CE741" s="22">
        <v>755</v>
      </c>
      <c r="CF741" s="22">
        <v>329</v>
      </c>
      <c r="CG741" s="22">
        <v>556</v>
      </c>
      <c r="CH741" s="22">
        <v>205</v>
      </c>
      <c r="CI741" s="22">
        <v>0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25</v>
      </c>
      <c r="B742" s="22">
        <v>25</v>
      </c>
      <c r="C742" s="22">
        <v>240299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3</v>
      </c>
      <c r="J742" s="20">
        <v>0</v>
      </c>
      <c r="K742" s="20">
        <v>0</v>
      </c>
      <c r="L742" s="22">
        <v>0</v>
      </c>
      <c r="M742" s="20" t="s">
        <v>1016</v>
      </c>
      <c r="N742" s="20">
        <v>0</v>
      </c>
      <c r="O742" s="22">
        <v>555</v>
      </c>
      <c r="P742" s="23" t="b">
        <v>0</v>
      </c>
      <c r="Q742" s="20" t="s">
        <v>3581</v>
      </c>
      <c r="R742" s="20" t="s">
        <v>3381</v>
      </c>
      <c r="S742" s="22">
        <v>44</v>
      </c>
      <c r="T742" s="20" t="s">
        <v>1711</v>
      </c>
      <c r="U742" s="20">
        <v>0</v>
      </c>
      <c r="V742" s="20" t="s">
        <v>634</v>
      </c>
      <c r="W742" s="20">
        <v>0.1</v>
      </c>
      <c r="X742" s="23" t="b">
        <v>0</v>
      </c>
      <c r="Y742" s="20"/>
      <c r="Z742" s="20" t="s">
        <v>937</v>
      </c>
      <c r="AA742" s="22">
        <v>20</v>
      </c>
      <c r="AB742" s="22">
        <v>39</v>
      </c>
      <c r="AC742" s="22">
        <v>0</v>
      </c>
      <c r="AD742" s="22">
        <v>4002</v>
      </c>
      <c r="AE742" s="22">
        <v>6</v>
      </c>
      <c r="AF742" s="22">
        <v>9419</v>
      </c>
      <c r="AG742" s="22">
        <v>28</v>
      </c>
      <c r="AH742" s="20">
        <v>0</v>
      </c>
      <c r="AI742" s="20">
        <v>0</v>
      </c>
      <c r="AJ742" s="20" t="s">
        <v>634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625</v>
      </c>
      <c r="BH742" s="22">
        <v>236</v>
      </c>
      <c r="BI742" s="22">
        <v>614</v>
      </c>
      <c r="BJ742" s="22">
        <v>236</v>
      </c>
      <c r="BK742" s="22">
        <v>598</v>
      </c>
      <c r="BL742" s="22">
        <v>231</v>
      </c>
      <c r="BM742" s="22">
        <v>630</v>
      </c>
      <c r="BN742" s="22">
        <v>239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532</v>
      </c>
      <c r="CB742" s="22">
        <v>300</v>
      </c>
      <c r="CC742" s="22">
        <v>575</v>
      </c>
      <c r="CD742" s="22">
        <v>206</v>
      </c>
      <c r="CE742" s="22">
        <v>637</v>
      </c>
      <c r="CF742" s="22">
        <v>244</v>
      </c>
      <c r="CG742" s="22">
        <v>506</v>
      </c>
      <c r="CH742" s="22">
        <v>177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441271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2</v>
      </c>
      <c r="J743" s="20">
        <v>0</v>
      </c>
      <c r="K743" s="20">
        <v>0</v>
      </c>
      <c r="L743" s="22">
        <v>0</v>
      </c>
      <c r="M743" s="20" t="s">
        <v>2332</v>
      </c>
      <c r="N743" s="20">
        <v>0</v>
      </c>
      <c r="O743" s="22">
        <v>556</v>
      </c>
      <c r="P743" s="23" t="b">
        <v>0</v>
      </c>
      <c r="Q743" s="20" t="s">
        <v>2388</v>
      </c>
      <c r="R743" s="20" t="s">
        <v>2333</v>
      </c>
      <c r="S743" s="22">
        <v>40</v>
      </c>
      <c r="T743" s="20" t="s">
        <v>2334</v>
      </c>
      <c r="U743" s="20">
        <v>0</v>
      </c>
      <c r="V743" s="20" t="s">
        <v>2335</v>
      </c>
      <c r="W743" s="20">
        <v>0</v>
      </c>
      <c r="X743" s="23" t="b">
        <v>0</v>
      </c>
      <c r="Y743" s="20"/>
      <c r="Z743" s="20" t="s">
        <v>872</v>
      </c>
      <c r="AA743" s="22">
        <v>20</v>
      </c>
      <c r="AB743" s="22">
        <v>39</v>
      </c>
      <c r="AC743" s="22">
        <v>0</v>
      </c>
      <c r="AD743" s="22">
        <v>0</v>
      </c>
      <c r="AE743" s="22">
        <v>0</v>
      </c>
      <c r="AF743" s="22">
        <v>4896</v>
      </c>
      <c r="AG743" s="22">
        <v>18</v>
      </c>
      <c r="AH743" s="20">
        <v>0</v>
      </c>
      <c r="AI743" s="20">
        <v>0</v>
      </c>
      <c r="AJ743" s="20" t="s">
        <v>2335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546</v>
      </c>
      <c r="BH743" s="22">
        <v>202</v>
      </c>
      <c r="BI743" s="22">
        <v>532</v>
      </c>
      <c r="BJ743" s="22">
        <v>202</v>
      </c>
      <c r="BK743" s="22">
        <v>504</v>
      </c>
      <c r="BL743" s="22">
        <v>190</v>
      </c>
      <c r="BM743" s="22">
        <v>554</v>
      </c>
      <c r="BN743" s="22">
        <v>203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674</v>
      </c>
      <c r="CB743" s="22">
        <v>193</v>
      </c>
      <c r="CC743" s="22">
        <v>479</v>
      </c>
      <c r="CD743" s="22">
        <v>175</v>
      </c>
      <c r="CE743" s="22">
        <v>559</v>
      </c>
      <c r="CF743" s="22">
        <v>200</v>
      </c>
      <c r="CG743" s="22">
        <v>522</v>
      </c>
      <c r="CH743" s="22">
        <v>198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100</v>
      </c>
      <c r="B744" s="22">
        <v>100</v>
      </c>
      <c r="C744" s="22">
        <v>184754</v>
      </c>
      <c r="D744" s="22">
        <v>-1</v>
      </c>
      <c r="E744" s="22">
        <v>1</v>
      </c>
      <c r="F744" s="22">
        <v>2</v>
      </c>
      <c r="G744" s="22">
        <v>-2</v>
      </c>
      <c r="H744" s="22">
        <v>0</v>
      </c>
      <c r="I744" s="22">
        <v>3</v>
      </c>
      <c r="J744" s="20">
        <v>4</v>
      </c>
      <c r="K744" s="20">
        <v>4</v>
      </c>
      <c r="L744" s="22">
        <v>2</v>
      </c>
      <c r="M744" s="20" t="s">
        <v>597</v>
      </c>
      <c r="N744" s="20">
        <v>4</v>
      </c>
      <c r="O744" s="22">
        <v>557</v>
      </c>
      <c r="P744" s="23" t="b">
        <v>0</v>
      </c>
      <c r="Q744" s="20"/>
      <c r="R744" s="20" t="s">
        <v>2902</v>
      </c>
      <c r="S744" s="22">
        <v>57</v>
      </c>
      <c r="T744" s="20" t="s">
        <v>1683</v>
      </c>
      <c r="U744" s="20">
        <v>4.4000000000000004</v>
      </c>
      <c r="V744" s="20" t="s">
        <v>1684</v>
      </c>
      <c r="W744" s="20">
        <v>10.7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80</v>
      </c>
      <c r="AD744" s="22">
        <v>1666249</v>
      </c>
      <c r="AE744" s="22">
        <v>22189</v>
      </c>
      <c r="AF744" s="22">
        <v>595898</v>
      </c>
      <c r="AG744" s="22">
        <v>48361</v>
      </c>
      <c r="AH744" s="20">
        <v>0.7</v>
      </c>
      <c r="AI744" s="20">
        <v>14</v>
      </c>
      <c r="AJ744" s="20" t="s">
        <v>2336</v>
      </c>
      <c r="AK744" s="22">
        <v>1311</v>
      </c>
      <c r="AL744" s="22">
        <v>8</v>
      </c>
      <c r="AM744" s="22">
        <v>2</v>
      </c>
      <c r="AN744" s="22">
        <v>1</v>
      </c>
      <c r="AO744" s="22">
        <v>22</v>
      </c>
      <c r="AP744" s="22">
        <v>0</v>
      </c>
      <c r="AQ744" s="22">
        <v>0</v>
      </c>
      <c r="AR744" s="22">
        <v>0</v>
      </c>
      <c r="AS744" s="22">
        <v>4</v>
      </c>
      <c r="AT744" s="22">
        <v>0</v>
      </c>
      <c r="AU744" s="22">
        <v>0</v>
      </c>
      <c r="AV744" s="22">
        <v>7</v>
      </c>
      <c r="AW744" s="22">
        <v>230</v>
      </c>
      <c r="AX744" s="20">
        <v>357</v>
      </c>
      <c r="AY744" s="20">
        <v>190.4</v>
      </c>
      <c r="AZ744" s="20">
        <v>343</v>
      </c>
      <c r="BA744" s="20">
        <v>89.3</v>
      </c>
      <c r="BB744" s="22">
        <v>15</v>
      </c>
      <c r="BC744" s="20">
        <v>4.32</v>
      </c>
      <c r="BD744" s="20">
        <v>1.87</v>
      </c>
      <c r="BE744" s="20">
        <v>6.19</v>
      </c>
      <c r="BF744" s="20">
        <v>21.71</v>
      </c>
      <c r="BG744" s="22">
        <v>48</v>
      </c>
      <c r="BH744" s="22">
        <v>17</v>
      </c>
      <c r="BI744" s="22">
        <v>93</v>
      </c>
      <c r="BJ744" s="22">
        <v>71</v>
      </c>
      <c r="BK744" s="22">
        <v>33</v>
      </c>
      <c r="BL744" s="22">
        <v>20</v>
      </c>
      <c r="BM744" s="22">
        <v>40</v>
      </c>
      <c r="BN744" s="22">
        <v>28</v>
      </c>
      <c r="BO744" s="20"/>
      <c r="BP744" s="20"/>
      <c r="BQ744" s="20"/>
      <c r="BR744" s="20"/>
      <c r="BS744" s="22">
        <v>1</v>
      </c>
      <c r="BT744" s="20"/>
      <c r="BU744" s="22">
        <v>0.3</v>
      </c>
      <c r="BV744" s="22">
        <v>0</v>
      </c>
      <c r="BW744" s="22">
        <v>0.13</v>
      </c>
      <c r="BX744" s="22">
        <v>0.43</v>
      </c>
      <c r="BY744" s="22">
        <v>1.49</v>
      </c>
      <c r="BZ744" s="22">
        <v>1.51</v>
      </c>
      <c r="CA744" s="22">
        <v>82</v>
      </c>
      <c r="CB744" s="22">
        <v>51</v>
      </c>
      <c r="CC744" s="22">
        <v>47</v>
      </c>
      <c r="CD744" s="22">
        <v>28</v>
      </c>
      <c r="CE744" s="22">
        <v>37</v>
      </c>
      <c r="CF744" s="22">
        <v>23</v>
      </c>
      <c r="CG744" s="22">
        <v>36</v>
      </c>
      <c r="CH744" s="22">
        <v>10</v>
      </c>
      <c r="CI744" s="22">
        <v>1.03</v>
      </c>
      <c r="CJ744" s="22">
        <v>7.0000000000000007E-2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448089</v>
      </c>
      <c r="D745" s="22">
        <v>0</v>
      </c>
      <c r="E745" s="22">
        <v>0</v>
      </c>
      <c r="F745" s="22">
        <v>-1</v>
      </c>
      <c r="G745" s="22">
        <v>1</v>
      </c>
      <c r="H745" s="22">
        <v>0</v>
      </c>
      <c r="I745" s="22">
        <v>3</v>
      </c>
      <c r="J745" s="20">
        <v>1.7</v>
      </c>
      <c r="K745" s="20">
        <v>1.7</v>
      </c>
      <c r="L745" s="22">
        <v>2</v>
      </c>
      <c r="M745" s="20" t="s">
        <v>1770</v>
      </c>
      <c r="N745" s="20">
        <v>1.7</v>
      </c>
      <c r="O745" s="22">
        <v>559</v>
      </c>
      <c r="P745" s="23" t="b">
        <v>0</v>
      </c>
      <c r="Q745" s="20"/>
      <c r="R745" s="20" t="s">
        <v>3557</v>
      </c>
      <c r="S745" s="22">
        <v>49</v>
      </c>
      <c r="T745" s="20" t="s">
        <v>1771</v>
      </c>
      <c r="U745" s="20">
        <v>1.8</v>
      </c>
      <c r="V745" s="20" t="s">
        <v>1772</v>
      </c>
      <c r="W745" s="20">
        <v>0.1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29</v>
      </c>
      <c r="AD745" s="22">
        <v>5823</v>
      </c>
      <c r="AE745" s="22">
        <v>66</v>
      </c>
      <c r="AF745" s="22">
        <v>7959</v>
      </c>
      <c r="AG745" s="22">
        <v>52</v>
      </c>
      <c r="AH745" s="20">
        <v>0.3</v>
      </c>
      <c r="AI745" s="20">
        <v>5.9</v>
      </c>
      <c r="AJ745" s="20" t="s">
        <v>1773</v>
      </c>
      <c r="AK745" s="22">
        <v>1209</v>
      </c>
      <c r="AL745" s="22">
        <v>0</v>
      </c>
      <c r="AM745" s="22">
        <v>1</v>
      </c>
      <c r="AN745" s="22">
        <v>2</v>
      </c>
      <c r="AO745" s="22">
        <v>23</v>
      </c>
      <c r="AP745" s="22">
        <v>0</v>
      </c>
      <c r="AQ745" s="22">
        <v>0</v>
      </c>
      <c r="AR745" s="22">
        <v>0</v>
      </c>
      <c r="AS745" s="22">
        <v>5</v>
      </c>
      <c r="AT745" s="22">
        <v>0</v>
      </c>
      <c r="AU745" s="22">
        <v>0</v>
      </c>
      <c r="AV745" s="22">
        <v>0</v>
      </c>
      <c r="AW745" s="22">
        <v>157</v>
      </c>
      <c r="AX745" s="20">
        <v>141.19999999999999</v>
      </c>
      <c r="AY745" s="20">
        <v>163.6</v>
      </c>
      <c r="AZ745" s="20">
        <v>43</v>
      </c>
      <c r="BA745" s="20">
        <v>34.700000000000003</v>
      </c>
      <c r="BB745" s="22">
        <v>15</v>
      </c>
      <c r="BC745" s="20">
        <v>0.35</v>
      </c>
      <c r="BD745" s="20">
        <v>0.68</v>
      </c>
      <c r="BE745" s="20">
        <v>1.03</v>
      </c>
      <c r="BF745" s="20">
        <v>21.44</v>
      </c>
      <c r="BG745" s="22">
        <v>248</v>
      </c>
      <c r="BH745" s="22">
        <v>99</v>
      </c>
      <c r="BI745" s="22">
        <v>110</v>
      </c>
      <c r="BJ745" s="22">
        <v>79</v>
      </c>
      <c r="BK745" s="22">
        <v>265</v>
      </c>
      <c r="BL745" s="22">
        <v>139</v>
      </c>
      <c r="BM745" s="22">
        <v>211</v>
      </c>
      <c r="BN745" s="22">
        <v>102</v>
      </c>
      <c r="BO745" s="22">
        <v>3</v>
      </c>
      <c r="BP745" s="20"/>
      <c r="BQ745" s="20"/>
      <c r="BR745" s="20"/>
      <c r="BS745" s="20"/>
      <c r="BT745" s="20"/>
      <c r="BU745" s="22">
        <v>0.03</v>
      </c>
      <c r="BV745" s="22">
        <v>0</v>
      </c>
      <c r="BW745" s="22">
        <v>0.05</v>
      </c>
      <c r="BX745" s="22">
        <v>0.08</v>
      </c>
      <c r="BY745" s="22">
        <v>1.6</v>
      </c>
      <c r="BZ745" s="22">
        <v>1.71</v>
      </c>
      <c r="CA745" s="22">
        <v>262</v>
      </c>
      <c r="CB745" s="22">
        <v>167</v>
      </c>
      <c r="CC745" s="22">
        <v>199</v>
      </c>
      <c r="CD745" s="22">
        <v>89</v>
      </c>
      <c r="CE745" s="22">
        <v>320</v>
      </c>
      <c r="CF745" s="22">
        <v>136</v>
      </c>
      <c r="CG745" s="22">
        <v>490</v>
      </c>
      <c r="CH745" s="22">
        <v>166</v>
      </c>
      <c r="CI745" s="22">
        <v>1.1200000000000001</v>
      </c>
      <c r="CJ745" s="22">
        <v>0.15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0</v>
      </c>
      <c r="B746" s="22">
        <v>0</v>
      </c>
      <c r="C746" s="22">
        <v>114128</v>
      </c>
      <c r="D746" s="22">
        <v>0</v>
      </c>
      <c r="E746" s="22">
        <v>0</v>
      </c>
      <c r="F746" s="22">
        <v>-2</v>
      </c>
      <c r="G746" s="22">
        <v>2</v>
      </c>
      <c r="H746" s="22">
        <v>0</v>
      </c>
      <c r="I746" s="22">
        <v>2</v>
      </c>
      <c r="J746" s="20">
        <v>0</v>
      </c>
      <c r="K746" s="20">
        <v>0</v>
      </c>
      <c r="L746" s="22">
        <v>0</v>
      </c>
      <c r="M746" s="20" t="s">
        <v>1539</v>
      </c>
      <c r="N746" s="20">
        <v>0</v>
      </c>
      <c r="O746" s="22">
        <v>560</v>
      </c>
      <c r="P746" s="23" t="b">
        <v>0</v>
      </c>
      <c r="Q746" s="20" t="s">
        <v>3690</v>
      </c>
      <c r="R746" s="20" t="s">
        <v>3652</v>
      </c>
      <c r="S746" s="22">
        <v>43</v>
      </c>
      <c r="T746" s="20" t="s">
        <v>1678</v>
      </c>
      <c r="U746" s="20">
        <v>1</v>
      </c>
      <c r="V746" s="20" t="s">
        <v>1679</v>
      </c>
      <c r="W746" s="20">
        <v>0</v>
      </c>
      <c r="X746" s="23" t="b">
        <v>0</v>
      </c>
      <c r="Y746" s="20"/>
      <c r="Z746" s="20" t="s">
        <v>3140</v>
      </c>
      <c r="AA746" s="22">
        <v>20</v>
      </c>
      <c r="AB746" s="22">
        <v>39</v>
      </c>
      <c r="AC746" s="22">
        <v>1</v>
      </c>
      <c r="AD746" s="22">
        <v>1421</v>
      </c>
      <c r="AE746" s="22">
        <v>0</v>
      </c>
      <c r="AF746" s="22">
        <v>5216</v>
      </c>
      <c r="AG746" s="22">
        <v>48</v>
      </c>
      <c r="AH746" s="20">
        <v>0</v>
      </c>
      <c r="AI746" s="20">
        <v>0.2</v>
      </c>
      <c r="AJ746" s="20" t="s">
        <v>2337</v>
      </c>
      <c r="AK746" s="22">
        <v>4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3</v>
      </c>
      <c r="AX746" s="20">
        <v>5</v>
      </c>
      <c r="AY746" s="20">
        <v>0</v>
      </c>
      <c r="AZ746" s="20">
        <v>0</v>
      </c>
      <c r="BA746" s="20">
        <v>0.5</v>
      </c>
      <c r="BB746" s="22">
        <v>0</v>
      </c>
      <c r="BC746" s="20">
        <v>0</v>
      </c>
      <c r="BD746" s="20">
        <v>0</v>
      </c>
      <c r="BE746" s="20">
        <v>0</v>
      </c>
      <c r="BF746" s="20">
        <v>7.0000000000000007E-2</v>
      </c>
      <c r="BG746" s="22">
        <v>457</v>
      </c>
      <c r="BH746" s="22">
        <v>166</v>
      </c>
      <c r="BI746" s="22">
        <v>584</v>
      </c>
      <c r="BJ746" s="22">
        <v>235</v>
      </c>
      <c r="BK746" s="22">
        <v>564</v>
      </c>
      <c r="BL746" s="22">
        <v>230</v>
      </c>
      <c r="BM746" s="22">
        <v>468</v>
      </c>
      <c r="BN746" s="22">
        <v>168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1.58</v>
      </c>
      <c r="BZ746" s="22">
        <v>0</v>
      </c>
      <c r="CA746" s="22">
        <v>580</v>
      </c>
      <c r="CB746" s="22">
        <v>134</v>
      </c>
      <c r="CC746" s="22">
        <v>535</v>
      </c>
      <c r="CD746" s="22">
        <v>213</v>
      </c>
      <c r="CE746" s="22">
        <v>409</v>
      </c>
      <c r="CF746" s="22">
        <v>146</v>
      </c>
      <c r="CG746" s="22">
        <v>517</v>
      </c>
      <c r="CH746" s="22">
        <v>193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2">
        <v>428610</v>
      </c>
      <c r="D747" s="22">
        <v>0</v>
      </c>
      <c r="E747" s="22">
        <v>0</v>
      </c>
      <c r="F747" s="22">
        <v>-2</v>
      </c>
      <c r="G747" s="22">
        <v>2</v>
      </c>
      <c r="H747" s="22">
        <v>0</v>
      </c>
      <c r="I747" s="22">
        <v>3</v>
      </c>
      <c r="J747" s="20">
        <v>0</v>
      </c>
      <c r="K747" s="20">
        <v>0</v>
      </c>
      <c r="L747" s="22">
        <v>0</v>
      </c>
      <c r="M747" s="20" t="s">
        <v>1428</v>
      </c>
      <c r="N747" s="20">
        <v>0</v>
      </c>
      <c r="O747" s="22">
        <v>561</v>
      </c>
      <c r="P747" s="23" t="b">
        <v>0</v>
      </c>
      <c r="Q747" s="20"/>
      <c r="R747" s="20"/>
      <c r="S747" s="22">
        <v>43</v>
      </c>
      <c r="T747" s="20" t="s">
        <v>2338</v>
      </c>
      <c r="U747" s="20">
        <v>0</v>
      </c>
      <c r="V747" s="20" t="s">
        <v>2339</v>
      </c>
      <c r="W747" s="20">
        <v>0.2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0</v>
      </c>
      <c r="AD747" s="22">
        <v>13817</v>
      </c>
      <c r="AE747" s="22">
        <v>457</v>
      </c>
      <c r="AF747" s="22">
        <v>20009</v>
      </c>
      <c r="AG747" s="22">
        <v>347</v>
      </c>
      <c r="AH747" s="20">
        <v>0</v>
      </c>
      <c r="AI747" s="20">
        <v>0</v>
      </c>
      <c r="AJ747" s="20" t="s">
        <v>2340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603</v>
      </c>
      <c r="BH747" s="22">
        <v>223</v>
      </c>
      <c r="BI747" s="22">
        <v>592</v>
      </c>
      <c r="BJ747" s="22">
        <v>224</v>
      </c>
      <c r="BK747" s="22">
        <v>574</v>
      </c>
      <c r="BL747" s="22">
        <v>219</v>
      </c>
      <c r="BM747" s="22">
        <v>610</v>
      </c>
      <c r="BN747" s="22">
        <v>227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600</v>
      </c>
      <c r="CB747" s="22">
        <v>325</v>
      </c>
      <c r="CC747" s="22">
        <v>545</v>
      </c>
      <c r="CD747" s="22">
        <v>192</v>
      </c>
      <c r="CE747" s="22">
        <v>616</v>
      </c>
      <c r="CF747" s="22">
        <v>232</v>
      </c>
      <c r="CG747" s="22">
        <v>345</v>
      </c>
      <c r="CH747" s="22">
        <v>106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2">
        <v>429414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4</v>
      </c>
      <c r="J748" s="20">
        <v>0.5</v>
      </c>
      <c r="K748" s="20">
        <v>0.5</v>
      </c>
      <c r="L748" s="22">
        <v>0</v>
      </c>
      <c r="M748" s="20" t="s">
        <v>1718</v>
      </c>
      <c r="N748" s="20">
        <v>0.5</v>
      </c>
      <c r="O748" s="22">
        <v>562</v>
      </c>
      <c r="P748" s="23" t="b">
        <v>0</v>
      </c>
      <c r="Q748" s="20"/>
      <c r="R748" s="20"/>
      <c r="S748" s="22">
        <v>49</v>
      </c>
      <c r="T748" s="20" t="s">
        <v>1719</v>
      </c>
      <c r="U748" s="20">
        <v>2.2000000000000002</v>
      </c>
      <c r="V748" s="20" t="s">
        <v>1720</v>
      </c>
      <c r="W748" s="20">
        <v>0.2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24</v>
      </c>
      <c r="AD748" s="22">
        <v>25453</v>
      </c>
      <c r="AE748" s="22">
        <v>76</v>
      </c>
      <c r="AF748" s="22">
        <v>28659</v>
      </c>
      <c r="AG748" s="22">
        <v>322</v>
      </c>
      <c r="AH748" s="20">
        <v>0.1</v>
      </c>
      <c r="AI748" s="20">
        <v>4.9000000000000004</v>
      </c>
      <c r="AJ748" s="20" t="s">
        <v>1721</v>
      </c>
      <c r="AK748" s="22">
        <v>158</v>
      </c>
      <c r="AL748" s="22">
        <v>2</v>
      </c>
      <c r="AM748" s="22">
        <v>0</v>
      </c>
      <c r="AN748" s="22">
        <v>1</v>
      </c>
      <c r="AO748" s="22">
        <v>2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4</v>
      </c>
      <c r="AW748" s="22">
        <v>88</v>
      </c>
      <c r="AX748" s="20">
        <v>94</v>
      </c>
      <c r="AY748" s="20">
        <v>48.7</v>
      </c>
      <c r="AZ748" s="20">
        <v>66</v>
      </c>
      <c r="BA748" s="20">
        <v>20.7</v>
      </c>
      <c r="BB748" s="22">
        <v>1</v>
      </c>
      <c r="BC748" s="20">
        <v>1.01</v>
      </c>
      <c r="BD748" s="20">
        <v>0.26</v>
      </c>
      <c r="BE748" s="20">
        <v>1.27</v>
      </c>
      <c r="BF748" s="20">
        <v>2.57</v>
      </c>
      <c r="BG748" s="22">
        <v>300</v>
      </c>
      <c r="BH748" s="22">
        <v>35</v>
      </c>
      <c r="BI748" s="22">
        <v>296</v>
      </c>
      <c r="BJ748" s="22">
        <v>43</v>
      </c>
      <c r="BK748" s="22">
        <v>214</v>
      </c>
      <c r="BL748" s="22">
        <v>44</v>
      </c>
      <c r="BM748" s="22">
        <v>306</v>
      </c>
      <c r="BN748" s="22">
        <v>39</v>
      </c>
      <c r="BO748" s="20"/>
      <c r="BP748" s="20"/>
      <c r="BQ748" s="20"/>
      <c r="BR748" s="20"/>
      <c r="BS748" s="20"/>
      <c r="BT748" s="20"/>
      <c r="BU748" s="22">
        <v>0.57999999999999996</v>
      </c>
      <c r="BV748" s="22">
        <v>0</v>
      </c>
      <c r="BW748" s="22">
        <v>0.15</v>
      </c>
      <c r="BX748" s="22">
        <v>0.73</v>
      </c>
      <c r="BY748" s="22">
        <v>1.46</v>
      </c>
      <c r="BZ748" s="22">
        <v>1.1399999999999999</v>
      </c>
      <c r="CA748" s="22">
        <v>256</v>
      </c>
      <c r="CB748" s="22">
        <v>55</v>
      </c>
      <c r="CC748" s="22">
        <v>334</v>
      </c>
      <c r="CD748" s="22">
        <v>44</v>
      </c>
      <c r="CE748" s="22">
        <v>255</v>
      </c>
      <c r="CF748" s="22">
        <v>33</v>
      </c>
      <c r="CG748" s="22">
        <v>358</v>
      </c>
      <c r="CH748" s="22">
        <v>55</v>
      </c>
      <c r="CI748" s="22">
        <v>0.56999999999999995</v>
      </c>
      <c r="CJ748" s="22">
        <v>0.56999999999999995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214048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2</v>
      </c>
      <c r="J749" s="20">
        <v>2</v>
      </c>
      <c r="K749" s="20">
        <v>2</v>
      </c>
      <c r="L749" s="22">
        <v>2</v>
      </c>
      <c r="M749" s="20" t="s">
        <v>1690</v>
      </c>
      <c r="N749" s="20">
        <v>2</v>
      </c>
      <c r="O749" s="22">
        <v>563</v>
      </c>
      <c r="P749" s="23" t="b">
        <v>0</v>
      </c>
      <c r="Q749" s="20"/>
      <c r="R749" s="20"/>
      <c r="S749" s="22">
        <v>45</v>
      </c>
      <c r="T749" s="20" t="s">
        <v>1691</v>
      </c>
      <c r="U749" s="20">
        <v>1.9</v>
      </c>
      <c r="V749" s="20" t="s">
        <v>497</v>
      </c>
      <c r="W749" s="20">
        <v>0.7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34</v>
      </c>
      <c r="AD749" s="22">
        <v>86880</v>
      </c>
      <c r="AE749" s="22">
        <v>582</v>
      </c>
      <c r="AF749" s="22">
        <v>93929</v>
      </c>
      <c r="AG749" s="22">
        <v>985</v>
      </c>
      <c r="AH749" s="20">
        <v>0.4</v>
      </c>
      <c r="AI749" s="20">
        <v>7.6</v>
      </c>
      <c r="AJ749" s="20" t="s">
        <v>497</v>
      </c>
      <c r="AK749" s="22">
        <v>1620</v>
      </c>
      <c r="AL749" s="22">
        <v>0</v>
      </c>
      <c r="AM749" s="22">
        <v>0</v>
      </c>
      <c r="AN749" s="22">
        <v>2</v>
      </c>
      <c r="AO749" s="22">
        <v>30</v>
      </c>
      <c r="AP749" s="22">
        <v>0</v>
      </c>
      <c r="AQ749" s="22">
        <v>0</v>
      </c>
      <c r="AR749" s="22">
        <v>0</v>
      </c>
      <c r="AS749" s="22">
        <v>3</v>
      </c>
      <c r="AT749" s="22">
        <v>0</v>
      </c>
      <c r="AU749" s="22">
        <v>0</v>
      </c>
      <c r="AV749" s="22">
        <v>2</v>
      </c>
      <c r="AW749" s="22">
        <v>264</v>
      </c>
      <c r="AX749" s="20">
        <v>364.8</v>
      </c>
      <c r="AY749" s="20">
        <v>125.7</v>
      </c>
      <c r="AZ749" s="20">
        <v>81</v>
      </c>
      <c r="BA749" s="20">
        <v>57.3</v>
      </c>
      <c r="BB749" s="22">
        <v>18</v>
      </c>
      <c r="BC749" s="20">
        <v>0.46</v>
      </c>
      <c r="BD749" s="20">
        <v>0.37</v>
      </c>
      <c r="BE749" s="20">
        <v>0.83</v>
      </c>
      <c r="BF749" s="20">
        <v>29.38</v>
      </c>
      <c r="BG749" s="22">
        <v>43</v>
      </c>
      <c r="BH749" s="22">
        <v>12</v>
      </c>
      <c r="BI749" s="22">
        <v>152</v>
      </c>
      <c r="BJ749" s="22">
        <v>32</v>
      </c>
      <c r="BK749" s="22">
        <v>187</v>
      </c>
      <c r="BL749" s="22">
        <v>40</v>
      </c>
      <c r="BM749" s="22">
        <v>116</v>
      </c>
      <c r="BN749" s="22">
        <v>22</v>
      </c>
      <c r="BO749" s="20"/>
      <c r="BP749" s="20"/>
      <c r="BQ749" s="20"/>
      <c r="BR749" s="20"/>
      <c r="BS749" s="20"/>
      <c r="BT749" s="20"/>
      <c r="BU749" s="22">
        <v>0.03</v>
      </c>
      <c r="BV749" s="22">
        <v>0</v>
      </c>
      <c r="BW749" s="22">
        <v>0.02</v>
      </c>
      <c r="BX749" s="22">
        <v>0.05</v>
      </c>
      <c r="BY749" s="22">
        <v>1.63</v>
      </c>
      <c r="BZ749" s="22">
        <v>1.67</v>
      </c>
      <c r="CA749" s="22">
        <v>381</v>
      </c>
      <c r="CB749" s="22">
        <v>70</v>
      </c>
      <c r="CC749" s="22">
        <v>170</v>
      </c>
      <c r="CD749" s="22">
        <v>60</v>
      </c>
      <c r="CE749" s="22">
        <v>296</v>
      </c>
      <c r="CF749" s="22">
        <v>107</v>
      </c>
      <c r="CG749" s="22">
        <v>205</v>
      </c>
      <c r="CH749" s="22">
        <v>78</v>
      </c>
      <c r="CI749" s="22">
        <v>1</v>
      </c>
      <c r="CJ749" s="22">
        <v>0.11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138001</v>
      </c>
      <c r="D750" s="22">
        <v>0</v>
      </c>
      <c r="E750" s="22">
        <v>0</v>
      </c>
      <c r="F750" s="22">
        <v>-1</v>
      </c>
      <c r="G750" s="22">
        <v>1</v>
      </c>
      <c r="H750" s="22">
        <v>0</v>
      </c>
      <c r="I750" s="22">
        <v>1</v>
      </c>
      <c r="J750" s="20">
        <v>0</v>
      </c>
      <c r="K750" s="20">
        <v>0</v>
      </c>
      <c r="L750" s="22">
        <v>0</v>
      </c>
      <c r="M750" s="20" t="s">
        <v>1260</v>
      </c>
      <c r="N750" s="20">
        <v>0</v>
      </c>
      <c r="O750" s="22">
        <v>564</v>
      </c>
      <c r="P750" s="23" t="b">
        <v>0</v>
      </c>
      <c r="Q750" s="20"/>
      <c r="R750" s="20"/>
      <c r="S750" s="22">
        <v>39</v>
      </c>
      <c r="T750" s="20" t="s">
        <v>2341</v>
      </c>
      <c r="U750" s="20">
        <v>0</v>
      </c>
      <c r="V750" s="20" t="s">
        <v>2342</v>
      </c>
      <c r="W750" s="20">
        <v>0.7</v>
      </c>
      <c r="X750" s="23" t="b">
        <v>0</v>
      </c>
      <c r="Y750" s="20"/>
      <c r="Z750" s="20" t="s">
        <v>858</v>
      </c>
      <c r="AA750" s="22">
        <v>20</v>
      </c>
      <c r="AB750" s="22">
        <v>39</v>
      </c>
      <c r="AC750" s="22">
        <v>0</v>
      </c>
      <c r="AD750" s="22">
        <v>16794</v>
      </c>
      <c r="AE750" s="22">
        <v>325</v>
      </c>
      <c r="AF750" s="22">
        <v>31462</v>
      </c>
      <c r="AG750" s="22">
        <v>260</v>
      </c>
      <c r="AH750" s="20">
        <v>0</v>
      </c>
      <c r="AI750" s="20">
        <v>0</v>
      </c>
      <c r="AJ750" s="20" t="s">
        <v>2342</v>
      </c>
      <c r="AK750" s="22">
        <v>0</v>
      </c>
      <c r="AL750" s="22">
        <v>0</v>
      </c>
      <c r="AM750" s="22">
        <v>0</v>
      </c>
      <c r="AN750" s="22">
        <v>0</v>
      </c>
      <c r="AO750" s="22">
        <v>0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0</v>
      </c>
      <c r="AV750" s="22">
        <v>0</v>
      </c>
      <c r="AW750" s="22">
        <v>0</v>
      </c>
      <c r="AX750" s="20">
        <v>0</v>
      </c>
      <c r="AY750" s="20">
        <v>0</v>
      </c>
      <c r="AZ750" s="20">
        <v>0</v>
      </c>
      <c r="BA750" s="20">
        <v>0</v>
      </c>
      <c r="BB750" s="22">
        <v>0</v>
      </c>
      <c r="BC750" s="20">
        <v>0</v>
      </c>
      <c r="BD750" s="20">
        <v>0</v>
      </c>
      <c r="BE750" s="20">
        <v>0</v>
      </c>
      <c r="BF750" s="20">
        <v>0</v>
      </c>
      <c r="BG750" s="22">
        <v>495</v>
      </c>
      <c r="BH750" s="22">
        <v>42</v>
      </c>
      <c r="BI750" s="22">
        <v>477</v>
      </c>
      <c r="BJ750" s="22">
        <v>22</v>
      </c>
      <c r="BK750" s="22">
        <v>448</v>
      </c>
      <c r="BL750" s="22">
        <v>13</v>
      </c>
      <c r="BM750" s="22">
        <v>501</v>
      </c>
      <c r="BN750" s="22">
        <v>42</v>
      </c>
      <c r="BO750" s="20"/>
      <c r="BP750" s="20"/>
      <c r="BQ750" s="20"/>
      <c r="BR750" s="20"/>
      <c r="BS750" s="20"/>
      <c r="BT750" s="20"/>
      <c r="BU750" s="22">
        <v>0</v>
      </c>
      <c r="BV750" s="22">
        <v>0</v>
      </c>
      <c r="BW750" s="22">
        <v>0</v>
      </c>
      <c r="BX750" s="22">
        <v>0</v>
      </c>
      <c r="BY750" s="22">
        <v>0</v>
      </c>
      <c r="BZ750" s="22">
        <v>0</v>
      </c>
      <c r="CA750" s="22">
        <v>741</v>
      </c>
      <c r="CB750" s="22">
        <v>73</v>
      </c>
      <c r="CC750" s="22">
        <v>424</v>
      </c>
      <c r="CD750" s="22">
        <v>40</v>
      </c>
      <c r="CE750" s="22">
        <v>507</v>
      </c>
      <c r="CF750" s="22">
        <v>42</v>
      </c>
      <c r="CG750" s="22">
        <v>210</v>
      </c>
      <c r="CH750" s="22">
        <v>28</v>
      </c>
      <c r="CI750" s="22">
        <v>0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151086</v>
      </c>
      <c r="D751" s="22">
        <v>0</v>
      </c>
      <c r="E751" s="22">
        <v>0</v>
      </c>
      <c r="F751" s="22">
        <v>-1</v>
      </c>
      <c r="G751" s="22">
        <v>1</v>
      </c>
      <c r="H751" s="22">
        <v>1</v>
      </c>
      <c r="I751" s="22">
        <v>3</v>
      </c>
      <c r="J751" s="20">
        <v>2.7</v>
      </c>
      <c r="K751" s="20">
        <v>2.7</v>
      </c>
      <c r="L751" s="22">
        <v>9</v>
      </c>
      <c r="M751" s="20" t="s">
        <v>1726</v>
      </c>
      <c r="N751" s="20">
        <v>2.7</v>
      </c>
      <c r="O751" s="22">
        <v>565</v>
      </c>
      <c r="P751" s="23" t="b">
        <v>0</v>
      </c>
      <c r="Q751" s="20"/>
      <c r="R751" s="20" t="s">
        <v>3504</v>
      </c>
      <c r="S751" s="22">
        <v>49</v>
      </c>
      <c r="T751" s="20" t="s">
        <v>1727</v>
      </c>
      <c r="U751" s="20">
        <v>2.9</v>
      </c>
      <c r="V751" s="20" t="s">
        <v>1728</v>
      </c>
      <c r="W751" s="20">
        <v>0.1</v>
      </c>
      <c r="X751" s="23" t="b">
        <v>0</v>
      </c>
      <c r="Y751" s="20"/>
      <c r="Z751" s="20" t="s">
        <v>858</v>
      </c>
      <c r="AA751" s="22">
        <v>20</v>
      </c>
      <c r="AB751" s="22">
        <v>39</v>
      </c>
      <c r="AC751" s="22">
        <v>47</v>
      </c>
      <c r="AD751" s="22">
        <v>22494</v>
      </c>
      <c r="AE751" s="22">
        <v>1033</v>
      </c>
      <c r="AF751" s="22">
        <v>17878</v>
      </c>
      <c r="AG751" s="22">
        <v>292</v>
      </c>
      <c r="AH751" s="20">
        <v>0.6</v>
      </c>
      <c r="AI751" s="20">
        <v>9.6</v>
      </c>
      <c r="AJ751" s="20" t="s">
        <v>1728</v>
      </c>
      <c r="AK751" s="22">
        <v>1381</v>
      </c>
      <c r="AL751" s="22">
        <v>3</v>
      </c>
      <c r="AM751" s="22">
        <v>0</v>
      </c>
      <c r="AN751" s="22">
        <v>2</v>
      </c>
      <c r="AO751" s="22">
        <v>25</v>
      </c>
      <c r="AP751" s="22">
        <v>0</v>
      </c>
      <c r="AQ751" s="22">
        <v>0</v>
      </c>
      <c r="AR751" s="22">
        <v>0</v>
      </c>
      <c r="AS751" s="22">
        <v>7</v>
      </c>
      <c r="AT751" s="22">
        <v>1</v>
      </c>
      <c r="AU751" s="22">
        <v>0</v>
      </c>
      <c r="AV751" s="22">
        <v>8</v>
      </c>
      <c r="AW751" s="22">
        <v>240</v>
      </c>
      <c r="AX751" s="20">
        <v>299.60000000000002</v>
      </c>
      <c r="AY751" s="20">
        <v>93.3</v>
      </c>
      <c r="AZ751" s="20">
        <v>262</v>
      </c>
      <c r="BA751" s="20">
        <v>65.7</v>
      </c>
      <c r="BB751" s="22">
        <v>16</v>
      </c>
      <c r="BC751" s="20">
        <v>2.75</v>
      </c>
      <c r="BD751" s="20">
        <v>0.44</v>
      </c>
      <c r="BE751" s="20">
        <v>3.19</v>
      </c>
      <c r="BF751" s="20">
        <v>25.11</v>
      </c>
      <c r="BG751" s="22">
        <v>81</v>
      </c>
      <c r="BH751" s="22">
        <v>31</v>
      </c>
      <c r="BI751" s="22">
        <v>197</v>
      </c>
      <c r="BJ751" s="22">
        <v>116</v>
      </c>
      <c r="BK751" s="22">
        <v>58</v>
      </c>
      <c r="BL751" s="22">
        <v>36</v>
      </c>
      <c r="BM751" s="22">
        <v>87</v>
      </c>
      <c r="BN751" s="22">
        <v>60</v>
      </c>
      <c r="BO751" s="20"/>
      <c r="BP751" s="20"/>
      <c r="BQ751" s="20"/>
      <c r="BR751" s="20"/>
      <c r="BS751" s="20"/>
      <c r="BT751" s="20"/>
      <c r="BU751" s="22">
        <v>0.18</v>
      </c>
      <c r="BV751" s="22">
        <v>0</v>
      </c>
      <c r="BW751" s="22">
        <v>0.03</v>
      </c>
      <c r="BX751" s="22">
        <v>0.21</v>
      </c>
      <c r="BY751" s="22">
        <v>1.64</v>
      </c>
      <c r="BZ751" s="22">
        <v>1.63</v>
      </c>
      <c r="CA751" s="22">
        <v>224</v>
      </c>
      <c r="CB751" s="22">
        <v>144</v>
      </c>
      <c r="CC751" s="22">
        <v>130</v>
      </c>
      <c r="CD751" s="22">
        <v>61</v>
      </c>
      <c r="CE751" s="22">
        <v>160</v>
      </c>
      <c r="CF751" s="22">
        <v>66</v>
      </c>
      <c r="CG751" s="22">
        <v>402</v>
      </c>
      <c r="CH751" s="22">
        <v>132</v>
      </c>
      <c r="CI751" s="22">
        <v>1.04</v>
      </c>
      <c r="CJ751" s="22">
        <v>0.13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75</v>
      </c>
      <c r="B752" s="22">
        <v>75</v>
      </c>
      <c r="C752" s="22">
        <v>247632</v>
      </c>
      <c r="D752" s="22">
        <v>0</v>
      </c>
      <c r="E752" s="22">
        <v>0</v>
      </c>
      <c r="F752" s="22">
        <v>1</v>
      </c>
      <c r="G752" s="22">
        <v>-1</v>
      </c>
      <c r="H752" s="22">
        <v>0</v>
      </c>
      <c r="I752" s="22">
        <v>3</v>
      </c>
      <c r="J752" s="20">
        <v>0</v>
      </c>
      <c r="K752" s="20">
        <v>0</v>
      </c>
      <c r="L752" s="22">
        <v>0</v>
      </c>
      <c r="M752" s="20" t="s">
        <v>1693</v>
      </c>
      <c r="N752" s="20">
        <v>0</v>
      </c>
      <c r="O752" s="22">
        <v>567</v>
      </c>
      <c r="P752" s="23" t="b">
        <v>0</v>
      </c>
      <c r="Q752" s="20" t="s">
        <v>3404</v>
      </c>
      <c r="R752" s="20" t="s">
        <v>3382</v>
      </c>
      <c r="S752" s="22">
        <v>56</v>
      </c>
      <c r="T752" s="20" t="s">
        <v>1694</v>
      </c>
      <c r="U752" s="20">
        <v>5.2</v>
      </c>
      <c r="V752" s="20" t="s">
        <v>1695</v>
      </c>
      <c r="W752" s="20">
        <v>1.3</v>
      </c>
      <c r="X752" s="23" t="b">
        <v>0</v>
      </c>
      <c r="Y752" s="20"/>
      <c r="Z752" s="20" t="s">
        <v>937</v>
      </c>
      <c r="AA752" s="22">
        <v>20</v>
      </c>
      <c r="AB752" s="22">
        <v>39</v>
      </c>
      <c r="AC752" s="22">
        <v>52</v>
      </c>
      <c r="AD752" s="22">
        <v>1323818</v>
      </c>
      <c r="AE752" s="22">
        <v>1715</v>
      </c>
      <c r="AF752" s="22">
        <v>1258670</v>
      </c>
      <c r="AG752" s="22">
        <v>2528</v>
      </c>
      <c r="AH752" s="20">
        <v>0</v>
      </c>
      <c r="AI752" s="20">
        <v>9.3000000000000007</v>
      </c>
      <c r="AJ752" s="20" t="s">
        <v>274</v>
      </c>
      <c r="AK752" s="22">
        <v>886</v>
      </c>
      <c r="AL752" s="22">
        <v>1</v>
      </c>
      <c r="AM752" s="22">
        <v>8</v>
      </c>
      <c r="AN752" s="22">
        <v>1</v>
      </c>
      <c r="AO752" s="22">
        <v>17</v>
      </c>
      <c r="AP752" s="22">
        <v>0</v>
      </c>
      <c r="AQ752" s="22">
        <v>0</v>
      </c>
      <c r="AR752" s="22">
        <v>0</v>
      </c>
      <c r="AS752" s="22">
        <v>3</v>
      </c>
      <c r="AT752" s="22">
        <v>0</v>
      </c>
      <c r="AU752" s="22">
        <v>0</v>
      </c>
      <c r="AV752" s="22">
        <v>5</v>
      </c>
      <c r="AW752" s="22">
        <v>206</v>
      </c>
      <c r="AX752" s="20">
        <v>248</v>
      </c>
      <c r="AY752" s="20">
        <v>388.1</v>
      </c>
      <c r="AZ752" s="20">
        <v>207</v>
      </c>
      <c r="BA752" s="20">
        <v>84</v>
      </c>
      <c r="BB752" s="22">
        <v>10</v>
      </c>
      <c r="BC752" s="20">
        <v>2.11</v>
      </c>
      <c r="BD752" s="20">
        <v>2.61</v>
      </c>
      <c r="BE752" s="20">
        <v>4.72</v>
      </c>
      <c r="BF752" s="20">
        <v>16.86</v>
      </c>
      <c r="BG752" s="22">
        <v>133</v>
      </c>
      <c r="BH752" s="22">
        <v>54</v>
      </c>
      <c r="BI752" s="22">
        <v>27</v>
      </c>
      <c r="BJ752" s="22">
        <v>21</v>
      </c>
      <c r="BK752" s="22">
        <v>81</v>
      </c>
      <c r="BL752" s="22">
        <v>54</v>
      </c>
      <c r="BM752" s="22">
        <v>46</v>
      </c>
      <c r="BN752" s="22">
        <v>33</v>
      </c>
      <c r="BO752" s="22">
        <v>1</v>
      </c>
      <c r="BP752" s="20"/>
      <c r="BQ752" s="22">
        <v>3</v>
      </c>
      <c r="BR752" s="20"/>
      <c r="BS752" s="20"/>
      <c r="BT752" s="20"/>
      <c r="BU752" s="22">
        <v>0.21</v>
      </c>
      <c r="BV752" s="22">
        <v>0</v>
      </c>
      <c r="BW752" s="22">
        <v>0.27</v>
      </c>
      <c r="BX752" s="22">
        <v>0.48</v>
      </c>
      <c r="BY752" s="22">
        <v>1.71</v>
      </c>
      <c r="BZ752" s="22">
        <v>1.73</v>
      </c>
      <c r="CA752" s="22">
        <v>94</v>
      </c>
      <c r="CB752" s="22">
        <v>59</v>
      </c>
      <c r="CC752" s="22">
        <v>744</v>
      </c>
      <c r="CD752" s="22">
        <v>323</v>
      </c>
      <c r="CE752" s="22">
        <v>18</v>
      </c>
      <c r="CF752" s="22">
        <v>11</v>
      </c>
      <c r="CG752" s="22">
        <v>163</v>
      </c>
      <c r="CH752" s="22">
        <v>51</v>
      </c>
      <c r="CI752" s="22">
        <v>1.02</v>
      </c>
      <c r="CJ752" s="22">
        <v>0.1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0</v>
      </c>
      <c r="B753" s="22">
        <v>0</v>
      </c>
      <c r="C753" s="22">
        <v>200600</v>
      </c>
      <c r="D753" s="22">
        <v>0</v>
      </c>
      <c r="E753" s="22">
        <v>0</v>
      </c>
      <c r="F753" s="22">
        <v>-2</v>
      </c>
      <c r="G753" s="22">
        <v>2</v>
      </c>
      <c r="H753" s="22">
        <v>0</v>
      </c>
      <c r="I753" s="22">
        <v>3</v>
      </c>
      <c r="J753" s="20">
        <v>0</v>
      </c>
      <c r="K753" s="20">
        <v>0</v>
      </c>
      <c r="L753" s="22">
        <v>0</v>
      </c>
      <c r="M753" s="20" t="s">
        <v>1026</v>
      </c>
      <c r="N753" s="20">
        <v>0</v>
      </c>
      <c r="O753" s="22">
        <v>568</v>
      </c>
      <c r="P753" s="23" t="b">
        <v>0</v>
      </c>
      <c r="Q753" s="20" t="s">
        <v>3179</v>
      </c>
      <c r="R753" s="20" t="s">
        <v>3180</v>
      </c>
      <c r="S753" s="22">
        <v>53</v>
      </c>
      <c r="T753" s="20" t="s">
        <v>1688</v>
      </c>
      <c r="U753" s="20">
        <v>0</v>
      </c>
      <c r="V753" s="20" t="s">
        <v>1689</v>
      </c>
      <c r="W753" s="20">
        <v>0</v>
      </c>
      <c r="X753" s="23" t="b">
        <v>0</v>
      </c>
      <c r="Y753" s="20"/>
      <c r="Z753" s="20" t="s">
        <v>872</v>
      </c>
      <c r="AA753" s="22">
        <v>20</v>
      </c>
      <c r="AB753" s="22">
        <v>39</v>
      </c>
      <c r="AC753" s="22">
        <v>0</v>
      </c>
      <c r="AD753" s="22">
        <v>868</v>
      </c>
      <c r="AE753" s="22">
        <v>0</v>
      </c>
      <c r="AF753" s="22">
        <v>11588</v>
      </c>
      <c r="AG753" s="22">
        <v>13</v>
      </c>
      <c r="AH753" s="20">
        <v>0</v>
      </c>
      <c r="AI753" s="20">
        <v>0</v>
      </c>
      <c r="AJ753" s="20" t="s">
        <v>440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753</v>
      </c>
      <c r="BH753" s="22">
        <v>327</v>
      </c>
      <c r="BI753" s="22">
        <v>752</v>
      </c>
      <c r="BJ753" s="22">
        <v>327</v>
      </c>
      <c r="BK753" s="22">
        <v>750</v>
      </c>
      <c r="BL753" s="22">
        <v>327</v>
      </c>
      <c r="BM753" s="22">
        <v>753</v>
      </c>
      <c r="BN753" s="22">
        <v>327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143</v>
      </c>
      <c r="CB753" s="22">
        <v>89</v>
      </c>
      <c r="CC753" s="22">
        <v>732</v>
      </c>
      <c r="CD753" s="22">
        <v>316</v>
      </c>
      <c r="CE753" s="22">
        <v>753</v>
      </c>
      <c r="CF753" s="22">
        <v>327</v>
      </c>
      <c r="CG753" s="22">
        <v>534</v>
      </c>
      <c r="CH753" s="22">
        <v>190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100</v>
      </c>
      <c r="B754" s="22">
        <v>100</v>
      </c>
      <c r="C754" s="22">
        <v>149065</v>
      </c>
      <c r="D754" s="22">
        <v>0</v>
      </c>
      <c r="E754" s="22">
        <v>0</v>
      </c>
      <c r="F754" s="22">
        <v>0</v>
      </c>
      <c r="G754" s="22">
        <v>0</v>
      </c>
      <c r="H754" s="22">
        <v>1</v>
      </c>
      <c r="I754" s="22">
        <v>1</v>
      </c>
      <c r="J754" s="20">
        <v>1.2</v>
      </c>
      <c r="K754" s="20">
        <v>1.2</v>
      </c>
      <c r="L754" s="22">
        <v>3</v>
      </c>
      <c r="M754" s="20" t="s">
        <v>1680</v>
      </c>
      <c r="N754" s="20">
        <v>1.2</v>
      </c>
      <c r="O754" s="22">
        <v>569</v>
      </c>
      <c r="P754" s="23" t="b">
        <v>0</v>
      </c>
      <c r="Q754" s="20"/>
      <c r="R754" s="20" t="s">
        <v>3754</v>
      </c>
      <c r="S754" s="22">
        <v>50</v>
      </c>
      <c r="T754" s="20" t="s">
        <v>1681</v>
      </c>
      <c r="U754" s="20">
        <v>2.7</v>
      </c>
      <c r="V754" s="20" t="s">
        <v>1682</v>
      </c>
      <c r="W754" s="20">
        <v>1.3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43</v>
      </c>
      <c r="AD754" s="22">
        <v>160397</v>
      </c>
      <c r="AE754" s="22">
        <v>1168</v>
      </c>
      <c r="AF754" s="22">
        <v>171751</v>
      </c>
      <c r="AG754" s="22">
        <v>1122</v>
      </c>
      <c r="AH754" s="20">
        <v>0.2</v>
      </c>
      <c r="AI754" s="20">
        <v>8.6</v>
      </c>
      <c r="AJ754" s="20" t="s">
        <v>94</v>
      </c>
      <c r="AK754" s="22">
        <v>1372</v>
      </c>
      <c r="AL754" s="22">
        <v>0</v>
      </c>
      <c r="AM754" s="22">
        <v>0</v>
      </c>
      <c r="AN754" s="22">
        <v>1</v>
      </c>
      <c r="AO754" s="22">
        <v>27</v>
      </c>
      <c r="AP754" s="22">
        <v>0</v>
      </c>
      <c r="AQ754" s="22">
        <v>0</v>
      </c>
      <c r="AR754" s="22">
        <v>0</v>
      </c>
      <c r="AS754" s="22">
        <v>1</v>
      </c>
      <c r="AT754" s="22">
        <v>0</v>
      </c>
      <c r="AU754" s="22">
        <v>50</v>
      </c>
      <c r="AV754" s="22">
        <v>4</v>
      </c>
      <c r="AW754" s="22">
        <v>251</v>
      </c>
      <c r="AX754" s="20">
        <v>371.2</v>
      </c>
      <c r="AY754" s="20">
        <v>0</v>
      </c>
      <c r="AZ754" s="20">
        <v>0</v>
      </c>
      <c r="BA754" s="20">
        <v>37.200000000000003</v>
      </c>
      <c r="BB754" s="22">
        <v>16</v>
      </c>
      <c r="BC754" s="20">
        <v>0</v>
      </c>
      <c r="BD754" s="20">
        <v>0</v>
      </c>
      <c r="BE754" s="20">
        <v>0</v>
      </c>
      <c r="BF754" s="20">
        <v>25.05</v>
      </c>
      <c r="BG754" s="22">
        <v>41</v>
      </c>
      <c r="BH754" s="22">
        <v>12</v>
      </c>
      <c r="BI754" s="22">
        <v>739</v>
      </c>
      <c r="BJ754" s="22">
        <v>86</v>
      </c>
      <c r="BK754" s="22">
        <v>736</v>
      </c>
      <c r="BL754" s="22">
        <v>84</v>
      </c>
      <c r="BM754" s="22">
        <v>202</v>
      </c>
      <c r="BN754" s="22">
        <v>13</v>
      </c>
      <c r="BO754" s="20"/>
      <c r="BP754" s="20"/>
      <c r="BQ754" s="20"/>
      <c r="BR754" s="20"/>
      <c r="BS754" s="20"/>
      <c r="BT754" s="20"/>
      <c r="BU754" s="22">
        <v>0</v>
      </c>
      <c r="BV754" s="22">
        <v>3.28</v>
      </c>
      <c r="BW754" s="22">
        <v>0</v>
      </c>
      <c r="BX754" s="22">
        <v>0</v>
      </c>
      <c r="BY754" s="22">
        <v>1.64</v>
      </c>
      <c r="BZ754" s="22">
        <v>1.77</v>
      </c>
      <c r="CA754" s="22">
        <v>178</v>
      </c>
      <c r="CB754" s="22">
        <v>7</v>
      </c>
      <c r="CC754" s="22">
        <v>260</v>
      </c>
      <c r="CD754" s="22">
        <v>24</v>
      </c>
      <c r="CE754" s="22">
        <v>192</v>
      </c>
      <c r="CF754" s="22">
        <v>22</v>
      </c>
      <c r="CG754" s="22">
        <v>165</v>
      </c>
      <c r="CH754" s="22">
        <v>23</v>
      </c>
      <c r="CI754" s="22">
        <v>1.05</v>
      </c>
      <c r="CJ754" s="22">
        <v>7.0000000000000007E-2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2">
        <v>88484</v>
      </c>
      <c r="D755" s="22">
        <v>0</v>
      </c>
      <c r="E755" s="22">
        <v>0</v>
      </c>
      <c r="F755" s="22">
        <v>-3</v>
      </c>
      <c r="G755" s="22">
        <v>3</v>
      </c>
      <c r="H755" s="22">
        <v>1</v>
      </c>
      <c r="I755" s="22">
        <v>3</v>
      </c>
      <c r="J755" s="20">
        <v>3.2</v>
      </c>
      <c r="K755" s="20">
        <v>3.2</v>
      </c>
      <c r="L755" s="22">
        <v>7</v>
      </c>
      <c r="M755" s="20" t="s">
        <v>895</v>
      </c>
      <c r="N755" s="20">
        <v>3.2</v>
      </c>
      <c r="O755" s="22">
        <v>570</v>
      </c>
      <c r="P755" s="23" t="b">
        <v>0</v>
      </c>
      <c r="Q755" s="20"/>
      <c r="R755" s="20"/>
      <c r="S755" s="22">
        <v>47</v>
      </c>
      <c r="T755" s="20" t="s">
        <v>1729</v>
      </c>
      <c r="U755" s="20">
        <v>3.5</v>
      </c>
      <c r="V755" s="20" t="s">
        <v>1730</v>
      </c>
      <c r="W755" s="20">
        <v>0.2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39</v>
      </c>
      <c r="AD755" s="22">
        <v>40413</v>
      </c>
      <c r="AE755" s="22">
        <v>2821</v>
      </c>
      <c r="AF755" s="22">
        <v>33570</v>
      </c>
      <c r="AG755" s="22">
        <v>607</v>
      </c>
      <c r="AH755" s="20">
        <v>0.7</v>
      </c>
      <c r="AI755" s="20">
        <v>8.3000000000000007</v>
      </c>
      <c r="AJ755" s="20" t="s">
        <v>1730</v>
      </c>
      <c r="AK755" s="22">
        <v>527</v>
      </c>
      <c r="AL755" s="22">
        <v>1</v>
      </c>
      <c r="AM755" s="22">
        <v>4</v>
      </c>
      <c r="AN755" s="22">
        <v>3</v>
      </c>
      <c r="AO755" s="22">
        <v>5</v>
      </c>
      <c r="AP755" s="22">
        <v>0</v>
      </c>
      <c r="AQ755" s="22">
        <v>0</v>
      </c>
      <c r="AR755" s="22">
        <v>0</v>
      </c>
      <c r="AS755" s="22">
        <v>1</v>
      </c>
      <c r="AT755" s="22">
        <v>0</v>
      </c>
      <c r="AU755" s="22">
        <v>0</v>
      </c>
      <c r="AV755" s="22">
        <v>4</v>
      </c>
      <c r="AW755" s="22">
        <v>141</v>
      </c>
      <c r="AX755" s="20">
        <v>184.2</v>
      </c>
      <c r="AY755" s="20">
        <v>350.4</v>
      </c>
      <c r="AZ755" s="20">
        <v>118</v>
      </c>
      <c r="BA755" s="20">
        <v>65.400000000000006</v>
      </c>
      <c r="BB755" s="22">
        <v>6</v>
      </c>
      <c r="BC755" s="20">
        <v>1.23</v>
      </c>
      <c r="BD755" s="20">
        <v>2.5299999999999998</v>
      </c>
      <c r="BE755" s="20">
        <v>3.76</v>
      </c>
      <c r="BF755" s="20">
        <v>7.37</v>
      </c>
      <c r="BG755" s="22">
        <v>193</v>
      </c>
      <c r="BH755" s="22">
        <v>78</v>
      </c>
      <c r="BI755" s="22">
        <v>32</v>
      </c>
      <c r="BJ755" s="22">
        <v>26</v>
      </c>
      <c r="BK755" s="22">
        <v>144</v>
      </c>
      <c r="BL755" s="22">
        <v>91</v>
      </c>
      <c r="BM755" s="22">
        <v>90</v>
      </c>
      <c r="BN755" s="22">
        <v>62</v>
      </c>
      <c r="BO755" s="22">
        <v>1</v>
      </c>
      <c r="BP755" s="20"/>
      <c r="BQ755" s="22">
        <v>2</v>
      </c>
      <c r="BR755" s="20"/>
      <c r="BS755" s="20"/>
      <c r="BT755" s="20"/>
      <c r="BU755" s="22">
        <v>0.21</v>
      </c>
      <c r="BV755" s="22">
        <v>0</v>
      </c>
      <c r="BW755" s="22">
        <v>0.43</v>
      </c>
      <c r="BX755" s="22">
        <v>0.64</v>
      </c>
      <c r="BY755" s="22">
        <v>1.26</v>
      </c>
      <c r="BZ755" s="22">
        <v>0.85</v>
      </c>
      <c r="CA755" s="22">
        <v>307</v>
      </c>
      <c r="CB755" s="22">
        <v>198</v>
      </c>
      <c r="CC755" s="22">
        <v>88</v>
      </c>
      <c r="CD755" s="22">
        <v>45</v>
      </c>
      <c r="CE755" s="22">
        <v>97</v>
      </c>
      <c r="CF755" s="22">
        <v>49</v>
      </c>
      <c r="CG755" s="22">
        <v>312</v>
      </c>
      <c r="CH755" s="22">
        <v>99</v>
      </c>
      <c r="CI755" s="22">
        <v>1.02</v>
      </c>
      <c r="CJ755" s="22">
        <v>0.51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0</v>
      </c>
      <c r="B756" s="22">
        <v>0</v>
      </c>
      <c r="C756" s="22">
        <v>216208</v>
      </c>
      <c r="D756" s="22">
        <v>0</v>
      </c>
      <c r="E756" s="22">
        <v>0</v>
      </c>
      <c r="F756" s="22">
        <v>0</v>
      </c>
      <c r="G756" s="22">
        <v>0</v>
      </c>
      <c r="H756" s="22">
        <v>0</v>
      </c>
      <c r="I756" s="22">
        <v>1</v>
      </c>
      <c r="J756" s="20">
        <v>0</v>
      </c>
      <c r="K756" s="20">
        <v>0</v>
      </c>
      <c r="L756" s="22">
        <v>0</v>
      </c>
      <c r="M756" s="20" t="s">
        <v>1705</v>
      </c>
      <c r="N756" s="20">
        <v>0</v>
      </c>
      <c r="O756" s="22">
        <v>571</v>
      </c>
      <c r="P756" s="23" t="b">
        <v>0</v>
      </c>
      <c r="Q756" s="20" t="s">
        <v>2454</v>
      </c>
      <c r="R756" s="20" t="s">
        <v>2455</v>
      </c>
      <c r="S756" s="22">
        <v>40</v>
      </c>
      <c r="T756" s="20" t="s">
        <v>1706</v>
      </c>
      <c r="U756" s="20">
        <v>0</v>
      </c>
      <c r="V756" s="20" t="s">
        <v>761</v>
      </c>
      <c r="W756" s="20">
        <v>0.3</v>
      </c>
      <c r="X756" s="23" t="b">
        <v>0</v>
      </c>
      <c r="Y756" s="20"/>
      <c r="Z756" s="20" t="s">
        <v>872</v>
      </c>
      <c r="AA756" s="22">
        <v>20</v>
      </c>
      <c r="AB756" s="22">
        <v>39</v>
      </c>
      <c r="AC756" s="22">
        <v>0</v>
      </c>
      <c r="AD756" s="22">
        <v>0</v>
      </c>
      <c r="AE756" s="22">
        <v>0</v>
      </c>
      <c r="AF756" s="22">
        <v>26220</v>
      </c>
      <c r="AG756" s="22">
        <v>137</v>
      </c>
      <c r="AH756" s="20">
        <v>0</v>
      </c>
      <c r="AI756" s="20">
        <v>0</v>
      </c>
      <c r="AJ756" s="20" t="s">
        <v>761</v>
      </c>
      <c r="AK756" s="22">
        <v>0</v>
      </c>
      <c r="AL756" s="22">
        <v>0</v>
      </c>
      <c r="AM756" s="22">
        <v>0</v>
      </c>
      <c r="AN756" s="22">
        <v>0</v>
      </c>
      <c r="AO756" s="22">
        <v>0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0</v>
      </c>
      <c r="AX756" s="20">
        <v>0</v>
      </c>
      <c r="AY756" s="20">
        <v>0</v>
      </c>
      <c r="AZ756" s="20">
        <v>0</v>
      </c>
      <c r="BA756" s="20">
        <v>0</v>
      </c>
      <c r="BB756" s="22">
        <v>0</v>
      </c>
      <c r="BC756" s="20">
        <v>0</v>
      </c>
      <c r="BD756" s="20">
        <v>0</v>
      </c>
      <c r="BE756" s="20">
        <v>0</v>
      </c>
      <c r="BF756" s="20">
        <v>0</v>
      </c>
      <c r="BG756" s="22">
        <v>532</v>
      </c>
      <c r="BH756" s="22">
        <v>62</v>
      </c>
      <c r="BI756" s="22">
        <v>518</v>
      </c>
      <c r="BJ756" s="22">
        <v>45</v>
      </c>
      <c r="BK756" s="22">
        <v>490</v>
      </c>
      <c r="BL756" s="22">
        <v>36</v>
      </c>
      <c r="BM756" s="22">
        <v>540</v>
      </c>
      <c r="BN756" s="22">
        <v>62</v>
      </c>
      <c r="BO756" s="20"/>
      <c r="BP756" s="20"/>
      <c r="BQ756" s="20"/>
      <c r="BR756" s="20"/>
      <c r="BS756" s="20"/>
      <c r="BT756" s="20"/>
      <c r="BU756" s="22">
        <v>0</v>
      </c>
      <c r="BV756" s="22">
        <v>0</v>
      </c>
      <c r="BW756" s="22">
        <v>0</v>
      </c>
      <c r="BX756" s="22">
        <v>0</v>
      </c>
      <c r="BY756" s="22">
        <v>0</v>
      </c>
      <c r="BZ756" s="22">
        <v>0</v>
      </c>
      <c r="CA756" s="22">
        <v>655</v>
      </c>
      <c r="CB756" s="22">
        <v>44</v>
      </c>
      <c r="CC756" s="22">
        <v>464</v>
      </c>
      <c r="CD756" s="22">
        <v>60</v>
      </c>
      <c r="CE756" s="22">
        <v>544</v>
      </c>
      <c r="CF756" s="22">
        <v>62</v>
      </c>
      <c r="CG756" s="22">
        <v>291</v>
      </c>
      <c r="CH756" s="22">
        <v>39</v>
      </c>
      <c r="CI756" s="22">
        <v>0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100</v>
      </c>
      <c r="B757" s="22">
        <v>100</v>
      </c>
      <c r="C757" s="22">
        <v>200402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2</v>
      </c>
      <c r="J757" s="20">
        <v>2.7</v>
      </c>
      <c r="K757" s="20">
        <v>2.7</v>
      </c>
      <c r="L757" s="22">
        <v>2</v>
      </c>
      <c r="M757" s="20" t="s">
        <v>1685</v>
      </c>
      <c r="N757" s="20">
        <v>2.7</v>
      </c>
      <c r="O757" s="22">
        <v>572</v>
      </c>
      <c r="P757" s="23" t="b">
        <v>0</v>
      </c>
      <c r="Q757" s="20"/>
      <c r="R757" s="20" t="s">
        <v>3505</v>
      </c>
      <c r="S757" s="22">
        <v>45</v>
      </c>
      <c r="T757" s="20" t="s">
        <v>1686</v>
      </c>
      <c r="U757" s="20">
        <v>1.9</v>
      </c>
      <c r="V757" s="20" t="s">
        <v>1687</v>
      </c>
      <c r="W757" s="20">
        <v>0.7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32</v>
      </c>
      <c r="AD757" s="22">
        <v>90329</v>
      </c>
      <c r="AE757" s="22">
        <v>1454</v>
      </c>
      <c r="AF757" s="22">
        <v>65960</v>
      </c>
      <c r="AG757" s="22">
        <v>1104</v>
      </c>
      <c r="AH757" s="20">
        <v>0.6</v>
      </c>
      <c r="AI757" s="20">
        <v>7.1</v>
      </c>
      <c r="AJ757" s="20" t="s">
        <v>2344</v>
      </c>
      <c r="AK757" s="22">
        <v>1488</v>
      </c>
      <c r="AL757" s="22">
        <v>0</v>
      </c>
      <c r="AM757" s="22">
        <v>1</v>
      </c>
      <c r="AN757" s="22">
        <v>2</v>
      </c>
      <c r="AO757" s="22">
        <v>29</v>
      </c>
      <c r="AP757" s="22">
        <v>0</v>
      </c>
      <c r="AQ757" s="22">
        <v>0</v>
      </c>
      <c r="AR757" s="22">
        <v>0</v>
      </c>
      <c r="AS757" s="22">
        <v>4</v>
      </c>
      <c r="AT757" s="22">
        <v>0</v>
      </c>
      <c r="AU757" s="22">
        <v>0</v>
      </c>
      <c r="AV757" s="22">
        <v>0</v>
      </c>
      <c r="AW757" s="22">
        <v>210</v>
      </c>
      <c r="AX757" s="20">
        <v>262.39999999999998</v>
      </c>
      <c r="AY757" s="20">
        <v>155.9</v>
      </c>
      <c r="AZ757" s="20">
        <v>70</v>
      </c>
      <c r="BA757" s="20">
        <v>49</v>
      </c>
      <c r="BB757" s="22">
        <v>17</v>
      </c>
      <c r="BC757" s="20">
        <v>0.41</v>
      </c>
      <c r="BD757" s="20">
        <v>0.67</v>
      </c>
      <c r="BE757" s="20">
        <v>1.07</v>
      </c>
      <c r="BF757" s="20">
        <v>28.05</v>
      </c>
      <c r="BG757" s="22">
        <v>117</v>
      </c>
      <c r="BH757" s="22">
        <v>44</v>
      </c>
      <c r="BI757" s="22">
        <v>123</v>
      </c>
      <c r="BJ757" s="22">
        <v>26</v>
      </c>
      <c r="BK757" s="22">
        <v>208</v>
      </c>
      <c r="BL757" s="22">
        <v>52</v>
      </c>
      <c r="BM757" s="22">
        <v>143</v>
      </c>
      <c r="BN757" s="22">
        <v>35</v>
      </c>
      <c r="BO757" s="20"/>
      <c r="BP757" s="20"/>
      <c r="BQ757" s="20"/>
      <c r="BR757" s="20"/>
      <c r="BS757" s="20"/>
      <c r="BT757" s="20"/>
      <c r="BU757" s="22">
        <v>0.02</v>
      </c>
      <c r="BV757" s="22">
        <v>0</v>
      </c>
      <c r="BW757" s="22">
        <v>0.04</v>
      </c>
      <c r="BX757" s="22">
        <v>0.06</v>
      </c>
      <c r="BY757" s="22">
        <v>1.7</v>
      </c>
      <c r="BZ757" s="22">
        <v>1.75</v>
      </c>
      <c r="CA757" s="22">
        <v>377</v>
      </c>
      <c r="CB757" s="22">
        <v>67</v>
      </c>
      <c r="CC757" s="22">
        <v>125</v>
      </c>
      <c r="CD757" s="22">
        <v>40</v>
      </c>
      <c r="CE757" s="22">
        <v>295</v>
      </c>
      <c r="CF757" s="22">
        <v>106</v>
      </c>
      <c r="CG757" s="22">
        <v>217</v>
      </c>
      <c r="CH757" s="22">
        <v>84</v>
      </c>
      <c r="CI757" s="22">
        <v>1.03</v>
      </c>
      <c r="CJ757" s="22">
        <v>0.12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510362</v>
      </c>
      <c r="D758" s="22">
        <v>0</v>
      </c>
      <c r="E758" s="22">
        <v>0</v>
      </c>
      <c r="F758" s="22">
        <v>-1</v>
      </c>
      <c r="G758" s="22">
        <v>1</v>
      </c>
      <c r="H758" s="22">
        <v>0</v>
      </c>
      <c r="I758" s="22">
        <v>2</v>
      </c>
      <c r="J758" s="20">
        <v>2.5</v>
      </c>
      <c r="K758" s="20">
        <v>2.5</v>
      </c>
      <c r="L758" s="22">
        <v>2</v>
      </c>
      <c r="M758" s="20" t="s">
        <v>1700</v>
      </c>
      <c r="N758" s="20">
        <v>2.5</v>
      </c>
      <c r="O758" s="22">
        <v>573</v>
      </c>
      <c r="P758" s="23" t="b">
        <v>0</v>
      </c>
      <c r="Q758" s="20"/>
      <c r="R758" s="20"/>
      <c r="S758" s="22">
        <v>44</v>
      </c>
      <c r="T758" s="20" t="s">
        <v>1701</v>
      </c>
      <c r="U758" s="20">
        <v>2.1</v>
      </c>
      <c r="V758" s="20" t="s">
        <v>696</v>
      </c>
      <c r="W758" s="20">
        <v>0.2</v>
      </c>
      <c r="X758" s="23" t="b">
        <v>0</v>
      </c>
      <c r="Y758" s="20"/>
      <c r="Z758" s="20" t="s">
        <v>858</v>
      </c>
      <c r="AA758" s="22">
        <v>20</v>
      </c>
      <c r="AB758" s="22">
        <v>39</v>
      </c>
      <c r="AC758" s="22">
        <v>32</v>
      </c>
      <c r="AD758" s="22">
        <v>25630</v>
      </c>
      <c r="AE758" s="22">
        <v>343</v>
      </c>
      <c r="AF758" s="22">
        <v>16938</v>
      </c>
      <c r="AG758" s="22">
        <v>449</v>
      </c>
      <c r="AH758" s="20">
        <v>0.6</v>
      </c>
      <c r="AI758" s="20">
        <v>7.3</v>
      </c>
      <c r="AJ758" s="20" t="s">
        <v>639</v>
      </c>
      <c r="AK758" s="22">
        <v>1102</v>
      </c>
      <c r="AL758" s="22">
        <v>0</v>
      </c>
      <c r="AM758" s="22">
        <v>1</v>
      </c>
      <c r="AN758" s="22">
        <v>1</v>
      </c>
      <c r="AO758" s="22">
        <v>17</v>
      </c>
      <c r="AP758" s="22">
        <v>0</v>
      </c>
      <c r="AQ758" s="22">
        <v>0</v>
      </c>
      <c r="AR758" s="22">
        <v>0</v>
      </c>
      <c r="AS758" s="22">
        <v>1</v>
      </c>
      <c r="AT758" s="22">
        <v>0</v>
      </c>
      <c r="AU758" s="22">
        <v>0</v>
      </c>
      <c r="AV758" s="22">
        <v>3</v>
      </c>
      <c r="AW758" s="22">
        <v>172</v>
      </c>
      <c r="AX758" s="20">
        <v>213.8</v>
      </c>
      <c r="AY758" s="20">
        <v>34.6</v>
      </c>
      <c r="AZ758" s="20">
        <v>74</v>
      </c>
      <c r="BA758" s="20">
        <v>32.5</v>
      </c>
      <c r="BB758" s="22">
        <v>12</v>
      </c>
      <c r="BC758" s="20">
        <v>0.71</v>
      </c>
      <c r="BD758" s="20">
        <v>0.12</v>
      </c>
      <c r="BE758" s="20">
        <v>0.83</v>
      </c>
      <c r="BF758" s="20">
        <v>18.239999999999998</v>
      </c>
      <c r="BG758" s="22">
        <v>156</v>
      </c>
      <c r="BH758" s="22">
        <v>59</v>
      </c>
      <c r="BI758" s="22">
        <v>323</v>
      </c>
      <c r="BJ758" s="22">
        <v>112</v>
      </c>
      <c r="BK758" s="22">
        <v>201</v>
      </c>
      <c r="BL758" s="22">
        <v>49</v>
      </c>
      <c r="BM758" s="22">
        <v>223</v>
      </c>
      <c r="BN758" s="22">
        <v>67</v>
      </c>
      <c r="BO758" s="20"/>
      <c r="BP758" s="20"/>
      <c r="BQ758" s="20"/>
      <c r="BR758" s="20"/>
      <c r="BS758" s="20"/>
      <c r="BT758" s="20"/>
      <c r="BU758" s="22">
        <v>0.06</v>
      </c>
      <c r="BV758" s="22">
        <v>0</v>
      </c>
      <c r="BW758" s="22">
        <v>0.01</v>
      </c>
      <c r="BX758" s="22">
        <v>7.0000000000000007E-2</v>
      </c>
      <c r="BY758" s="22">
        <v>1.49</v>
      </c>
      <c r="BZ758" s="22">
        <v>1.39</v>
      </c>
      <c r="CA758" s="22">
        <v>565</v>
      </c>
      <c r="CB758" s="22">
        <v>124</v>
      </c>
      <c r="CC758" s="22">
        <v>141</v>
      </c>
      <c r="CD758" s="22">
        <v>45</v>
      </c>
      <c r="CE758" s="22">
        <v>265</v>
      </c>
      <c r="CF758" s="22">
        <v>88</v>
      </c>
      <c r="CG758" s="22">
        <v>327</v>
      </c>
      <c r="CH758" s="22">
        <v>125</v>
      </c>
      <c r="CI758" s="22">
        <v>0.98</v>
      </c>
      <c r="CJ758" s="22">
        <v>0.08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476502</v>
      </c>
      <c r="D759" s="22">
        <v>0</v>
      </c>
      <c r="E759" s="22">
        <v>0</v>
      </c>
      <c r="F759" s="22">
        <v>-2</v>
      </c>
      <c r="G759" s="22">
        <v>2</v>
      </c>
      <c r="H759" s="22">
        <v>0</v>
      </c>
      <c r="I759" s="22">
        <v>3</v>
      </c>
      <c r="J759" s="20">
        <v>0.7</v>
      </c>
      <c r="K759" s="20">
        <v>0.7</v>
      </c>
      <c r="L759" s="22">
        <v>0</v>
      </c>
      <c r="M759" s="20" t="s">
        <v>965</v>
      </c>
      <c r="N759" s="20">
        <v>0.7</v>
      </c>
      <c r="O759" s="22">
        <v>574</v>
      </c>
      <c r="P759" s="23" t="b">
        <v>0</v>
      </c>
      <c r="Q759" s="20"/>
      <c r="R759" s="20"/>
      <c r="S759" s="22">
        <v>43</v>
      </c>
      <c r="T759" s="20" t="s">
        <v>1722</v>
      </c>
      <c r="U759" s="20">
        <v>1.1000000000000001</v>
      </c>
      <c r="V759" s="20" t="s">
        <v>670</v>
      </c>
      <c r="W759" s="20">
        <v>0.4</v>
      </c>
      <c r="X759" s="23" t="b">
        <v>0</v>
      </c>
      <c r="Y759" s="20"/>
      <c r="Z759" s="20" t="s">
        <v>858</v>
      </c>
      <c r="AA759" s="22">
        <v>20</v>
      </c>
      <c r="AB759" s="22">
        <v>39</v>
      </c>
      <c r="AC759" s="22">
        <v>12</v>
      </c>
      <c r="AD759" s="22">
        <v>36940</v>
      </c>
      <c r="AE759" s="22">
        <v>929</v>
      </c>
      <c r="AF759" s="22">
        <v>54641</v>
      </c>
      <c r="AG759" s="22">
        <v>553</v>
      </c>
      <c r="AH759" s="20">
        <v>0.2</v>
      </c>
      <c r="AI759" s="20">
        <v>2.8</v>
      </c>
      <c r="AJ759" s="20" t="s">
        <v>2345</v>
      </c>
      <c r="AK759" s="22">
        <v>376</v>
      </c>
      <c r="AL759" s="22">
        <v>0</v>
      </c>
      <c r="AM759" s="22">
        <v>0</v>
      </c>
      <c r="AN759" s="22">
        <v>0</v>
      </c>
      <c r="AO759" s="22">
        <v>11</v>
      </c>
      <c r="AP759" s="22">
        <v>0</v>
      </c>
      <c r="AQ759" s="22">
        <v>0</v>
      </c>
      <c r="AR759" s="22">
        <v>0</v>
      </c>
      <c r="AS759" s="22">
        <v>1</v>
      </c>
      <c r="AT759" s="22">
        <v>0</v>
      </c>
      <c r="AU759" s="22">
        <v>0</v>
      </c>
      <c r="AV759" s="22">
        <v>0</v>
      </c>
      <c r="AW759" s="22">
        <v>57</v>
      </c>
      <c r="AX759" s="20">
        <v>44</v>
      </c>
      <c r="AY759" s="20">
        <v>46.7</v>
      </c>
      <c r="AZ759" s="20">
        <v>10</v>
      </c>
      <c r="BA759" s="20">
        <v>10.199999999999999</v>
      </c>
      <c r="BB759" s="22">
        <v>3</v>
      </c>
      <c r="BC759" s="20">
        <v>7.0000000000000007E-2</v>
      </c>
      <c r="BD759" s="20">
        <v>0.23</v>
      </c>
      <c r="BE759" s="20">
        <v>0.3</v>
      </c>
      <c r="BF759" s="20">
        <v>9.56</v>
      </c>
      <c r="BG759" s="22">
        <v>373</v>
      </c>
      <c r="BH759" s="22">
        <v>166</v>
      </c>
      <c r="BI759" s="22">
        <v>300</v>
      </c>
      <c r="BJ759" s="22">
        <v>160</v>
      </c>
      <c r="BK759" s="22">
        <v>384</v>
      </c>
      <c r="BL759" s="22">
        <v>191</v>
      </c>
      <c r="BM759" s="22">
        <v>378</v>
      </c>
      <c r="BN759" s="22">
        <v>171</v>
      </c>
      <c r="BO759" s="20"/>
      <c r="BP759" s="20"/>
      <c r="BQ759" s="20"/>
      <c r="BR759" s="20"/>
      <c r="BS759" s="20"/>
      <c r="BT759" s="20"/>
      <c r="BU759" s="22">
        <v>0.02</v>
      </c>
      <c r="BV759" s="22">
        <v>0</v>
      </c>
      <c r="BW759" s="22">
        <v>0.06</v>
      </c>
      <c r="BX759" s="22">
        <v>0.08</v>
      </c>
      <c r="BY759" s="22">
        <v>2.29</v>
      </c>
      <c r="BZ759" s="22">
        <v>2.63</v>
      </c>
      <c r="CA759" s="22">
        <v>606</v>
      </c>
      <c r="CB759" s="22">
        <v>329</v>
      </c>
      <c r="CC759" s="22">
        <v>307</v>
      </c>
      <c r="CD759" s="22">
        <v>141</v>
      </c>
      <c r="CE759" s="22">
        <v>388</v>
      </c>
      <c r="CF759" s="22">
        <v>178</v>
      </c>
      <c r="CG759" s="22">
        <v>257</v>
      </c>
      <c r="CH759" s="22">
        <v>83</v>
      </c>
      <c r="CI759" s="22">
        <v>0.72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100</v>
      </c>
      <c r="B760" s="22">
        <v>100</v>
      </c>
      <c r="C760" s="22">
        <v>430871</v>
      </c>
      <c r="D760" s="22">
        <v>1</v>
      </c>
      <c r="E760" s="22">
        <v>-1</v>
      </c>
      <c r="F760" s="22">
        <v>3</v>
      </c>
      <c r="G760" s="22">
        <v>-3</v>
      </c>
      <c r="H760" s="22">
        <v>1</v>
      </c>
      <c r="I760" s="22">
        <v>4</v>
      </c>
      <c r="J760" s="20">
        <v>4.8</v>
      </c>
      <c r="K760" s="20">
        <v>4.8</v>
      </c>
      <c r="L760" s="22">
        <v>1</v>
      </c>
      <c r="M760" s="20" t="s">
        <v>642</v>
      </c>
      <c r="N760" s="20">
        <v>4.8</v>
      </c>
      <c r="O760" s="22">
        <v>590</v>
      </c>
      <c r="P760" s="23" t="b">
        <v>0</v>
      </c>
      <c r="Q760" s="20"/>
      <c r="R760" s="20" t="s">
        <v>2625</v>
      </c>
      <c r="S760" s="22">
        <v>58</v>
      </c>
      <c r="T760" s="20" t="s">
        <v>1723</v>
      </c>
      <c r="U760" s="20">
        <v>3.8</v>
      </c>
      <c r="V760" s="20" t="s">
        <v>1724</v>
      </c>
      <c r="W760" s="20">
        <v>6.5</v>
      </c>
      <c r="X760" s="23" t="b">
        <v>0</v>
      </c>
      <c r="Y760" s="20"/>
      <c r="Z760" s="20" t="s">
        <v>858</v>
      </c>
      <c r="AA760" s="22">
        <v>20</v>
      </c>
      <c r="AB760" s="22">
        <v>39</v>
      </c>
      <c r="AC760" s="22">
        <v>68</v>
      </c>
      <c r="AD760" s="22">
        <v>869246</v>
      </c>
      <c r="AE760" s="22">
        <v>33749</v>
      </c>
      <c r="AF760" s="22">
        <v>254753</v>
      </c>
      <c r="AG760" s="22">
        <v>33124</v>
      </c>
      <c r="AH760" s="20">
        <v>0.8</v>
      </c>
      <c r="AI760" s="20">
        <v>11.7</v>
      </c>
      <c r="AJ760" s="20" t="s">
        <v>1725</v>
      </c>
      <c r="AK760" s="22">
        <v>1504</v>
      </c>
      <c r="AL760" s="22">
        <v>5</v>
      </c>
      <c r="AM760" s="22">
        <v>3</v>
      </c>
      <c r="AN760" s="22">
        <v>3</v>
      </c>
      <c r="AO760" s="22">
        <v>26</v>
      </c>
      <c r="AP760" s="22">
        <v>0</v>
      </c>
      <c r="AQ760" s="22">
        <v>0</v>
      </c>
      <c r="AR760" s="22">
        <v>0</v>
      </c>
      <c r="AS760" s="22">
        <v>3</v>
      </c>
      <c r="AT760" s="22">
        <v>0</v>
      </c>
      <c r="AU760" s="22">
        <v>0</v>
      </c>
      <c r="AV760" s="22">
        <v>6</v>
      </c>
      <c r="AW760" s="22">
        <v>246</v>
      </c>
      <c r="AX760" s="20">
        <v>393.6</v>
      </c>
      <c r="AY760" s="20">
        <v>228.6</v>
      </c>
      <c r="AZ760" s="20">
        <v>510</v>
      </c>
      <c r="BA760" s="20">
        <v>112.9</v>
      </c>
      <c r="BB760" s="22">
        <v>18</v>
      </c>
      <c r="BC760" s="20">
        <v>4.78</v>
      </c>
      <c r="BD760" s="20">
        <v>1.77</v>
      </c>
      <c r="BE760" s="20">
        <v>6.55</v>
      </c>
      <c r="BF760" s="20">
        <v>25.68</v>
      </c>
      <c r="BG760" s="22">
        <v>34</v>
      </c>
      <c r="BH760" s="22">
        <v>4</v>
      </c>
      <c r="BI760" s="22">
        <v>68</v>
      </c>
      <c r="BJ760" s="22">
        <v>3</v>
      </c>
      <c r="BK760" s="22">
        <v>12</v>
      </c>
      <c r="BL760" s="22">
        <v>5</v>
      </c>
      <c r="BM760" s="22">
        <v>21</v>
      </c>
      <c r="BN760" s="22">
        <v>5</v>
      </c>
      <c r="BO760" s="20"/>
      <c r="BP760" s="20"/>
      <c r="BQ760" s="20"/>
      <c r="BR760" s="20"/>
      <c r="BS760" s="22">
        <v>2</v>
      </c>
      <c r="BT760" s="20"/>
      <c r="BU760" s="22">
        <v>0.28999999999999998</v>
      </c>
      <c r="BV760" s="22">
        <v>0</v>
      </c>
      <c r="BW760" s="22">
        <v>0.11</v>
      </c>
      <c r="BX760" s="22">
        <v>0.4</v>
      </c>
      <c r="BY760" s="22">
        <v>1.54</v>
      </c>
      <c r="BZ760" s="22">
        <v>1.56</v>
      </c>
      <c r="CA760" s="22">
        <v>78</v>
      </c>
      <c r="CB760" s="22">
        <v>24</v>
      </c>
      <c r="CC760" s="22">
        <v>21</v>
      </c>
      <c r="CD760" s="22">
        <v>3</v>
      </c>
      <c r="CE760" s="22">
        <v>72</v>
      </c>
      <c r="CF760" s="22">
        <v>11</v>
      </c>
      <c r="CG760" s="22">
        <v>60</v>
      </c>
      <c r="CH760" s="22">
        <v>12</v>
      </c>
      <c r="CI760" s="22">
        <v>1.08</v>
      </c>
      <c r="CJ760" s="22">
        <v>0.18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2">
        <v>87835</v>
      </c>
      <c r="D761" s="22">
        <v>0</v>
      </c>
      <c r="E761" s="22">
        <v>0</v>
      </c>
      <c r="F761" s="22">
        <v>-2</v>
      </c>
      <c r="G761" s="22">
        <v>2</v>
      </c>
      <c r="H761" s="22">
        <v>0</v>
      </c>
      <c r="I761" s="22">
        <v>2</v>
      </c>
      <c r="J761" s="20">
        <v>2.2000000000000002</v>
      </c>
      <c r="K761" s="20">
        <v>2.2000000000000002</v>
      </c>
      <c r="L761" s="22">
        <v>8</v>
      </c>
      <c r="M761" s="20" t="s">
        <v>900</v>
      </c>
      <c r="N761" s="20">
        <v>2.2000000000000002</v>
      </c>
      <c r="O761" s="22">
        <v>598</v>
      </c>
      <c r="P761" s="23" t="b">
        <v>0</v>
      </c>
      <c r="Q761" s="20"/>
      <c r="R761" s="20"/>
      <c r="S761" s="22">
        <v>43</v>
      </c>
      <c r="T761" s="20" t="s">
        <v>1595</v>
      </c>
      <c r="U761" s="20">
        <v>1.5</v>
      </c>
      <c r="V761" s="20" t="s">
        <v>425</v>
      </c>
      <c r="W761" s="20">
        <v>0.2</v>
      </c>
      <c r="X761" s="23" t="b">
        <v>0</v>
      </c>
      <c r="Y761" s="20"/>
      <c r="Z761" s="20" t="s">
        <v>858</v>
      </c>
      <c r="AA761" s="22">
        <v>20</v>
      </c>
      <c r="AB761" s="22">
        <v>39</v>
      </c>
      <c r="AC761" s="22">
        <v>18</v>
      </c>
      <c r="AD761" s="22">
        <v>12681</v>
      </c>
      <c r="AE761" s="22">
        <v>663</v>
      </c>
      <c r="AF761" s="22">
        <v>24656</v>
      </c>
      <c r="AG761" s="22">
        <v>159</v>
      </c>
      <c r="AH761" s="20">
        <v>0.5</v>
      </c>
      <c r="AI761" s="20">
        <v>4.2</v>
      </c>
      <c r="AJ761" s="20" t="s">
        <v>425</v>
      </c>
      <c r="AK761" s="22">
        <v>384</v>
      </c>
      <c r="AL761" s="22">
        <v>1</v>
      </c>
      <c r="AM761" s="22">
        <v>0</v>
      </c>
      <c r="AN761" s="22">
        <v>0</v>
      </c>
      <c r="AO761" s="22">
        <v>8</v>
      </c>
      <c r="AP761" s="22">
        <v>0</v>
      </c>
      <c r="AQ761" s="22">
        <v>0</v>
      </c>
      <c r="AR761" s="22">
        <v>0</v>
      </c>
      <c r="AS761" s="22">
        <v>1</v>
      </c>
      <c r="AT761" s="22">
        <v>0</v>
      </c>
      <c r="AU761" s="22">
        <v>0</v>
      </c>
      <c r="AV761" s="22">
        <v>1</v>
      </c>
      <c r="AW761" s="22">
        <v>63</v>
      </c>
      <c r="AX761" s="20">
        <v>91.2</v>
      </c>
      <c r="AY761" s="20">
        <v>78</v>
      </c>
      <c r="AZ761" s="20">
        <v>61</v>
      </c>
      <c r="BA761" s="20">
        <v>22.9</v>
      </c>
      <c r="BB761" s="22">
        <v>1</v>
      </c>
      <c r="BC761" s="20">
        <v>0.55000000000000004</v>
      </c>
      <c r="BD761" s="20">
        <v>0.47</v>
      </c>
      <c r="BE761" s="20">
        <v>1.02</v>
      </c>
      <c r="BF761" s="20">
        <v>9.02</v>
      </c>
      <c r="BG761" s="22">
        <v>304</v>
      </c>
      <c r="BH761" s="22">
        <v>120</v>
      </c>
      <c r="BI761" s="22">
        <v>224</v>
      </c>
      <c r="BJ761" s="22">
        <v>62</v>
      </c>
      <c r="BK761" s="22">
        <v>223</v>
      </c>
      <c r="BL761" s="22">
        <v>58</v>
      </c>
      <c r="BM761" s="22">
        <v>297</v>
      </c>
      <c r="BN761" s="22">
        <v>103</v>
      </c>
      <c r="BO761" s="20"/>
      <c r="BP761" s="20"/>
      <c r="BQ761" s="20"/>
      <c r="BR761" s="20"/>
      <c r="BS761" s="20"/>
      <c r="BT761" s="20"/>
      <c r="BU761" s="22">
        <v>0.13</v>
      </c>
      <c r="BV761" s="22">
        <v>0</v>
      </c>
      <c r="BW761" s="22">
        <v>0.11</v>
      </c>
      <c r="BX761" s="22">
        <v>0.24</v>
      </c>
      <c r="BY761" s="22">
        <v>2.11</v>
      </c>
      <c r="BZ761" s="22">
        <v>1.88</v>
      </c>
      <c r="CA761" s="22">
        <v>575</v>
      </c>
      <c r="CB761" s="22">
        <v>129</v>
      </c>
      <c r="CC761" s="22">
        <v>157</v>
      </c>
      <c r="CD761" s="22">
        <v>55</v>
      </c>
      <c r="CE761" s="22">
        <v>346</v>
      </c>
      <c r="CF761" s="22">
        <v>121</v>
      </c>
      <c r="CG761" s="22">
        <v>340</v>
      </c>
      <c r="CH761" s="22">
        <v>132</v>
      </c>
      <c r="CI761" s="22">
        <v>0.23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231480</v>
      </c>
      <c r="D762" s="22">
        <v>0</v>
      </c>
      <c r="E762" s="22">
        <v>0</v>
      </c>
      <c r="F762" s="22">
        <v>0</v>
      </c>
      <c r="G762" s="22">
        <v>0</v>
      </c>
      <c r="H762" s="22">
        <v>0</v>
      </c>
      <c r="I762" s="22">
        <v>2</v>
      </c>
      <c r="J762" s="20">
        <v>0.3</v>
      </c>
      <c r="K762" s="20">
        <v>0.3</v>
      </c>
      <c r="L762" s="22">
        <v>1</v>
      </c>
      <c r="M762" s="20" t="s">
        <v>3060</v>
      </c>
      <c r="N762" s="20">
        <v>0.3</v>
      </c>
      <c r="O762" s="22">
        <v>697</v>
      </c>
      <c r="P762" s="23" t="b">
        <v>0</v>
      </c>
      <c r="Q762" s="20"/>
      <c r="R762" s="20" t="s">
        <v>3309</v>
      </c>
      <c r="S762" s="22">
        <v>45</v>
      </c>
      <c r="T762" s="20" t="s">
        <v>3061</v>
      </c>
      <c r="U762" s="20">
        <v>1</v>
      </c>
      <c r="V762" s="20" t="s">
        <v>488</v>
      </c>
      <c r="W762" s="20">
        <v>0</v>
      </c>
      <c r="X762" s="23" t="b">
        <v>0</v>
      </c>
      <c r="Y762" s="20"/>
      <c r="Z762" s="20" t="s">
        <v>858</v>
      </c>
      <c r="AA762" s="22">
        <v>20</v>
      </c>
      <c r="AB762" s="22">
        <v>39</v>
      </c>
      <c r="AC762" s="22">
        <v>2</v>
      </c>
      <c r="AD762" s="22">
        <v>2391</v>
      </c>
      <c r="AE762" s="22">
        <v>51</v>
      </c>
      <c r="AF762" s="22">
        <v>1967</v>
      </c>
      <c r="AG762" s="22">
        <v>51</v>
      </c>
      <c r="AH762" s="20">
        <v>0.1</v>
      </c>
      <c r="AI762" s="20">
        <v>0.4</v>
      </c>
      <c r="AJ762" s="20" t="s">
        <v>3062</v>
      </c>
      <c r="AK762" s="22">
        <v>110</v>
      </c>
      <c r="AL762" s="22">
        <v>0</v>
      </c>
      <c r="AM762" s="22">
        <v>0</v>
      </c>
      <c r="AN762" s="22">
        <v>0</v>
      </c>
      <c r="AO762" s="22">
        <v>4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0</v>
      </c>
      <c r="AW762" s="22">
        <v>19</v>
      </c>
      <c r="AX762" s="20">
        <v>26.2</v>
      </c>
      <c r="AY762" s="20">
        <v>0.4</v>
      </c>
      <c r="AZ762" s="20">
        <v>0</v>
      </c>
      <c r="BA762" s="20">
        <v>2.7</v>
      </c>
      <c r="BB762" s="22">
        <v>1</v>
      </c>
      <c r="BC762" s="20">
        <v>0</v>
      </c>
      <c r="BD762" s="20">
        <v>0</v>
      </c>
      <c r="BE762" s="20">
        <v>0</v>
      </c>
      <c r="BF762" s="20">
        <v>3.59</v>
      </c>
      <c r="BG762" s="22">
        <v>400</v>
      </c>
      <c r="BH762" s="22">
        <v>148</v>
      </c>
      <c r="BI762" s="22">
        <v>445</v>
      </c>
      <c r="BJ762" s="22">
        <v>166</v>
      </c>
      <c r="BK762" s="22">
        <v>632</v>
      </c>
      <c r="BL762" s="22">
        <v>246</v>
      </c>
      <c r="BM762" s="22">
        <v>444</v>
      </c>
      <c r="BN762" s="22">
        <v>157</v>
      </c>
      <c r="BO762" s="20"/>
      <c r="BP762" s="20"/>
      <c r="BQ762" s="20"/>
      <c r="BR762" s="20"/>
      <c r="BS762" s="20"/>
      <c r="BT762" s="20"/>
      <c r="BU762" s="22">
        <v>0</v>
      </c>
      <c r="BV762" s="22">
        <v>0</v>
      </c>
      <c r="BW762" s="22">
        <v>0</v>
      </c>
      <c r="BX762" s="22">
        <v>0</v>
      </c>
      <c r="BY762" s="22">
        <v>2.94</v>
      </c>
      <c r="BZ762" s="22">
        <v>3.27</v>
      </c>
      <c r="CA762" s="22">
        <v>390</v>
      </c>
      <c r="CB762" s="22">
        <v>77</v>
      </c>
      <c r="CC762" s="22">
        <v>360</v>
      </c>
      <c r="CD762" s="22">
        <v>123</v>
      </c>
      <c r="CE762" s="22">
        <v>422</v>
      </c>
      <c r="CF762" s="22">
        <v>151</v>
      </c>
      <c r="CG762" s="22">
        <v>565</v>
      </c>
      <c r="CH762" s="22">
        <v>206</v>
      </c>
      <c r="CI762" s="22">
        <v>0.82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2">
        <v>593001</v>
      </c>
      <c r="D763" s="22">
        <v>0</v>
      </c>
      <c r="E763" s="22">
        <v>0</v>
      </c>
      <c r="F763" s="22">
        <v>0</v>
      </c>
      <c r="G763" s="22">
        <v>0</v>
      </c>
      <c r="H763" s="22">
        <v>0</v>
      </c>
      <c r="I763" s="22">
        <v>3</v>
      </c>
      <c r="J763" s="20">
        <v>0</v>
      </c>
      <c r="K763" s="20">
        <v>0</v>
      </c>
      <c r="L763" s="22">
        <v>0</v>
      </c>
      <c r="M763" s="20" t="s">
        <v>3063</v>
      </c>
      <c r="N763" s="20">
        <v>0</v>
      </c>
      <c r="O763" s="22">
        <v>698</v>
      </c>
      <c r="P763" s="23" t="b">
        <v>0</v>
      </c>
      <c r="Q763" s="20"/>
      <c r="R763" s="20"/>
      <c r="S763" s="22">
        <v>50</v>
      </c>
      <c r="T763" s="20" t="s">
        <v>3064</v>
      </c>
      <c r="U763" s="20">
        <v>0</v>
      </c>
      <c r="V763" s="20" t="s">
        <v>3065</v>
      </c>
      <c r="W763" s="20">
        <v>0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0</v>
      </c>
      <c r="AD763" s="22">
        <v>1443</v>
      </c>
      <c r="AE763" s="22">
        <v>30</v>
      </c>
      <c r="AF763" s="22">
        <v>1313</v>
      </c>
      <c r="AG763" s="22">
        <v>30</v>
      </c>
      <c r="AH763" s="20">
        <v>0</v>
      </c>
      <c r="AI763" s="20">
        <v>0</v>
      </c>
      <c r="AJ763" s="20" t="s">
        <v>3065</v>
      </c>
      <c r="AK763" s="22">
        <v>0</v>
      </c>
      <c r="AL763" s="22">
        <v>0</v>
      </c>
      <c r="AM763" s="22">
        <v>0</v>
      </c>
      <c r="AN763" s="22">
        <v>0</v>
      </c>
      <c r="AO763" s="22">
        <v>0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0</v>
      </c>
      <c r="AV763" s="22">
        <v>0</v>
      </c>
      <c r="AW763" s="22">
        <v>0</v>
      </c>
      <c r="AX763" s="20">
        <v>0</v>
      </c>
      <c r="AY763" s="20">
        <v>0</v>
      </c>
      <c r="AZ763" s="20">
        <v>0</v>
      </c>
      <c r="BA763" s="20">
        <v>0</v>
      </c>
      <c r="BB763" s="22">
        <v>0</v>
      </c>
      <c r="BC763" s="20">
        <v>0</v>
      </c>
      <c r="BD763" s="20">
        <v>0</v>
      </c>
      <c r="BE763" s="20">
        <v>0</v>
      </c>
      <c r="BF763" s="20">
        <v>0</v>
      </c>
      <c r="BG763" s="22">
        <v>751</v>
      </c>
      <c r="BH763" s="22">
        <v>325</v>
      </c>
      <c r="BI763" s="22">
        <v>748</v>
      </c>
      <c r="BJ763" s="22">
        <v>324</v>
      </c>
      <c r="BK763" s="22">
        <v>745</v>
      </c>
      <c r="BL763" s="22">
        <v>324</v>
      </c>
      <c r="BM763" s="22">
        <v>751</v>
      </c>
      <c r="BN763" s="22">
        <v>325</v>
      </c>
      <c r="BO763" s="20"/>
      <c r="BP763" s="20"/>
      <c r="BQ763" s="20"/>
      <c r="BR763" s="20"/>
      <c r="BS763" s="20"/>
      <c r="BT763" s="20"/>
      <c r="BU763" s="22">
        <v>0</v>
      </c>
      <c r="BV763" s="22">
        <v>0</v>
      </c>
      <c r="BW763" s="22">
        <v>0</v>
      </c>
      <c r="BX763" s="22">
        <v>0</v>
      </c>
      <c r="BY763" s="22">
        <v>0</v>
      </c>
      <c r="BZ763" s="22">
        <v>0</v>
      </c>
      <c r="CA763" s="22">
        <v>208</v>
      </c>
      <c r="CB763" s="22">
        <v>133</v>
      </c>
      <c r="CC763" s="22">
        <v>724</v>
      </c>
      <c r="CD763" s="22">
        <v>308</v>
      </c>
      <c r="CE763" s="22">
        <v>751</v>
      </c>
      <c r="CF763" s="22">
        <v>325</v>
      </c>
      <c r="CG763" s="22">
        <v>654</v>
      </c>
      <c r="CH763" s="22">
        <v>258</v>
      </c>
      <c r="CI763" s="22">
        <v>0</v>
      </c>
      <c r="CJ763" s="22">
        <v>0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100</v>
      </c>
      <c r="B764" s="22">
        <v>100</v>
      </c>
      <c r="C764" s="22">
        <v>531363</v>
      </c>
      <c r="D764" s="22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4</v>
      </c>
      <c r="J764" s="20">
        <v>0</v>
      </c>
      <c r="K764" s="20">
        <v>0</v>
      </c>
      <c r="L764" s="22">
        <v>0</v>
      </c>
      <c r="M764" s="20" t="s">
        <v>920</v>
      </c>
      <c r="N764" s="20">
        <v>0</v>
      </c>
      <c r="O764" s="22">
        <v>704</v>
      </c>
      <c r="P764" s="23" t="b">
        <v>0</v>
      </c>
      <c r="Q764" s="20"/>
      <c r="R764" s="20" t="s">
        <v>3506</v>
      </c>
      <c r="S764" s="22">
        <v>45</v>
      </c>
      <c r="T764" s="20" t="s">
        <v>3066</v>
      </c>
      <c r="U764" s="20">
        <v>0</v>
      </c>
      <c r="V764" s="20" t="s">
        <v>622</v>
      </c>
      <c r="W764" s="20">
        <v>0.1</v>
      </c>
      <c r="X764" s="23" t="b">
        <v>0</v>
      </c>
      <c r="Y764" s="20"/>
      <c r="Z764" s="20" t="s">
        <v>858</v>
      </c>
      <c r="AA764" s="22">
        <v>20</v>
      </c>
      <c r="AB764" s="22">
        <v>39</v>
      </c>
      <c r="AC764" s="22">
        <v>0</v>
      </c>
      <c r="AD764" s="22">
        <v>13778</v>
      </c>
      <c r="AE764" s="22">
        <v>265</v>
      </c>
      <c r="AF764" s="22">
        <v>10176</v>
      </c>
      <c r="AG764" s="22">
        <v>177</v>
      </c>
      <c r="AH764" s="20">
        <v>0</v>
      </c>
      <c r="AI764" s="20">
        <v>0</v>
      </c>
      <c r="AJ764" s="20" t="s">
        <v>622</v>
      </c>
      <c r="AK764" s="22">
        <v>0</v>
      </c>
      <c r="AL764" s="22">
        <v>0</v>
      </c>
      <c r="AM764" s="22">
        <v>0</v>
      </c>
      <c r="AN764" s="22">
        <v>0</v>
      </c>
      <c r="AO764" s="22">
        <v>0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0</v>
      </c>
      <c r="AW764" s="22">
        <v>0</v>
      </c>
      <c r="AX764" s="20">
        <v>0</v>
      </c>
      <c r="AY764" s="20">
        <v>0</v>
      </c>
      <c r="AZ764" s="20">
        <v>0</v>
      </c>
      <c r="BA764" s="20">
        <v>0</v>
      </c>
      <c r="BB764" s="22">
        <v>0</v>
      </c>
      <c r="BC764" s="20">
        <v>0</v>
      </c>
      <c r="BD764" s="20">
        <v>0</v>
      </c>
      <c r="BE764" s="20">
        <v>0</v>
      </c>
      <c r="BF764" s="20">
        <v>0</v>
      </c>
      <c r="BG764" s="22">
        <v>701</v>
      </c>
      <c r="BH764" s="22">
        <v>79</v>
      </c>
      <c r="BI764" s="22">
        <v>698</v>
      </c>
      <c r="BJ764" s="22">
        <v>81</v>
      </c>
      <c r="BK764" s="22">
        <v>690</v>
      </c>
      <c r="BL764" s="22">
        <v>80</v>
      </c>
      <c r="BM764" s="22">
        <v>707</v>
      </c>
      <c r="BN764" s="22">
        <v>82</v>
      </c>
      <c r="BO764" s="20"/>
      <c r="BP764" s="20"/>
      <c r="BQ764" s="20"/>
      <c r="BR764" s="20"/>
      <c r="BS764" s="20"/>
      <c r="BT764" s="20"/>
      <c r="BU764" s="22">
        <v>0</v>
      </c>
      <c r="BV764" s="22">
        <v>0</v>
      </c>
      <c r="BW764" s="22">
        <v>0</v>
      </c>
      <c r="BX764" s="22">
        <v>0</v>
      </c>
      <c r="BY764" s="22">
        <v>0</v>
      </c>
      <c r="BZ764" s="22">
        <v>0</v>
      </c>
      <c r="CA764" s="22">
        <v>458</v>
      </c>
      <c r="CB764" s="22">
        <v>84</v>
      </c>
      <c r="CC764" s="22">
        <v>659</v>
      </c>
      <c r="CD764" s="22">
        <v>74</v>
      </c>
      <c r="CE764" s="22">
        <v>708</v>
      </c>
      <c r="CF764" s="22">
        <v>82</v>
      </c>
      <c r="CG764" s="22">
        <v>458</v>
      </c>
      <c r="CH764" s="22">
        <v>65</v>
      </c>
      <c r="CI764" s="22">
        <v>0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75</v>
      </c>
      <c r="B765" s="22">
        <v>100</v>
      </c>
      <c r="C765" s="22">
        <v>231057</v>
      </c>
      <c r="D765" s="22">
        <v>0</v>
      </c>
      <c r="E765" s="22">
        <v>0</v>
      </c>
      <c r="F765" s="22">
        <v>-1</v>
      </c>
      <c r="G765" s="22">
        <v>1</v>
      </c>
      <c r="H765" s="22">
        <v>0</v>
      </c>
      <c r="I765" s="22">
        <v>3</v>
      </c>
      <c r="J765" s="20">
        <v>1.4</v>
      </c>
      <c r="K765" s="20">
        <v>1.8</v>
      </c>
      <c r="L765" s="22">
        <v>0</v>
      </c>
      <c r="M765" s="20" t="s">
        <v>3181</v>
      </c>
      <c r="N765" s="20">
        <v>1.8</v>
      </c>
      <c r="O765" s="22">
        <v>715</v>
      </c>
      <c r="P765" s="23" t="b">
        <v>0</v>
      </c>
      <c r="Q765" s="20" t="s">
        <v>3622</v>
      </c>
      <c r="R765" s="20" t="s">
        <v>3900</v>
      </c>
      <c r="S765" s="22">
        <v>49</v>
      </c>
      <c r="T765" s="20" t="s">
        <v>3182</v>
      </c>
      <c r="U765" s="20">
        <v>2.2000000000000002</v>
      </c>
      <c r="V765" s="20" t="s">
        <v>3183</v>
      </c>
      <c r="W765" s="20">
        <v>0</v>
      </c>
      <c r="X765" s="23" t="b">
        <v>0</v>
      </c>
      <c r="Y765" s="20"/>
      <c r="Z765" s="20" t="s">
        <v>937</v>
      </c>
      <c r="AA765" s="22">
        <v>20</v>
      </c>
      <c r="AB765" s="22">
        <v>39</v>
      </c>
      <c r="AC765" s="22">
        <v>20</v>
      </c>
      <c r="AD765" s="22">
        <v>5896</v>
      </c>
      <c r="AE765" s="22">
        <v>32</v>
      </c>
      <c r="AF765" s="22">
        <v>4510</v>
      </c>
      <c r="AG765" s="22">
        <v>137</v>
      </c>
      <c r="AH765" s="20">
        <v>0.4</v>
      </c>
      <c r="AI765" s="20">
        <v>4.0999999999999996</v>
      </c>
      <c r="AJ765" s="20" t="s">
        <v>3183</v>
      </c>
      <c r="AK765" s="22">
        <v>460</v>
      </c>
      <c r="AL765" s="22">
        <v>1</v>
      </c>
      <c r="AM765" s="22">
        <v>1</v>
      </c>
      <c r="AN765" s="22">
        <v>0</v>
      </c>
      <c r="AO765" s="22">
        <v>12</v>
      </c>
      <c r="AP765" s="22">
        <v>0</v>
      </c>
      <c r="AQ765" s="22">
        <v>0</v>
      </c>
      <c r="AR765" s="22">
        <v>0</v>
      </c>
      <c r="AS765" s="22">
        <v>0</v>
      </c>
      <c r="AT765" s="22">
        <v>1</v>
      </c>
      <c r="AU765" s="22">
        <v>0</v>
      </c>
      <c r="AV765" s="22">
        <v>1</v>
      </c>
      <c r="AW765" s="22">
        <v>76</v>
      </c>
      <c r="AX765" s="20">
        <v>106.6</v>
      </c>
      <c r="AY765" s="20">
        <v>88.3</v>
      </c>
      <c r="AZ765" s="20">
        <v>55</v>
      </c>
      <c r="BA765" s="20">
        <v>24.9</v>
      </c>
      <c r="BB765" s="22">
        <v>6</v>
      </c>
      <c r="BC765" s="20">
        <v>0.32</v>
      </c>
      <c r="BD765" s="20">
        <v>0.36</v>
      </c>
      <c r="BE765" s="20">
        <v>0.68</v>
      </c>
      <c r="BF765" s="20">
        <v>12.19</v>
      </c>
      <c r="BG765" s="22">
        <v>287</v>
      </c>
      <c r="BH765" s="22">
        <v>115</v>
      </c>
      <c r="BI765" s="22">
        <v>207</v>
      </c>
      <c r="BJ765" s="22">
        <v>122</v>
      </c>
      <c r="BK765" s="22">
        <v>236</v>
      </c>
      <c r="BL765" s="22">
        <v>124</v>
      </c>
      <c r="BM765" s="22">
        <v>278</v>
      </c>
      <c r="BN765" s="22">
        <v>130</v>
      </c>
      <c r="BO765" s="20"/>
      <c r="BP765" s="20"/>
      <c r="BQ765" s="20"/>
      <c r="BR765" s="20"/>
      <c r="BS765" s="20"/>
      <c r="BT765" s="20"/>
      <c r="BU765" s="22">
        <v>0.06</v>
      </c>
      <c r="BV765" s="22">
        <v>0</v>
      </c>
      <c r="BW765" s="22">
        <v>7.0000000000000007E-2</v>
      </c>
      <c r="BX765" s="22">
        <v>0.13</v>
      </c>
      <c r="BY765" s="22">
        <v>2.38</v>
      </c>
      <c r="BZ765" s="22">
        <v>2.35</v>
      </c>
      <c r="CA765" s="22">
        <v>249</v>
      </c>
      <c r="CB765" s="22">
        <v>158</v>
      </c>
      <c r="CC765" s="22">
        <v>189</v>
      </c>
      <c r="CD765" s="22">
        <v>84</v>
      </c>
      <c r="CE765" s="22">
        <v>253</v>
      </c>
      <c r="CF765" s="22">
        <v>112</v>
      </c>
      <c r="CG765" s="22">
        <v>609</v>
      </c>
      <c r="CH765" s="22">
        <v>232</v>
      </c>
      <c r="CI765" s="22">
        <v>1.17</v>
      </c>
      <c r="CJ765" s="22">
        <v>0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483398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3</v>
      </c>
      <c r="J766" s="20">
        <v>0</v>
      </c>
      <c r="K766" s="20">
        <v>0</v>
      </c>
      <c r="L766" s="22">
        <v>0</v>
      </c>
      <c r="M766" s="20" t="s">
        <v>917</v>
      </c>
      <c r="N766" s="20">
        <v>0</v>
      </c>
      <c r="O766" s="22">
        <v>749</v>
      </c>
      <c r="P766" s="23" t="b">
        <v>0</v>
      </c>
      <c r="Q766" s="20"/>
      <c r="R766" s="20"/>
      <c r="S766" s="22">
        <v>45</v>
      </c>
      <c r="T766" s="20" t="s">
        <v>3604</v>
      </c>
      <c r="U766" s="20">
        <v>0</v>
      </c>
      <c r="V766" s="20" t="s">
        <v>3605</v>
      </c>
      <c r="W766" s="20">
        <v>0</v>
      </c>
      <c r="X766" s="23" t="b">
        <v>0</v>
      </c>
      <c r="Y766" s="20"/>
      <c r="Z766" s="20" t="s">
        <v>858</v>
      </c>
      <c r="AA766" s="22">
        <v>20</v>
      </c>
      <c r="AB766" s="22">
        <v>39</v>
      </c>
      <c r="AC766" s="22">
        <v>0</v>
      </c>
      <c r="AD766" s="22">
        <v>174</v>
      </c>
      <c r="AE766" s="22">
        <v>11</v>
      </c>
      <c r="AF766" s="22">
        <v>99</v>
      </c>
      <c r="AG766" s="22">
        <v>8</v>
      </c>
      <c r="AH766" s="20">
        <v>0</v>
      </c>
      <c r="AI766" s="20">
        <v>0</v>
      </c>
      <c r="AJ766" s="20" t="s">
        <v>3605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675</v>
      </c>
      <c r="BH766" s="22">
        <v>269</v>
      </c>
      <c r="BI766" s="22">
        <v>671</v>
      </c>
      <c r="BJ766" s="22">
        <v>270</v>
      </c>
      <c r="BK766" s="22">
        <v>662</v>
      </c>
      <c r="BL766" s="22">
        <v>269</v>
      </c>
      <c r="BM766" s="22">
        <v>680</v>
      </c>
      <c r="BN766" s="22">
        <v>272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428</v>
      </c>
      <c r="CB766" s="22">
        <v>250</v>
      </c>
      <c r="CC766" s="22">
        <v>632</v>
      </c>
      <c r="CD766" s="22">
        <v>242</v>
      </c>
      <c r="CE766" s="22">
        <v>684</v>
      </c>
      <c r="CF766" s="22">
        <v>275</v>
      </c>
      <c r="CG766" s="22">
        <v>746</v>
      </c>
      <c r="CH766" s="22">
        <v>316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2">
        <v>497606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3</v>
      </c>
      <c r="J767" s="20">
        <v>0</v>
      </c>
      <c r="K767" s="20">
        <v>0</v>
      </c>
      <c r="L767" s="22">
        <v>0</v>
      </c>
      <c r="M767" s="20" t="s">
        <v>3606</v>
      </c>
      <c r="N767" s="20">
        <v>0</v>
      </c>
      <c r="O767" s="22">
        <v>750</v>
      </c>
      <c r="P767" s="23" t="b">
        <v>0</v>
      </c>
      <c r="Q767" s="20"/>
      <c r="R767" s="20"/>
      <c r="S767" s="22">
        <v>45</v>
      </c>
      <c r="T767" s="20" t="s">
        <v>3607</v>
      </c>
      <c r="U767" s="20">
        <v>0</v>
      </c>
      <c r="V767" s="20" t="s">
        <v>3608</v>
      </c>
      <c r="W767" s="20">
        <v>0</v>
      </c>
      <c r="X767" s="23" t="b">
        <v>0</v>
      </c>
      <c r="Y767" s="20"/>
      <c r="Z767" s="20" t="s">
        <v>858</v>
      </c>
      <c r="AA767" s="22">
        <v>20</v>
      </c>
      <c r="AB767" s="22">
        <v>39</v>
      </c>
      <c r="AC767" s="22">
        <v>0</v>
      </c>
      <c r="AD767" s="22">
        <v>352</v>
      </c>
      <c r="AE767" s="22">
        <v>18</v>
      </c>
      <c r="AF767" s="22">
        <v>183</v>
      </c>
      <c r="AG767" s="22">
        <v>17</v>
      </c>
      <c r="AH767" s="20">
        <v>0</v>
      </c>
      <c r="AI767" s="20">
        <v>0</v>
      </c>
      <c r="AJ767" s="20" t="s">
        <v>3608</v>
      </c>
      <c r="AK767" s="22">
        <v>0</v>
      </c>
      <c r="AL767" s="22">
        <v>0</v>
      </c>
      <c r="AM767" s="22">
        <v>0</v>
      </c>
      <c r="AN767" s="22">
        <v>0</v>
      </c>
      <c r="AO767" s="22">
        <v>0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0</v>
      </c>
      <c r="AX767" s="20">
        <v>0</v>
      </c>
      <c r="AY767" s="20">
        <v>0</v>
      </c>
      <c r="AZ767" s="20">
        <v>0</v>
      </c>
      <c r="BA767" s="20">
        <v>0</v>
      </c>
      <c r="BB767" s="22">
        <v>0</v>
      </c>
      <c r="BC767" s="20">
        <v>0</v>
      </c>
      <c r="BD767" s="20">
        <v>0</v>
      </c>
      <c r="BE767" s="20">
        <v>0</v>
      </c>
      <c r="BF767" s="20">
        <v>0</v>
      </c>
      <c r="BG767" s="22">
        <v>687</v>
      </c>
      <c r="BH767" s="22">
        <v>277</v>
      </c>
      <c r="BI767" s="22">
        <v>683</v>
      </c>
      <c r="BJ767" s="22">
        <v>278</v>
      </c>
      <c r="BK767" s="22">
        <v>675</v>
      </c>
      <c r="BL767" s="22">
        <v>277</v>
      </c>
      <c r="BM767" s="22">
        <v>693</v>
      </c>
      <c r="BN767" s="22">
        <v>280</v>
      </c>
      <c r="BO767" s="20"/>
      <c r="BP767" s="20"/>
      <c r="BQ767" s="20"/>
      <c r="BR767" s="20"/>
      <c r="BS767" s="20"/>
      <c r="BT767" s="20"/>
      <c r="BU767" s="22">
        <v>0</v>
      </c>
      <c r="BV767" s="22">
        <v>0</v>
      </c>
      <c r="BW767" s="22">
        <v>0</v>
      </c>
      <c r="BX767" s="22">
        <v>0</v>
      </c>
      <c r="BY767" s="22">
        <v>0</v>
      </c>
      <c r="BZ767" s="22">
        <v>0</v>
      </c>
      <c r="CA767" s="22">
        <v>441</v>
      </c>
      <c r="CB767" s="22">
        <v>258</v>
      </c>
      <c r="CC767" s="22">
        <v>644</v>
      </c>
      <c r="CD767" s="22">
        <v>250</v>
      </c>
      <c r="CE767" s="22">
        <v>695</v>
      </c>
      <c r="CF767" s="22">
        <v>283</v>
      </c>
      <c r="CG767" s="22">
        <v>732</v>
      </c>
      <c r="CH767" s="22">
        <v>307</v>
      </c>
      <c r="CI767" s="22">
        <v>0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2">
        <v>504750</v>
      </c>
      <c r="D768" s="22">
        <v>0</v>
      </c>
      <c r="E768" s="22">
        <v>0</v>
      </c>
      <c r="F768" s="22">
        <v>0</v>
      </c>
      <c r="G768" s="22">
        <v>0</v>
      </c>
      <c r="H768" s="22">
        <v>0</v>
      </c>
      <c r="I768" s="22">
        <v>2</v>
      </c>
      <c r="J768" s="20">
        <v>0</v>
      </c>
      <c r="K768" s="20">
        <v>0</v>
      </c>
      <c r="L768" s="22">
        <v>0</v>
      </c>
      <c r="M768" s="20" t="s">
        <v>556</v>
      </c>
      <c r="N768" s="20">
        <v>0</v>
      </c>
      <c r="O768" s="22">
        <v>751</v>
      </c>
      <c r="P768" s="23" t="b">
        <v>0</v>
      </c>
      <c r="Q768" s="20"/>
      <c r="R768" s="20"/>
      <c r="S768" s="22">
        <v>40</v>
      </c>
      <c r="T768" s="20" t="s">
        <v>3609</v>
      </c>
      <c r="U768" s="20">
        <v>0</v>
      </c>
      <c r="V768" s="20" t="s">
        <v>3610</v>
      </c>
      <c r="W768" s="20">
        <v>0</v>
      </c>
      <c r="X768" s="23" t="b">
        <v>0</v>
      </c>
      <c r="Y768" s="20"/>
      <c r="Z768" s="20" t="s">
        <v>858</v>
      </c>
      <c r="AA768" s="22">
        <v>20</v>
      </c>
      <c r="AB768" s="22">
        <v>39</v>
      </c>
      <c r="AC768" s="22">
        <v>0</v>
      </c>
      <c r="AD768" s="22">
        <v>1530</v>
      </c>
      <c r="AE768" s="22">
        <v>105</v>
      </c>
      <c r="AF768" s="22">
        <v>535</v>
      </c>
      <c r="AG768" s="22">
        <v>54</v>
      </c>
      <c r="AH768" s="20">
        <v>0</v>
      </c>
      <c r="AI768" s="20">
        <v>0</v>
      </c>
      <c r="AJ768" s="20" t="s">
        <v>3610</v>
      </c>
      <c r="AK768" s="22">
        <v>0</v>
      </c>
      <c r="AL768" s="22">
        <v>0</v>
      </c>
      <c r="AM768" s="22">
        <v>0</v>
      </c>
      <c r="AN768" s="22">
        <v>0</v>
      </c>
      <c r="AO768" s="22">
        <v>0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0">
        <v>0</v>
      </c>
      <c r="AY768" s="20">
        <v>0</v>
      </c>
      <c r="AZ768" s="20">
        <v>0</v>
      </c>
      <c r="BA768" s="20">
        <v>0</v>
      </c>
      <c r="BB768" s="22">
        <v>0</v>
      </c>
      <c r="BC768" s="20">
        <v>0</v>
      </c>
      <c r="BD768" s="20">
        <v>0</v>
      </c>
      <c r="BE768" s="20">
        <v>0</v>
      </c>
      <c r="BF768" s="20">
        <v>0</v>
      </c>
      <c r="BG768" s="22">
        <v>572</v>
      </c>
      <c r="BH768" s="22">
        <v>217</v>
      </c>
      <c r="BI768" s="22">
        <v>557</v>
      </c>
      <c r="BJ768" s="22">
        <v>216</v>
      </c>
      <c r="BK768" s="22">
        <v>531</v>
      </c>
      <c r="BL768" s="22">
        <v>206</v>
      </c>
      <c r="BM768" s="22">
        <v>579</v>
      </c>
      <c r="BN768" s="22">
        <v>217</v>
      </c>
      <c r="BO768" s="20"/>
      <c r="BP768" s="20"/>
      <c r="BQ768" s="20"/>
      <c r="BR768" s="20"/>
      <c r="BS768" s="20"/>
      <c r="BT768" s="20"/>
      <c r="BU768" s="22">
        <v>0</v>
      </c>
      <c r="BV768" s="22">
        <v>0</v>
      </c>
      <c r="BW768" s="22">
        <v>0</v>
      </c>
      <c r="BX768" s="22">
        <v>0</v>
      </c>
      <c r="BY768" s="22">
        <v>0</v>
      </c>
      <c r="BZ768" s="22">
        <v>0</v>
      </c>
      <c r="CA768" s="22">
        <v>703</v>
      </c>
      <c r="CB768" s="22">
        <v>211</v>
      </c>
      <c r="CC768" s="22">
        <v>505</v>
      </c>
      <c r="CD768" s="22">
        <v>190</v>
      </c>
      <c r="CE768" s="22">
        <v>584</v>
      </c>
      <c r="CF768" s="22">
        <v>214</v>
      </c>
      <c r="CG768" s="22">
        <v>627</v>
      </c>
      <c r="CH768" s="22">
        <v>221</v>
      </c>
      <c r="CI768" s="22">
        <v>0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2">
        <v>432712</v>
      </c>
      <c r="D769" s="22">
        <v>0</v>
      </c>
      <c r="E769" s="22">
        <v>0</v>
      </c>
      <c r="F769" s="22">
        <v>0</v>
      </c>
      <c r="G769" s="22">
        <v>0</v>
      </c>
      <c r="H769" s="22">
        <v>0</v>
      </c>
      <c r="I769" s="22">
        <v>3</v>
      </c>
      <c r="J769" s="20">
        <v>1.3</v>
      </c>
      <c r="K769" s="20">
        <v>1.3</v>
      </c>
      <c r="L769" s="22">
        <v>0</v>
      </c>
      <c r="M769" s="20" t="s">
        <v>2488</v>
      </c>
      <c r="N769" s="20">
        <v>0</v>
      </c>
      <c r="O769" s="22">
        <v>769</v>
      </c>
      <c r="P769" s="23" t="b">
        <v>0</v>
      </c>
      <c r="Q769" s="20"/>
      <c r="R769" s="20"/>
      <c r="S769" s="22">
        <v>45</v>
      </c>
      <c r="T769" s="20" t="s">
        <v>3824</v>
      </c>
      <c r="U769" s="20">
        <v>0</v>
      </c>
      <c r="V769" s="20" t="s">
        <v>3825</v>
      </c>
      <c r="W769" s="20">
        <v>0</v>
      </c>
      <c r="X769" s="23" t="b">
        <v>0</v>
      </c>
      <c r="Y769" s="20"/>
      <c r="Z769" s="20" t="s">
        <v>858</v>
      </c>
      <c r="AA769" s="22">
        <v>20</v>
      </c>
      <c r="AB769" s="22">
        <v>39</v>
      </c>
      <c r="AC769" s="22">
        <v>0</v>
      </c>
      <c r="AD769" s="22">
        <v>7</v>
      </c>
      <c r="AE769" s="22">
        <v>7</v>
      </c>
      <c r="AF769" s="22">
        <v>3</v>
      </c>
      <c r="AG769" s="22">
        <v>3</v>
      </c>
      <c r="AH769" s="20">
        <v>0</v>
      </c>
      <c r="AI769" s="20">
        <v>0</v>
      </c>
      <c r="AJ769" s="20" t="s">
        <v>3825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0">
        <v>0</v>
      </c>
      <c r="AY769" s="20">
        <v>0</v>
      </c>
      <c r="AZ769" s="20">
        <v>0</v>
      </c>
      <c r="BA769" s="20">
        <v>0</v>
      </c>
      <c r="BB769" s="22">
        <v>0</v>
      </c>
      <c r="BC769" s="20">
        <v>0</v>
      </c>
      <c r="BD769" s="20">
        <v>0</v>
      </c>
      <c r="BE769" s="20">
        <v>0</v>
      </c>
      <c r="BF769" s="20">
        <v>0</v>
      </c>
      <c r="BG769" s="22">
        <v>658</v>
      </c>
      <c r="BH769" s="22">
        <v>257</v>
      </c>
      <c r="BI769" s="22">
        <v>653</v>
      </c>
      <c r="BJ769" s="22">
        <v>258</v>
      </c>
      <c r="BK769" s="22">
        <v>641</v>
      </c>
      <c r="BL769" s="22">
        <v>255</v>
      </c>
      <c r="BM769" s="22">
        <v>663</v>
      </c>
      <c r="BN769" s="22">
        <v>260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</v>
      </c>
      <c r="BX769" s="22">
        <v>0</v>
      </c>
      <c r="BY769" s="22">
        <v>0</v>
      </c>
      <c r="BZ769" s="22">
        <v>0</v>
      </c>
      <c r="CA769" s="22">
        <v>401</v>
      </c>
      <c r="CB769" s="22">
        <v>232</v>
      </c>
      <c r="CC769" s="22">
        <v>612</v>
      </c>
      <c r="CD769" s="22">
        <v>228</v>
      </c>
      <c r="CE769" s="22">
        <v>669</v>
      </c>
      <c r="CF769" s="22">
        <v>264</v>
      </c>
      <c r="CG769" s="22">
        <v>769</v>
      </c>
      <c r="CH769" s="22">
        <v>334</v>
      </c>
      <c r="CI769" s="22">
        <v>0</v>
      </c>
      <c r="CJ769" s="22">
        <v>0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2">
        <v>490095</v>
      </c>
      <c r="D770" s="22">
        <v>0</v>
      </c>
      <c r="E770" s="22">
        <v>0</v>
      </c>
      <c r="F770" s="22">
        <v>0</v>
      </c>
      <c r="G770" s="22">
        <v>0</v>
      </c>
      <c r="H770" s="22">
        <v>0</v>
      </c>
      <c r="I770" s="22">
        <v>3</v>
      </c>
      <c r="J770" s="20">
        <v>1.3</v>
      </c>
      <c r="K770" s="20">
        <v>1.3</v>
      </c>
      <c r="L770" s="22">
        <v>0</v>
      </c>
      <c r="M770" s="20" t="s">
        <v>3826</v>
      </c>
      <c r="N770" s="20">
        <v>0</v>
      </c>
      <c r="O770" s="22">
        <v>770</v>
      </c>
      <c r="P770" s="23" t="b">
        <v>0</v>
      </c>
      <c r="Q770" s="20"/>
      <c r="R770" s="20"/>
      <c r="S770" s="22">
        <v>45</v>
      </c>
      <c r="T770" s="20" t="s">
        <v>3827</v>
      </c>
      <c r="U770" s="20">
        <v>0</v>
      </c>
      <c r="V770" s="20" t="s">
        <v>3828</v>
      </c>
      <c r="W770" s="20">
        <v>0</v>
      </c>
      <c r="X770" s="23" t="b">
        <v>0</v>
      </c>
      <c r="Y770" s="20"/>
      <c r="Z770" s="20" t="s">
        <v>858</v>
      </c>
      <c r="AA770" s="22">
        <v>20</v>
      </c>
      <c r="AB770" s="22">
        <v>39</v>
      </c>
      <c r="AC770" s="22">
        <v>0</v>
      </c>
      <c r="AD770" s="22">
        <v>13</v>
      </c>
      <c r="AE770" s="22">
        <v>13</v>
      </c>
      <c r="AF770" s="22">
        <v>3</v>
      </c>
      <c r="AG770" s="22">
        <v>3</v>
      </c>
      <c r="AH770" s="20">
        <v>0</v>
      </c>
      <c r="AI770" s="20">
        <v>0</v>
      </c>
      <c r="AJ770" s="20" t="s">
        <v>3828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0">
        <v>0</v>
      </c>
      <c r="AY770" s="20">
        <v>0</v>
      </c>
      <c r="AZ770" s="20">
        <v>0</v>
      </c>
      <c r="BA770" s="20">
        <v>0</v>
      </c>
      <c r="BB770" s="22">
        <v>0</v>
      </c>
      <c r="BC770" s="20">
        <v>0</v>
      </c>
      <c r="BD770" s="20">
        <v>0</v>
      </c>
      <c r="BE770" s="20">
        <v>0</v>
      </c>
      <c r="BF770" s="20">
        <v>0</v>
      </c>
      <c r="BG770" s="22">
        <v>678</v>
      </c>
      <c r="BH770" s="22">
        <v>271</v>
      </c>
      <c r="BI770" s="22">
        <v>673</v>
      </c>
      <c r="BJ770" s="22">
        <v>272</v>
      </c>
      <c r="BK770" s="22">
        <v>665</v>
      </c>
      <c r="BL770" s="22">
        <v>271</v>
      </c>
      <c r="BM770" s="22">
        <v>683</v>
      </c>
      <c r="BN770" s="22">
        <v>274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0</v>
      </c>
      <c r="BZ770" s="22">
        <v>0</v>
      </c>
      <c r="CA770" s="22">
        <v>431</v>
      </c>
      <c r="CB770" s="22">
        <v>252</v>
      </c>
      <c r="CC770" s="22">
        <v>635</v>
      </c>
      <c r="CD770" s="22">
        <v>244</v>
      </c>
      <c r="CE770" s="22">
        <v>686</v>
      </c>
      <c r="CF770" s="22">
        <v>277</v>
      </c>
      <c r="CG770" s="22">
        <v>768</v>
      </c>
      <c r="CH770" s="22">
        <v>333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  <c r="DH1001" s="100"/>
      <c r="DI1001" s="100"/>
      <c r="DJ1001" s="100"/>
      <c r="DK1001" s="100"/>
      <c r="DL1001" s="100"/>
      <c r="DM1001" s="100"/>
      <c r="DN1001" s="100"/>
      <c r="DO1001" s="100"/>
      <c r="DP1001" s="100"/>
      <c r="DQ1001" s="100"/>
      <c r="DR1001" s="100"/>
      <c r="DS1001" s="100"/>
      <c r="DT1001" s="100"/>
      <c r="DU1001" s="100"/>
      <c r="DV1001" s="100"/>
      <c r="DW1001" s="100"/>
      <c r="DX1001" s="100"/>
      <c r="DY1001" s="100"/>
      <c r="DZ1001" s="100"/>
      <c r="EA1001" s="100"/>
      <c r="EB1001" s="100"/>
      <c r="EC1001" s="100"/>
      <c r="ED1001" s="100"/>
      <c r="EE1001" s="100"/>
      <c r="EF1001" s="100"/>
      <c r="EG1001" s="100"/>
      <c r="EH1001" s="100"/>
      <c r="EI1001" s="100"/>
      <c r="EJ1001" s="100"/>
      <c r="EK1001" s="100"/>
      <c r="EL1001" s="100"/>
      <c r="EM1001" s="100"/>
      <c r="EN1001" s="100"/>
      <c r="EO1001" s="100"/>
      <c r="EP1001" s="100"/>
      <c r="EQ1001" s="100"/>
      <c r="ER1001" s="100"/>
      <c r="ES1001" s="100"/>
      <c r="ET1001" s="100"/>
      <c r="EU1001" s="100"/>
      <c r="EV1001" s="100"/>
      <c r="EW1001" s="100"/>
      <c r="EX1001" s="100"/>
      <c r="EY1001" s="100"/>
      <c r="EZ1001" s="100"/>
      <c r="FA1001" s="100"/>
      <c r="FB1001" s="100"/>
      <c r="FC1001" s="100"/>
      <c r="FD1001" s="100"/>
      <c r="FE1001" s="100"/>
      <c r="FF1001" s="100"/>
      <c r="FG1001" s="100"/>
      <c r="FH1001" s="100"/>
      <c r="FI1001" s="100"/>
      <c r="FJ1001" s="100"/>
      <c r="FK1001" s="100"/>
      <c r="FL1001" s="100"/>
      <c r="FM1001" s="100"/>
      <c r="FN1001" s="100"/>
      <c r="FO1001" s="100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0"/>
      <c r="CQ1081" s="100"/>
      <c r="CR1081" s="100"/>
      <c r="CS1081" s="100"/>
      <c r="CT1081" s="100"/>
      <c r="CU1081" s="100"/>
      <c r="CV1081" s="100"/>
      <c r="CW1081" s="100"/>
      <c r="CX1081" s="100"/>
      <c r="CY1081" s="100"/>
      <c r="CZ1081" s="100"/>
      <c r="DA1081" s="100"/>
      <c r="DB1081" s="100"/>
      <c r="DC1081" s="100"/>
      <c r="DD1081" s="100"/>
      <c r="DE1081" s="100"/>
      <c r="DF1081" s="100"/>
      <c r="DG1081" s="100"/>
      <c r="DH1081" s="100"/>
      <c r="DI1081" s="100"/>
      <c r="DJ1081" s="100"/>
      <c r="DK1081" s="100"/>
      <c r="DL1081" s="100"/>
      <c r="DM1081" s="100"/>
      <c r="DN1081" s="100"/>
      <c r="DO1081" s="100"/>
      <c r="DP1081" s="100"/>
      <c r="DQ1081" s="100"/>
      <c r="DR1081" s="100"/>
      <c r="DS1081" s="100"/>
      <c r="DT1081" s="100"/>
      <c r="DU1081" s="100"/>
      <c r="DV1081" s="100"/>
      <c r="DW1081" s="100"/>
      <c r="DX1081" s="100"/>
      <c r="DY1081" s="100"/>
      <c r="DZ1081" s="100"/>
      <c r="EA1081" s="100"/>
      <c r="EB1081" s="100"/>
      <c r="EC1081" s="100"/>
      <c r="ED1081" s="100"/>
      <c r="EE1081" s="100"/>
      <c r="EF1081" s="100"/>
      <c r="EG1081" s="100"/>
      <c r="EH1081" s="100"/>
      <c r="EI1081" s="100"/>
      <c r="EJ1081" s="100"/>
      <c r="EK1081" s="100"/>
      <c r="EL1081" s="100"/>
      <c r="EM1081" s="100"/>
      <c r="EN1081" s="100"/>
      <c r="EO1081" s="100"/>
      <c r="EP1081" s="100"/>
      <c r="EQ1081" s="100"/>
      <c r="ER1081" s="100"/>
      <c r="ES1081" s="100"/>
      <c r="ET1081" s="100"/>
      <c r="EU1081" s="100"/>
      <c r="EV1081" s="100"/>
      <c r="EW1081" s="100"/>
      <c r="EX1081" s="100"/>
      <c r="EY1081" s="100"/>
      <c r="EZ1081" s="100"/>
      <c r="FA1081" s="100"/>
      <c r="FB1081" s="100"/>
      <c r="FC1081" s="100"/>
      <c r="FD1081" s="100"/>
      <c r="FE1081" s="100"/>
      <c r="FF1081" s="100"/>
      <c r="FG1081" s="100"/>
      <c r="FH1081" s="100"/>
      <c r="FI1081" s="100"/>
      <c r="FJ1081" s="100"/>
      <c r="FK1081" s="100"/>
      <c r="FL1081" s="100"/>
      <c r="FM1081" s="100"/>
      <c r="FN1081" s="100"/>
      <c r="FO1081" s="100"/>
      <c r="FP1081" s="100"/>
      <c r="FQ1081" s="100"/>
      <c r="FR1081" s="100"/>
      <c r="FS1081" s="100"/>
      <c r="FT1081" s="100"/>
      <c r="FU1081" s="100"/>
      <c r="FV1081" s="100"/>
      <c r="FW1081" s="100"/>
      <c r="FX1081" s="100"/>
      <c r="FY1081" s="100"/>
      <c r="FZ1081" s="100"/>
      <c r="GA1081" s="100"/>
      <c r="GB1081" s="100"/>
      <c r="GC1081" s="100"/>
      <c r="GD1081" s="100"/>
      <c r="GE1081" s="100"/>
      <c r="GF1081" s="100"/>
      <c r="GG1081" s="100"/>
      <c r="GH1081" s="100"/>
      <c r="GI1081" s="100"/>
      <c r="GJ1081" s="100"/>
      <c r="GK1081" s="100"/>
      <c r="GL1081" s="100"/>
      <c r="GM1081" s="100"/>
      <c r="GN1081" s="100"/>
      <c r="GO1081" s="100"/>
      <c r="GP1081" s="100"/>
      <c r="GQ1081" s="100"/>
      <c r="GR1081" s="100"/>
      <c r="GS1081" s="100"/>
      <c r="GT1081" s="100"/>
      <c r="GU1081" s="100"/>
      <c r="GV1081" s="100"/>
      <c r="GW1081" s="100"/>
      <c r="GX1081" s="100"/>
      <c r="GY1081" s="100"/>
      <c r="GZ1081" s="100"/>
      <c r="HA1081" s="100"/>
      <c r="HB1081" s="100"/>
      <c r="HC1081" s="100"/>
      <c r="HD1081" s="100"/>
      <c r="HE1081" s="100"/>
      <c r="HF1081" s="100"/>
      <c r="HG1081" s="100"/>
      <c r="HH1081" s="100"/>
      <c r="HI1081" s="100"/>
      <c r="HJ1081" s="100"/>
      <c r="HK1081" s="100"/>
      <c r="HL1081" s="100"/>
      <c r="HM1081" s="100"/>
      <c r="HN1081" s="100"/>
      <c r="HO1081" s="100"/>
      <c r="HP1081" s="100"/>
      <c r="HQ1081" s="100"/>
      <c r="HR1081" s="100"/>
      <c r="HS1081" s="100"/>
      <c r="HT1081" s="100"/>
      <c r="HU1081" s="100"/>
      <c r="HV1081" s="100"/>
      <c r="HW1081" s="100"/>
      <c r="HX1081" s="100"/>
      <c r="HY1081" s="100"/>
      <c r="HZ1081" s="100"/>
      <c r="IA1081" s="100"/>
      <c r="IB1081" s="100"/>
      <c r="IC1081" s="100"/>
      <c r="ID1081" s="100"/>
      <c r="IE1081" s="100"/>
      <c r="IF1081" s="100"/>
      <c r="IG1081" s="100"/>
      <c r="IH1081" s="100"/>
      <c r="II1081" s="100"/>
      <c r="IJ1081" s="100"/>
      <c r="IK1081" s="100"/>
      <c r="IL1081" s="100"/>
      <c r="IM1081" s="100"/>
      <c r="IN1081" s="100"/>
      <c r="IO1081" s="100"/>
      <c r="IP1081" s="100"/>
      <c r="IQ1081" s="100"/>
      <c r="IR1081" s="100"/>
      <c r="IS1081" s="100"/>
      <c r="IT1081" s="100"/>
      <c r="IU1081" s="100"/>
      <c r="IV1081" s="100"/>
      <c r="IW1081" s="100"/>
      <c r="IX1081" s="100"/>
      <c r="IY1081" s="100"/>
      <c r="IZ1081" s="100"/>
      <c r="JA1081" s="100"/>
      <c r="JB1081" s="100"/>
      <c r="JC1081" s="100"/>
      <c r="JD1081" s="100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L508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6"/>
      <c r="L1" s="101" t="s">
        <v>1</v>
      </c>
      <c r="M1" s="102"/>
      <c r="N1" s="102"/>
      <c r="O1" s="102"/>
      <c r="P1" s="102"/>
      <c r="Q1" s="102"/>
      <c r="R1" s="102"/>
      <c r="S1" s="106"/>
      <c r="T1" s="101" t="s">
        <v>3</v>
      </c>
      <c r="U1" s="102"/>
      <c r="V1" s="102"/>
      <c r="W1" s="106"/>
      <c r="X1" s="101" t="s">
        <v>1774</v>
      </c>
      <c r="Y1" s="102"/>
      <c r="Z1" s="106"/>
      <c r="AA1" s="101" t="s">
        <v>2</v>
      </c>
      <c r="AB1" s="102"/>
      <c r="AC1" s="102"/>
      <c r="AD1" s="102"/>
      <c r="AE1" s="102"/>
      <c r="AF1" s="102"/>
      <c r="AG1" s="102"/>
      <c r="AH1" s="102"/>
      <c r="AI1" s="102"/>
      <c r="AJ1" s="103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3317</v>
      </c>
    </row>
    <row r="3" spans="1:38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3918</v>
      </c>
      <c r="G3" s="69">
        <v>1996</v>
      </c>
      <c r="H3" s="70">
        <v>18</v>
      </c>
      <c r="I3" s="71">
        <v>18</v>
      </c>
      <c r="J3" s="98">
        <v>1620</v>
      </c>
      <c r="K3" s="71">
        <v>18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1.1000000000000001</v>
      </c>
      <c r="U3" s="71">
        <v>1.1000000000000001</v>
      </c>
      <c r="V3" s="71">
        <v>1.4</v>
      </c>
      <c r="W3" s="71">
        <v>2.5</v>
      </c>
      <c r="X3" s="70">
        <v>14</v>
      </c>
      <c r="Y3" s="71">
        <v>84</v>
      </c>
      <c r="Z3" s="71">
        <v>6</v>
      </c>
      <c r="AA3" s="70">
        <v>0.11</v>
      </c>
      <c r="AB3" s="71">
        <v>0.06</v>
      </c>
      <c r="AC3" s="71">
        <v>0.17</v>
      </c>
      <c r="AD3" s="71">
        <v>0.11</v>
      </c>
      <c r="AE3" s="71">
        <v>0.17</v>
      </c>
      <c r="AF3" s="70">
        <v>0.06</v>
      </c>
      <c r="AG3" s="71">
        <v>0.08</v>
      </c>
      <c r="AH3" s="71">
        <v>0.14000000000000001</v>
      </c>
      <c r="AI3" s="71">
        <v>0.06</v>
      </c>
      <c r="AJ3" s="71">
        <v>0.14000000000000001</v>
      </c>
      <c r="AK3" s="63" t="s">
        <v>25</v>
      </c>
      <c r="AL3" s="92">
        <f>AC3-AH3</f>
        <v>0.03</v>
      </c>
    </row>
    <row r="4" spans="1:38" ht="17.25" thickBot="1">
      <c r="A4" s="72">
        <v>163</v>
      </c>
      <c r="B4" s="57" t="s">
        <v>2654</v>
      </c>
      <c r="C4" s="58" t="s">
        <v>1812</v>
      </c>
      <c r="D4" s="69" t="s">
        <v>111</v>
      </c>
      <c r="E4" s="58" t="s">
        <v>2347</v>
      </c>
      <c r="F4" s="69" t="s">
        <v>4043</v>
      </c>
      <c r="G4" s="69">
        <v>1991</v>
      </c>
      <c r="H4" s="70">
        <v>18</v>
      </c>
      <c r="I4" s="71">
        <v>18</v>
      </c>
      <c r="J4" s="98">
        <v>1620</v>
      </c>
      <c r="K4" s="71">
        <v>18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2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  <c r="AL4" s="93">
        <f>AC4-AH4</f>
        <v>0</v>
      </c>
    </row>
    <row r="5" spans="1:38" ht="17.25" thickBot="1">
      <c r="A5" s="72">
        <v>243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4057</v>
      </c>
      <c r="G5" s="69">
        <v>1997</v>
      </c>
      <c r="H5" s="70">
        <v>18</v>
      </c>
      <c r="I5" s="71">
        <v>18</v>
      </c>
      <c r="J5" s="98">
        <v>1620</v>
      </c>
      <c r="K5" s="71">
        <v>18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3</v>
      </c>
      <c r="S5" s="60">
        <v>0</v>
      </c>
      <c r="T5" s="70">
        <v>0.5</v>
      </c>
      <c r="U5" s="71">
        <v>0.5</v>
      </c>
      <c r="V5" s="71">
        <v>0.5</v>
      </c>
      <c r="W5" s="71">
        <v>1</v>
      </c>
      <c r="X5" s="70">
        <v>13</v>
      </c>
      <c r="Y5" s="71">
        <v>63</v>
      </c>
      <c r="Z5" s="71">
        <v>2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70">
        <v>0.03</v>
      </c>
      <c r="AG5" s="71">
        <v>0.03</v>
      </c>
      <c r="AH5" s="71">
        <v>0.05</v>
      </c>
      <c r="AI5" s="71">
        <v>0.03</v>
      </c>
      <c r="AJ5" s="71">
        <v>0.05</v>
      </c>
      <c r="AK5" s="63" t="s">
        <v>25</v>
      </c>
      <c r="AL5" s="93">
        <f>AC5-AH5</f>
        <v>-0.05</v>
      </c>
    </row>
    <row r="6" spans="1:38" ht="17.25" thickBot="1">
      <c r="A6" s="72">
        <v>260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4125</v>
      </c>
      <c r="G6" s="69">
        <v>1992</v>
      </c>
      <c r="H6" s="70">
        <v>18</v>
      </c>
      <c r="I6" s="71">
        <v>18</v>
      </c>
      <c r="J6" s="98">
        <v>1620</v>
      </c>
      <c r="K6" s="71">
        <v>18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  <c r="AL6" s="93">
        <f>AC6-AH6</f>
        <v>0</v>
      </c>
    </row>
    <row r="7" spans="1:38" ht="17.25" thickBot="1">
      <c r="A7" s="72">
        <v>348</v>
      </c>
      <c r="B7" s="57" t="s">
        <v>2678</v>
      </c>
      <c r="C7" s="58" t="s">
        <v>1860</v>
      </c>
      <c r="D7" s="69" t="s">
        <v>111</v>
      </c>
      <c r="E7" s="58" t="s">
        <v>69</v>
      </c>
      <c r="F7" s="69" t="s">
        <v>4200</v>
      </c>
      <c r="G7" s="69">
        <v>1996</v>
      </c>
      <c r="H7" s="70">
        <v>18</v>
      </c>
      <c r="I7" s="71">
        <v>18</v>
      </c>
      <c r="J7" s="98">
        <v>1620</v>
      </c>
      <c r="K7" s="71">
        <v>18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  <c r="AL7" s="93">
        <f>AC7-AH7</f>
        <v>0</v>
      </c>
    </row>
    <row r="8" spans="1:38" ht="17.25" thickBot="1">
      <c r="A8" s="72">
        <v>375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3867</v>
      </c>
      <c r="G8" s="69">
        <v>1994</v>
      </c>
      <c r="H8" s="70">
        <v>18</v>
      </c>
      <c r="I8" s="71">
        <v>18</v>
      </c>
      <c r="J8" s="98">
        <v>1620</v>
      </c>
      <c r="K8" s="71">
        <v>18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2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59">
        <v>0</v>
      </c>
      <c r="Y8" s="71">
        <v>2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>AC8-AH8</f>
        <v>0</v>
      </c>
    </row>
    <row r="9" spans="1:38" ht="17.25" thickBot="1">
      <c r="A9" s="72">
        <v>410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4245</v>
      </c>
      <c r="G9" s="69">
        <v>2001</v>
      </c>
      <c r="H9" s="70">
        <v>18</v>
      </c>
      <c r="I9" s="71">
        <v>18</v>
      </c>
      <c r="J9" s="98">
        <v>1620</v>
      </c>
      <c r="K9" s="71">
        <v>18</v>
      </c>
      <c r="L9" s="70">
        <v>1</v>
      </c>
      <c r="M9" s="71">
        <v>1</v>
      </c>
      <c r="N9" s="71">
        <v>2</v>
      </c>
      <c r="O9" s="71">
        <v>1</v>
      </c>
      <c r="P9" s="60">
        <v>0</v>
      </c>
      <c r="Q9" s="60">
        <v>0</v>
      </c>
      <c r="R9" s="71">
        <v>1</v>
      </c>
      <c r="S9" s="60">
        <v>0</v>
      </c>
      <c r="T9" s="70">
        <v>1</v>
      </c>
      <c r="U9" s="71">
        <v>1</v>
      </c>
      <c r="V9" s="71">
        <v>0.1</v>
      </c>
      <c r="W9" s="71">
        <v>1.1000000000000001</v>
      </c>
      <c r="X9" s="70">
        <v>8</v>
      </c>
      <c r="Y9" s="71">
        <v>70</v>
      </c>
      <c r="Z9" s="71">
        <v>2</v>
      </c>
      <c r="AA9" s="70">
        <v>0.06</v>
      </c>
      <c r="AB9" s="71">
        <v>0.06</v>
      </c>
      <c r="AC9" s="71">
        <v>0.11</v>
      </c>
      <c r="AD9" s="71">
        <v>0.06</v>
      </c>
      <c r="AE9" s="71">
        <v>0.11</v>
      </c>
      <c r="AF9" s="70">
        <v>0.06</v>
      </c>
      <c r="AG9" s="60">
        <v>0</v>
      </c>
      <c r="AH9" s="71">
        <v>0.06</v>
      </c>
      <c r="AI9" s="71">
        <v>0.06</v>
      </c>
      <c r="AJ9" s="71">
        <v>0.06</v>
      </c>
      <c r="AK9" s="63" t="s">
        <v>25</v>
      </c>
      <c r="AL9" s="93">
        <f>AC9-AH9</f>
        <v>0.05</v>
      </c>
    </row>
    <row r="10" spans="1:38" ht="17.25" thickBot="1">
      <c r="A10" s="72">
        <v>457</v>
      </c>
      <c r="B10" s="57" t="s">
        <v>2690</v>
      </c>
      <c r="C10" s="58" t="s">
        <v>1812</v>
      </c>
      <c r="D10" s="69" t="s">
        <v>111</v>
      </c>
      <c r="E10" s="58" t="s">
        <v>2346</v>
      </c>
      <c r="F10" s="69" t="s">
        <v>4283</v>
      </c>
      <c r="G10" s="69">
        <v>2002</v>
      </c>
      <c r="H10" s="70">
        <v>18</v>
      </c>
      <c r="I10" s="71">
        <v>18</v>
      </c>
      <c r="J10" s="98">
        <v>1620</v>
      </c>
      <c r="K10" s="71">
        <v>18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1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71">
        <v>3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  <c r="AL10" s="93">
        <f>AC10-AH10</f>
        <v>0</v>
      </c>
    </row>
    <row r="11" spans="1:38" ht="17.25" thickBot="1">
      <c r="A11" s="72">
        <v>475</v>
      </c>
      <c r="B11" s="57" t="s">
        <v>2694</v>
      </c>
      <c r="C11" s="58" t="s">
        <v>1852</v>
      </c>
      <c r="D11" s="69" t="s">
        <v>111</v>
      </c>
      <c r="E11" s="58" t="s">
        <v>71</v>
      </c>
      <c r="F11" s="69" t="s">
        <v>4298</v>
      </c>
      <c r="G11" s="69">
        <v>1996</v>
      </c>
      <c r="H11" s="70">
        <v>18</v>
      </c>
      <c r="I11" s="71">
        <v>18</v>
      </c>
      <c r="J11" s="98">
        <v>1620</v>
      </c>
      <c r="K11" s="71">
        <v>18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  <c r="AL11" s="93">
        <f>AC11-AH11</f>
        <v>0</v>
      </c>
    </row>
    <row r="12" spans="1:38" ht="17.25" thickBot="1">
      <c r="A12" s="72">
        <v>443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4270</v>
      </c>
      <c r="G12" s="69">
        <v>1992</v>
      </c>
      <c r="H12" s="70">
        <v>18</v>
      </c>
      <c r="I12" s="71">
        <v>18</v>
      </c>
      <c r="J12" s="98">
        <v>1619</v>
      </c>
      <c r="K12" s="71">
        <v>18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2</v>
      </c>
      <c r="S12" s="60">
        <v>0</v>
      </c>
      <c r="T12" s="70">
        <v>1.1000000000000001</v>
      </c>
      <c r="U12" s="71">
        <v>1.1000000000000001</v>
      </c>
      <c r="V12" s="71">
        <v>0.7</v>
      </c>
      <c r="W12" s="71">
        <v>1.8</v>
      </c>
      <c r="X12" s="70">
        <v>5</v>
      </c>
      <c r="Y12" s="71">
        <v>61</v>
      </c>
      <c r="Z12" s="71">
        <v>12</v>
      </c>
      <c r="AA12" s="70">
        <v>0.06</v>
      </c>
      <c r="AB12" s="71">
        <v>0.06</v>
      </c>
      <c r="AC12" s="71">
        <v>0.11</v>
      </c>
      <c r="AD12" s="71">
        <v>0.06</v>
      </c>
      <c r="AE12" s="71">
        <v>0.11</v>
      </c>
      <c r="AF12" s="70">
        <v>0.06</v>
      </c>
      <c r="AG12" s="71">
        <v>0.04</v>
      </c>
      <c r="AH12" s="71">
        <v>0.1</v>
      </c>
      <c r="AI12" s="71">
        <v>0.06</v>
      </c>
      <c r="AJ12" s="71">
        <v>0.1</v>
      </c>
      <c r="AK12" s="63" t="s">
        <v>25</v>
      </c>
      <c r="AL12" s="93">
        <f>AC12-AH12</f>
        <v>9.999999999999995E-3</v>
      </c>
    </row>
    <row r="13" spans="1:38" ht="17.25" thickBot="1">
      <c r="A13" s="72">
        <v>99</v>
      </c>
      <c r="B13" s="57" t="s">
        <v>150</v>
      </c>
      <c r="C13" s="58" t="s">
        <v>1845</v>
      </c>
      <c r="D13" s="69" t="s">
        <v>104</v>
      </c>
      <c r="E13" s="58" t="s">
        <v>91</v>
      </c>
      <c r="F13" s="69" t="s">
        <v>3987</v>
      </c>
      <c r="G13" s="69">
        <v>1992</v>
      </c>
      <c r="H13" s="70">
        <v>18</v>
      </c>
      <c r="I13" s="71">
        <v>18</v>
      </c>
      <c r="J13" s="98">
        <v>1615</v>
      </c>
      <c r="K13" s="71">
        <v>17.899999999999999</v>
      </c>
      <c r="L13" s="59">
        <v>0</v>
      </c>
      <c r="M13" s="71">
        <v>5</v>
      </c>
      <c r="N13" s="71">
        <v>5</v>
      </c>
      <c r="O13" s="60">
        <v>0</v>
      </c>
      <c r="P13" s="60">
        <v>0</v>
      </c>
      <c r="Q13" s="60">
        <v>0</v>
      </c>
      <c r="R13" s="71">
        <v>4</v>
      </c>
      <c r="S13" s="60">
        <v>0</v>
      </c>
      <c r="T13" s="59">
        <v>0</v>
      </c>
      <c r="U13" s="60">
        <v>0</v>
      </c>
      <c r="V13" s="71">
        <v>2.2000000000000002</v>
      </c>
      <c r="W13" s="71">
        <v>2.2000000000000002</v>
      </c>
      <c r="X13" s="70">
        <v>41</v>
      </c>
      <c r="Y13" s="71">
        <v>73</v>
      </c>
      <c r="Z13" s="71">
        <v>70</v>
      </c>
      <c r="AA13" s="59">
        <v>0</v>
      </c>
      <c r="AB13" s="71">
        <v>0.28000000000000003</v>
      </c>
      <c r="AC13" s="71">
        <v>0.28000000000000003</v>
      </c>
      <c r="AD13" s="60">
        <v>0</v>
      </c>
      <c r="AE13" s="71">
        <v>0.28000000000000003</v>
      </c>
      <c r="AF13" s="59">
        <v>0</v>
      </c>
      <c r="AG13" s="71">
        <v>0.12</v>
      </c>
      <c r="AH13" s="71">
        <v>0.12</v>
      </c>
      <c r="AI13" s="60">
        <v>0</v>
      </c>
      <c r="AJ13" s="71">
        <v>0.12</v>
      </c>
      <c r="AK13" s="63" t="s">
        <v>25</v>
      </c>
      <c r="AL13" s="93">
        <f>AC13-AH13</f>
        <v>0.16000000000000003</v>
      </c>
    </row>
    <row r="14" spans="1:38" ht="17.25" thickBot="1">
      <c r="A14" s="72">
        <v>252</v>
      </c>
      <c r="B14" s="57" t="s">
        <v>233</v>
      </c>
      <c r="C14" s="58" t="s">
        <v>1829</v>
      </c>
      <c r="D14" s="69" t="s">
        <v>1819</v>
      </c>
      <c r="E14" s="58" t="s">
        <v>71</v>
      </c>
      <c r="F14" s="69" t="s">
        <v>4117</v>
      </c>
      <c r="G14" s="69">
        <v>2000</v>
      </c>
      <c r="H14" s="70">
        <v>18</v>
      </c>
      <c r="I14" s="71">
        <v>18</v>
      </c>
      <c r="J14" s="98">
        <v>1579</v>
      </c>
      <c r="K14" s="71">
        <v>17.5</v>
      </c>
      <c r="L14" s="70">
        <v>5</v>
      </c>
      <c r="M14" s="71">
        <v>2</v>
      </c>
      <c r="N14" s="71">
        <v>7</v>
      </c>
      <c r="O14" s="71">
        <v>5</v>
      </c>
      <c r="P14" s="60">
        <v>0</v>
      </c>
      <c r="Q14" s="60">
        <v>0</v>
      </c>
      <c r="R14" s="71">
        <v>4</v>
      </c>
      <c r="S14" s="60">
        <v>0</v>
      </c>
      <c r="T14" s="70">
        <v>2.5</v>
      </c>
      <c r="U14" s="71">
        <v>2.5</v>
      </c>
      <c r="V14" s="71">
        <v>4.8</v>
      </c>
      <c r="W14" s="71">
        <v>7.2</v>
      </c>
      <c r="X14" s="70">
        <v>96</v>
      </c>
      <c r="Y14" s="71">
        <v>83</v>
      </c>
      <c r="Z14" s="71">
        <v>204</v>
      </c>
      <c r="AA14" s="70">
        <v>0.28000000000000003</v>
      </c>
      <c r="AB14" s="71">
        <v>0.11</v>
      </c>
      <c r="AC14" s="71">
        <v>0.4</v>
      </c>
      <c r="AD14" s="71">
        <v>0.28000000000000003</v>
      </c>
      <c r="AE14" s="71">
        <v>0.4</v>
      </c>
      <c r="AF14" s="70">
        <v>0.14000000000000001</v>
      </c>
      <c r="AG14" s="71">
        <v>0.27</v>
      </c>
      <c r="AH14" s="71">
        <v>0.41</v>
      </c>
      <c r="AI14" s="71">
        <v>0.14000000000000001</v>
      </c>
      <c r="AJ14" s="71">
        <v>0.41</v>
      </c>
      <c r="AK14" s="63" t="s">
        <v>25</v>
      </c>
      <c r="AL14" s="93">
        <f>AC14-AH14</f>
        <v>-9.9999999999999534E-3</v>
      </c>
    </row>
    <row r="15" spans="1:38" ht="17.25" thickBot="1">
      <c r="A15" s="72">
        <v>248</v>
      </c>
      <c r="B15" s="57" t="s">
        <v>230</v>
      </c>
      <c r="C15" s="58" t="s">
        <v>1812</v>
      </c>
      <c r="D15" s="69" t="s">
        <v>104</v>
      </c>
      <c r="E15" s="58" t="s">
        <v>83</v>
      </c>
      <c r="F15" s="69" t="s">
        <v>4114</v>
      </c>
      <c r="G15" s="69">
        <v>1997</v>
      </c>
      <c r="H15" s="70">
        <v>18</v>
      </c>
      <c r="I15" s="71">
        <v>18</v>
      </c>
      <c r="J15" s="98">
        <v>1578</v>
      </c>
      <c r="K15" s="71">
        <v>17.5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3</v>
      </c>
      <c r="S15" s="60">
        <v>0</v>
      </c>
      <c r="T15" s="70">
        <v>1.6</v>
      </c>
      <c r="U15" s="71">
        <v>1.6</v>
      </c>
      <c r="V15" s="71">
        <v>0.1</v>
      </c>
      <c r="W15" s="71">
        <v>1.7</v>
      </c>
      <c r="X15" s="70">
        <v>15</v>
      </c>
      <c r="Y15" s="71">
        <v>64</v>
      </c>
      <c r="Z15" s="71">
        <v>13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70">
        <v>0.09</v>
      </c>
      <c r="AG15" s="71">
        <v>0.01</v>
      </c>
      <c r="AH15" s="71">
        <v>0.1</v>
      </c>
      <c r="AI15" s="71">
        <v>0.09</v>
      </c>
      <c r="AJ15" s="71">
        <v>0.1</v>
      </c>
      <c r="AK15" s="63" t="s">
        <v>25</v>
      </c>
      <c r="AL15" s="93">
        <f>AC15-AH15</f>
        <v>-0.1</v>
      </c>
    </row>
    <row r="16" spans="1:38" ht="17.25" thickBot="1">
      <c r="A16" s="72">
        <v>485</v>
      </c>
      <c r="B16" s="57" t="s">
        <v>350</v>
      </c>
      <c r="C16" s="58" t="s">
        <v>1812</v>
      </c>
      <c r="D16" s="69" t="s">
        <v>102</v>
      </c>
      <c r="E16" s="58" t="s">
        <v>83</v>
      </c>
      <c r="F16" s="69" t="s">
        <v>4308</v>
      </c>
      <c r="G16" s="69">
        <v>1995</v>
      </c>
      <c r="H16" s="70">
        <v>18</v>
      </c>
      <c r="I16" s="71">
        <v>18</v>
      </c>
      <c r="J16" s="98">
        <v>1576</v>
      </c>
      <c r="K16" s="71">
        <v>17.5</v>
      </c>
      <c r="L16" s="70">
        <v>9</v>
      </c>
      <c r="M16" s="71">
        <v>6</v>
      </c>
      <c r="N16" s="71">
        <v>15</v>
      </c>
      <c r="O16" s="71">
        <v>9</v>
      </c>
      <c r="P16" s="60">
        <v>0</v>
      </c>
      <c r="Q16" s="60">
        <v>0</v>
      </c>
      <c r="R16" s="71">
        <v>3</v>
      </c>
      <c r="S16" s="60">
        <v>0</v>
      </c>
      <c r="T16" s="70">
        <v>8.8000000000000007</v>
      </c>
      <c r="U16" s="71">
        <v>8.8000000000000007</v>
      </c>
      <c r="V16" s="71">
        <v>2.9</v>
      </c>
      <c r="W16" s="71">
        <v>11.7</v>
      </c>
      <c r="X16" s="70">
        <v>28</v>
      </c>
      <c r="Y16" s="71">
        <v>25</v>
      </c>
      <c r="Z16" s="71">
        <v>99</v>
      </c>
      <c r="AA16" s="70">
        <v>0.51</v>
      </c>
      <c r="AB16" s="71">
        <v>0.34</v>
      </c>
      <c r="AC16" s="71">
        <v>0.86</v>
      </c>
      <c r="AD16" s="71">
        <v>0.51</v>
      </c>
      <c r="AE16" s="71">
        <v>0.86</v>
      </c>
      <c r="AF16" s="70">
        <v>0.5</v>
      </c>
      <c r="AG16" s="71">
        <v>0.17</v>
      </c>
      <c r="AH16" s="71">
        <v>0.67</v>
      </c>
      <c r="AI16" s="71">
        <v>0.5</v>
      </c>
      <c r="AJ16" s="71">
        <v>0.67</v>
      </c>
      <c r="AK16" s="63" t="s">
        <v>25</v>
      </c>
      <c r="AL16" s="93">
        <f>AC16-AH16</f>
        <v>0.18999999999999995</v>
      </c>
    </row>
    <row r="17" spans="1:38" ht="17.25" thickBot="1">
      <c r="A17" s="72">
        <v>392</v>
      </c>
      <c r="B17" s="57" t="s">
        <v>299</v>
      </c>
      <c r="C17" s="58" t="s">
        <v>1812</v>
      </c>
      <c r="D17" s="69" t="s">
        <v>103</v>
      </c>
      <c r="E17" s="58" t="s">
        <v>63</v>
      </c>
      <c r="F17" s="69" t="s">
        <v>4029</v>
      </c>
      <c r="G17" s="69">
        <v>1999</v>
      </c>
      <c r="H17" s="70">
        <v>18</v>
      </c>
      <c r="I17" s="71">
        <v>18</v>
      </c>
      <c r="J17" s="98">
        <v>1562</v>
      </c>
      <c r="K17" s="71">
        <v>17.399999999999999</v>
      </c>
      <c r="L17" s="70">
        <v>3</v>
      </c>
      <c r="M17" s="71">
        <v>1</v>
      </c>
      <c r="N17" s="71">
        <v>4</v>
      </c>
      <c r="O17" s="71">
        <v>3</v>
      </c>
      <c r="P17" s="60">
        <v>0</v>
      </c>
      <c r="Q17" s="60">
        <v>0</v>
      </c>
      <c r="R17" s="71">
        <v>2</v>
      </c>
      <c r="S17" s="60">
        <v>0</v>
      </c>
      <c r="T17" s="70">
        <v>1.5</v>
      </c>
      <c r="U17" s="71">
        <v>1.5</v>
      </c>
      <c r="V17" s="71">
        <v>2</v>
      </c>
      <c r="W17" s="71">
        <v>3.4</v>
      </c>
      <c r="X17" s="70">
        <v>28</v>
      </c>
      <c r="Y17" s="71">
        <v>132</v>
      </c>
      <c r="Z17" s="71">
        <v>24</v>
      </c>
      <c r="AA17" s="70">
        <v>0.17</v>
      </c>
      <c r="AB17" s="71">
        <v>0.06</v>
      </c>
      <c r="AC17" s="71">
        <v>0.23</v>
      </c>
      <c r="AD17" s="71">
        <v>0.17</v>
      </c>
      <c r="AE17" s="71">
        <v>0.23</v>
      </c>
      <c r="AF17" s="70">
        <v>0.08</v>
      </c>
      <c r="AG17" s="71">
        <v>0.11</v>
      </c>
      <c r="AH17" s="71">
        <v>0.2</v>
      </c>
      <c r="AI17" s="71">
        <v>0.08</v>
      </c>
      <c r="AJ17" s="71">
        <v>0.2</v>
      </c>
      <c r="AK17" s="63" t="s">
        <v>25</v>
      </c>
      <c r="AL17" s="93">
        <f>AC17-AH17</f>
        <v>0.03</v>
      </c>
    </row>
    <row r="18" spans="1:38" ht="17.25" thickBot="1">
      <c r="A18" s="72">
        <v>409</v>
      </c>
      <c r="B18" s="57" t="s">
        <v>312</v>
      </c>
      <c r="C18" s="58" t="s">
        <v>1849</v>
      </c>
      <c r="D18" s="69" t="s">
        <v>102</v>
      </c>
      <c r="E18" s="58" t="s">
        <v>79</v>
      </c>
      <c r="F18" s="69" t="s">
        <v>4244</v>
      </c>
      <c r="G18" s="69">
        <v>1992</v>
      </c>
      <c r="H18" s="70">
        <v>18</v>
      </c>
      <c r="I18" s="71">
        <v>18</v>
      </c>
      <c r="J18" s="98">
        <v>1559</v>
      </c>
      <c r="K18" s="71">
        <v>17.3</v>
      </c>
      <c r="L18" s="70">
        <v>12</v>
      </c>
      <c r="M18" s="71">
        <v>7</v>
      </c>
      <c r="N18" s="71">
        <v>19</v>
      </c>
      <c r="O18" s="71">
        <v>9</v>
      </c>
      <c r="P18" s="71">
        <v>3</v>
      </c>
      <c r="Q18" s="71">
        <v>4</v>
      </c>
      <c r="R18" s="71">
        <v>2</v>
      </c>
      <c r="S18" s="60">
        <v>0</v>
      </c>
      <c r="T18" s="70">
        <v>11.2</v>
      </c>
      <c r="U18" s="71">
        <v>7.9</v>
      </c>
      <c r="V18" s="71">
        <v>7</v>
      </c>
      <c r="W18" s="71">
        <v>14.9</v>
      </c>
      <c r="X18" s="70">
        <v>53</v>
      </c>
      <c r="Y18" s="71">
        <v>88</v>
      </c>
      <c r="Z18" s="71">
        <v>191</v>
      </c>
      <c r="AA18" s="70">
        <v>0.69</v>
      </c>
      <c r="AB18" s="71">
        <v>0.4</v>
      </c>
      <c r="AC18" s="71">
        <v>1.1000000000000001</v>
      </c>
      <c r="AD18" s="71">
        <v>0.52</v>
      </c>
      <c r="AE18" s="71">
        <v>0.92</v>
      </c>
      <c r="AF18" s="70">
        <v>0.65</v>
      </c>
      <c r="AG18" s="71">
        <v>0.4</v>
      </c>
      <c r="AH18" s="71">
        <v>1.05</v>
      </c>
      <c r="AI18" s="71">
        <v>0.46</v>
      </c>
      <c r="AJ18" s="71">
        <v>0.86</v>
      </c>
      <c r="AK18" s="63" t="s">
        <v>25</v>
      </c>
      <c r="AL18" s="93">
        <f>AC18-AH18</f>
        <v>5.0000000000000044E-2</v>
      </c>
    </row>
    <row r="19" spans="1:38" ht="17.25" thickBot="1">
      <c r="A19" s="72">
        <v>419</v>
      </c>
      <c r="B19" s="57" t="s">
        <v>318</v>
      </c>
      <c r="C19" s="58" t="s">
        <v>1817</v>
      </c>
      <c r="D19" s="69" t="s">
        <v>104</v>
      </c>
      <c r="E19" s="58" t="s">
        <v>67</v>
      </c>
      <c r="F19" s="69" t="s">
        <v>4097</v>
      </c>
      <c r="G19" s="69">
        <v>1991</v>
      </c>
      <c r="H19" s="70">
        <v>18</v>
      </c>
      <c r="I19" s="71">
        <v>18</v>
      </c>
      <c r="J19" s="98">
        <v>1543</v>
      </c>
      <c r="K19" s="71">
        <v>17.100000000000001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2</v>
      </c>
      <c r="S19" s="60">
        <v>0</v>
      </c>
      <c r="T19" s="70">
        <v>0.9</v>
      </c>
      <c r="U19" s="71">
        <v>0.9</v>
      </c>
      <c r="V19" s="71">
        <v>0.1</v>
      </c>
      <c r="W19" s="71">
        <v>1</v>
      </c>
      <c r="X19" s="70">
        <v>12</v>
      </c>
      <c r="Y19" s="71">
        <v>63</v>
      </c>
      <c r="Z19" s="71">
        <v>10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70">
        <v>0.05</v>
      </c>
      <c r="AG19" s="60">
        <v>0</v>
      </c>
      <c r="AH19" s="71">
        <v>0.06</v>
      </c>
      <c r="AI19" s="71">
        <v>0.05</v>
      </c>
      <c r="AJ19" s="71">
        <v>0.06</v>
      </c>
      <c r="AK19" s="63" t="s">
        <v>25</v>
      </c>
      <c r="AL19" s="93">
        <f>AC19-AH19</f>
        <v>-0.06</v>
      </c>
    </row>
    <row r="20" spans="1:38" ht="17.25" thickBot="1">
      <c r="A20" s="72">
        <v>158</v>
      </c>
      <c r="B20" s="57" t="s">
        <v>180</v>
      </c>
      <c r="C20" s="58" t="s">
        <v>1841</v>
      </c>
      <c r="D20" s="69" t="s">
        <v>1810</v>
      </c>
      <c r="E20" s="58" t="s">
        <v>69</v>
      </c>
      <c r="F20" s="69" t="s">
        <v>4038</v>
      </c>
      <c r="G20" s="69">
        <v>1994</v>
      </c>
      <c r="H20" s="70">
        <v>17</v>
      </c>
      <c r="I20" s="71">
        <v>17</v>
      </c>
      <c r="J20" s="98">
        <v>1530</v>
      </c>
      <c r="K20" s="71">
        <v>17</v>
      </c>
      <c r="L20" s="70">
        <v>3</v>
      </c>
      <c r="M20" s="71">
        <v>3</v>
      </c>
      <c r="N20" s="71">
        <v>6</v>
      </c>
      <c r="O20" s="71">
        <v>2</v>
      </c>
      <c r="P20" s="71">
        <v>1</v>
      </c>
      <c r="Q20" s="71">
        <v>2</v>
      </c>
      <c r="R20" s="71">
        <v>6</v>
      </c>
      <c r="S20" s="60">
        <v>0</v>
      </c>
      <c r="T20" s="70">
        <v>4.5</v>
      </c>
      <c r="U20" s="71">
        <v>3</v>
      </c>
      <c r="V20" s="71">
        <v>5.9</v>
      </c>
      <c r="W20" s="71">
        <v>8.9</v>
      </c>
      <c r="X20" s="70">
        <v>27</v>
      </c>
      <c r="Y20" s="71">
        <v>163</v>
      </c>
      <c r="Z20" s="71">
        <v>94</v>
      </c>
      <c r="AA20" s="70">
        <v>0.18</v>
      </c>
      <c r="AB20" s="71">
        <v>0.18</v>
      </c>
      <c r="AC20" s="71">
        <v>0.35</v>
      </c>
      <c r="AD20" s="71">
        <v>0.12</v>
      </c>
      <c r="AE20" s="71">
        <v>0.28999999999999998</v>
      </c>
      <c r="AF20" s="70">
        <v>0.27</v>
      </c>
      <c r="AG20" s="71">
        <v>0.35</v>
      </c>
      <c r="AH20" s="71">
        <v>0.62</v>
      </c>
      <c r="AI20" s="71">
        <v>0.17</v>
      </c>
      <c r="AJ20" s="71">
        <v>0.52</v>
      </c>
      <c r="AK20" s="63" t="s">
        <v>25</v>
      </c>
      <c r="AL20" s="93">
        <f>AC20-AH20</f>
        <v>-0.27</v>
      </c>
    </row>
    <row r="21" spans="1:38" ht="17.25" thickBot="1">
      <c r="A21" s="72">
        <v>237</v>
      </c>
      <c r="B21" s="57" t="s">
        <v>2664</v>
      </c>
      <c r="C21" s="58" t="s">
        <v>1844</v>
      </c>
      <c r="D21" s="69" t="s">
        <v>111</v>
      </c>
      <c r="E21" s="58" t="s">
        <v>2626</v>
      </c>
      <c r="F21" s="69" t="s">
        <v>4104</v>
      </c>
      <c r="G21" s="69">
        <v>1992</v>
      </c>
      <c r="H21" s="70">
        <v>17</v>
      </c>
      <c r="I21" s="71">
        <v>17</v>
      </c>
      <c r="J21" s="98">
        <v>1530</v>
      </c>
      <c r="K21" s="71">
        <v>17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59">
        <v>0</v>
      </c>
      <c r="U21" s="60">
        <v>0</v>
      </c>
      <c r="V21" s="60">
        <v>0</v>
      </c>
      <c r="W21" s="60">
        <v>0</v>
      </c>
      <c r="X21" s="59">
        <v>0</v>
      </c>
      <c r="Y21" s="60">
        <v>0</v>
      </c>
      <c r="Z21" s="60">
        <v>0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59">
        <v>0</v>
      </c>
      <c r="AG21" s="60">
        <v>0</v>
      </c>
      <c r="AH21" s="60">
        <v>0</v>
      </c>
      <c r="AI21" s="60">
        <v>0</v>
      </c>
      <c r="AJ21" s="60">
        <v>0</v>
      </c>
      <c r="AK21" s="63" t="s">
        <v>25</v>
      </c>
      <c r="AL21" s="93">
        <f>AC21-AH21</f>
        <v>0</v>
      </c>
    </row>
    <row r="22" spans="1:38" ht="17.25" thickBot="1">
      <c r="A22" s="72">
        <v>283</v>
      </c>
      <c r="B22" s="57" t="s">
        <v>84</v>
      </c>
      <c r="C22" s="58" t="s">
        <v>1821</v>
      </c>
      <c r="D22" s="69" t="s">
        <v>111</v>
      </c>
      <c r="E22" s="58" t="s">
        <v>83</v>
      </c>
      <c r="F22" s="69" t="s">
        <v>4143</v>
      </c>
      <c r="G22" s="69">
        <v>1992</v>
      </c>
      <c r="H22" s="70">
        <v>17</v>
      </c>
      <c r="I22" s="71">
        <v>17</v>
      </c>
      <c r="J22" s="98">
        <v>1530</v>
      </c>
      <c r="K22" s="71">
        <v>17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3</v>
      </c>
      <c r="S22" s="60">
        <v>0</v>
      </c>
      <c r="T22" s="59">
        <v>0</v>
      </c>
      <c r="U22" s="60">
        <v>0</v>
      </c>
      <c r="V22" s="60">
        <v>0</v>
      </c>
      <c r="W22" s="60">
        <v>0</v>
      </c>
      <c r="X22" s="59">
        <v>0</v>
      </c>
      <c r="Y22" s="71">
        <v>2</v>
      </c>
      <c r="Z22" s="60">
        <v>0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59">
        <v>0</v>
      </c>
      <c r="AG22" s="60">
        <v>0</v>
      </c>
      <c r="AH22" s="60">
        <v>0</v>
      </c>
      <c r="AI22" s="60">
        <v>0</v>
      </c>
      <c r="AJ22" s="60">
        <v>0</v>
      </c>
      <c r="AK22" s="63" t="s">
        <v>25</v>
      </c>
      <c r="AL22" s="93">
        <f>AC22-AH22</f>
        <v>0</v>
      </c>
    </row>
    <row r="23" spans="1:38" ht="17.25" thickBot="1">
      <c r="A23" s="72">
        <v>298</v>
      </c>
      <c r="B23" s="57" t="s">
        <v>258</v>
      </c>
      <c r="C23" s="58" t="s">
        <v>1811</v>
      </c>
      <c r="D23" s="69" t="s">
        <v>1810</v>
      </c>
      <c r="E23" s="58" t="s">
        <v>83</v>
      </c>
      <c r="F23" s="69" t="s">
        <v>4154</v>
      </c>
      <c r="G23" s="69">
        <v>1994</v>
      </c>
      <c r="H23" s="70">
        <v>18</v>
      </c>
      <c r="I23" s="71">
        <v>18</v>
      </c>
      <c r="J23" s="98">
        <v>1530</v>
      </c>
      <c r="K23" s="71">
        <v>17</v>
      </c>
      <c r="L23" s="70">
        <v>4</v>
      </c>
      <c r="M23" s="71">
        <v>2</v>
      </c>
      <c r="N23" s="71">
        <v>6</v>
      </c>
      <c r="O23" s="71">
        <v>4</v>
      </c>
      <c r="P23" s="60">
        <v>0</v>
      </c>
      <c r="Q23" s="60">
        <v>0</v>
      </c>
      <c r="R23" s="71">
        <v>4</v>
      </c>
      <c r="S23" s="60">
        <v>0</v>
      </c>
      <c r="T23" s="70">
        <v>2.1</v>
      </c>
      <c r="U23" s="71">
        <v>2.1</v>
      </c>
      <c r="V23" s="71">
        <v>2.6</v>
      </c>
      <c r="W23" s="71">
        <v>4.7</v>
      </c>
      <c r="X23" s="70">
        <v>28</v>
      </c>
      <c r="Y23" s="71">
        <v>108</v>
      </c>
      <c r="Z23" s="71">
        <v>53</v>
      </c>
      <c r="AA23" s="70">
        <v>0.24</v>
      </c>
      <c r="AB23" s="71">
        <v>0.12</v>
      </c>
      <c r="AC23" s="71">
        <v>0.35</v>
      </c>
      <c r="AD23" s="71">
        <v>0.24</v>
      </c>
      <c r="AE23" s="71">
        <v>0.35</v>
      </c>
      <c r="AF23" s="70">
        <v>0.12</v>
      </c>
      <c r="AG23" s="71">
        <v>0.15</v>
      </c>
      <c r="AH23" s="71">
        <v>0.28000000000000003</v>
      </c>
      <c r="AI23" s="71">
        <v>0.12</v>
      </c>
      <c r="AJ23" s="71">
        <v>0.28000000000000003</v>
      </c>
      <c r="AK23" s="63" t="s">
        <v>25</v>
      </c>
      <c r="AL23" s="93">
        <f>AC23-AH23</f>
        <v>6.9999999999999951E-2</v>
      </c>
    </row>
    <row r="24" spans="1:38" ht="17.25" thickBot="1">
      <c r="A24" s="72">
        <v>376</v>
      </c>
      <c r="B24" s="57" t="s">
        <v>293</v>
      </c>
      <c r="C24" s="58" t="s">
        <v>1826</v>
      </c>
      <c r="D24" s="69" t="s">
        <v>104</v>
      </c>
      <c r="E24" s="58" t="s">
        <v>77</v>
      </c>
      <c r="F24" s="69" t="s">
        <v>4219</v>
      </c>
      <c r="G24" s="69">
        <v>1993</v>
      </c>
      <c r="H24" s="70">
        <v>17</v>
      </c>
      <c r="I24" s="71">
        <v>17</v>
      </c>
      <c r="J24" s="98">
        <v>1530</v>
      </c>
      <c r="K24" s="71">
        <v>17</v>
      </c>
      <c r="L24" s="70">
        <v>1</v>
      </c>
      <c r="M24" s="60">
        <v>0</v>
      </c>
      <c r="N24" s="71">
        <v>1</v>
      </c>
      <c r="O24" s="71">
        <v>1</v>
      </c>
      <c r="P24" s="60">
        <v>0</v>
      </c>
      <c r="Q24" s="60">
        <v>0</v>
      </c>
      <c r="R24" s="60">
        <v>0</v>
      </c>
      <c r="S24" s="60">
        <v>0</v>
      </c>
      <c r="T24" s="70">
        <v>1.5</v>
      </c>
      <c r="U24" s="71">
        <v>1.5</v>
      </c>
      <c r="V24" s="71">
        <v>0.9</v>
      </c>
      <c r="W24" s="71">
        <v>2.4</v>
      </c>
      <c r="X24" s="70">
        <v>8</v>
      </c>
      <c r="Y24" s="71">
        <v>44</v>
      </c>
      <c r="Z24" s="71">
        <v>9</v>
      </c>
      <c r="AA24" s="70">
        <v>0.06</v>
      </c>
      <c r="AB24" s="60">
        <v>0</v>
      </c>
      <c r="AC24" s="71">
        <v>0.06</v>
      </c>
      <c r="AD24" s="71">
        <v>0.06</v>
      </c>
      <c r="AE24" s="71">
        <v>0.06</v>
      </c>
      <c r="AF24" s="70">
        <v>0.09</v>
      </c>
      <c r="AG24" s="71">
        <v>0.05</v>
      </c>
      <c r="AH24" s="71">
        <v>0.14000000000000001</v>
      </c>
      <c r="AI24" s="71">
        <v>0.09</v>
      </c>
      <c r="AJ24" s="71">
        <v>0.14000000000000001</v>
      </c>
      <c r="AK24" s="63" t="s">
        <v>25</v>
      </c>
      <c r="AL24" s="93">
        <f>AC24-AH24</f>
        <v>-8.0000000000000016E-2</v>
      </c>
    </row>
    <row r="25" spans="1:38" ht="17.25" thickBot="1">
      <c r="A25" s="72">
        <v>428</v>
      </c>
      <c r="B25" s="57" t="s">
        <v>324</v>
      </c>
      <c r="C25" s="58" t="s">
        <v>1822</v>
      </c>
      <c r="D25" s="69" t="s">
        <v>104</v>
      </c>
      <c r="E25" s="58" t="s">
        <v>81</v>
      </c>
      <c r="F25" s="69" t="s">
        <v>4259</v>
      </c>
      <c r="G25" s="69">
        <v>1984</v>
      </c>
      <c r="H25" s="70">
        <v>17</v>
      </c>
      <c r="I25" s="71">
        <v>17</v>
      </c>
      <c r="J25" s="98">
        <v>1530</v>
      </c>
      <c r="K25" s="71">
        <v>17</v>
      </c>
      <c r="L25" s="70">
        <v>1</v>
      </c>
      <c r="M25" s="60">
        <v>0</v>
      </c>
      <c r="N25" s="71">
        <v>1</v>
      </c>
      <c r="O25" s="71">
        <v>1</v>
      </c>
      <c r="P25" s="60">
        <v>0</v>
      </c>
      <c r="Q25" s="60">
        <v>0</v>
      </c>
      <c r="R25" s="71">
        <v>2</v>
      </c>
      <c r="S25" s="60">
        <v>0</v>
      </c>
      <c r="T25" s="70">
        <v>0.3</v>
      </c>
      <c r="U25" s="71">
        <v>0.3</v>
      </c>
      <c r="V25" s="71">
        <v>0.4</v>
      </c>
      <c r="W25" s="71">
        <v>0.6</v>
      </c>
      <c r="X25" s="70">
        <v>1</v>
      </c>
      <c r="Y25" s="71">
        <v>56</v>
      </c>
      <c r="Z25" s="71">
        <v>2</v>
      </c>
      <c r="AA25" s="70">
        <v>0.06</v>
      </c>
      <c r="AB25" s="60">
        <v>0</v>
      </c>
      <c r="AC25" s="71">
        <v>0.06</v>
      </c>
      <c r="AD25" s="71">
        <v>0.06</v>
      </c>
      <c r="AE25" s="71">
        <v>0.06</v>
      </c>
      <c r="AF25" s="70">
        <v>0.02</v>
      </c>
      <c r="AG25" s="71">
        <v>0.02</v>
      </c>
      <c r="AH25" s="71">
        <v>0.04</v>
      </c>
      <c r="AI25" s="71">
        <v>0.02</v>
      </c>
      <c r="AJ25" s="71">
        <v>0.04</v>
      </c>
      <c r="AK25" s="63" t="s">
        <v>25</v>
      </c>
      <c r="AL25" s="93">
        <f>AC25-AH25</f>
        <v>1.9999999999999997E-2</v>
      </c>
    </row>
    <row r="26" spans="1:38" ht="17.25" thickBot="1">
      <c r="A26" s="72">
        <v>501</v>
      </c>
      <c r="B26" s="57" t="s">
        <v>1788</v>
      </c>
      <c r="C26" s="58" t="s">
        <v>1862</v>
      </c>
      <c r="D26" s="69" t="s">
        <v>104</v>
      </c>
      <c r="E26" s="58" t="s">
        <v>95</v>
      </c>
      <c r="F26" s="69" t="s">
        <v>4322</v>
      </c>
      <c r="G26" s="69">
        <v>2002</v>
      </c>
      <c r="H26" s="70">
        <v>17</v>
      </c>
      <c r="I26" s="71">
        <v>17</v>
      </c>
      <c r="J26" s="98">
        <v>1530</v>
      </c>
      <c r="K26" s="71">
        <v>17</v>
      </c>
      <c r="L26" s="59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71">
        <v>3</v>
      </c>
      <c r="S26" s="60">
        <v>0</v>
      </c>
      <c r="T26" s="70">
        <v>0.4</v>
      </c>
      <c r="U26" s="71">
        <v>0.4</v>
      </c>
      <c r="V26" s="60">
        <v>0</v>
      </c>
      <c r="W26" s="71">
        <v>0.4</v>
      </c>
      <c r="X26" s="70">
        <v>10</v>
      </c>
      <c r="Y26" s="71">
        <v>46</v>
      </c>
      <c r="Z26" s="60">
        <v>0</v>
      </c>
      <c r="AA26" s="59">
        <v>0</v>
      </c>
      <c r="AB26" s="60">
        <v>0</v>
      </c>
      <c r="AC26" s="60">
        <v>0</v>
      </c>
      <c r="AD26" s="60">
        <v>0</v>
      </c>
      <c r="AE26" s="60">
        <v>0</v>
      </c>
      <c r="AF26" s="70">
        <v>0.02</v>
      </c>
      <c r="AG26" s="60">
        <v>0</v>
      </c>
      <c r="AH26" s="71">
        <v>0.03</v>
      </c>
      <c r="AI26" s="71">
        <v>0.02</v>
      </c>
      <c r="AJ26" s="71">
        <v>0.03</v>
      </c>
      <c r="AK26" s="63" t="s">
        <v>25</v>
      </c>
      <c r="AL26" s="93"/>
    </row>
    <row r="27" spans="1:38" ht="17.25" thickBot="1">
      <c r="A27" s="72">
        <v>186</v>
      </c>
      <c r="B27" s="57" t="s">
        <v>199</v>
      </c>
      <c r="C27" s="58" t="s">
        <v>1812</v>
      </c>
      <c r="D27" s="69" t="s">
        <v>104</v>
      </c>
      <c r="E27" s="58" t="s">
        <v>85</v>
      </c>
      <c r="F27" s="69" t="s">
        <v>4062</v>
      </c>
      <c r="G27" s="69">
        <v>2000</v>
      </c>
      <c r="H27" s="70">
        <v>17</v>
      </c>
      <c r="I27" s="71">
        <v>17</v>
      </c>
      <c r="J27" s="98">
        <v>1529</v>
      </c>
      <c r="K27" s="71">
        <v>17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70">
        <v>0.6</v>
      </c>
      <c r="U27" s="71">
        <v>0.6</v>
      </c>
      <c r="V27" s="71">
        <v>0.4</v>
      </c>
      <c r="W27" s="71">
        <v>1</v>
      </c>
      <c r="X27" s="70">
        <v>11</v>
      </c>
      <c r="Y27" s="71">
        <v>41</v>
      </c>
      <c r="Z27" s="71">
        <v>5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0.04</v>
      </c>
      <c r="AG27" s="71">
        <v>0.02</v>
      </c>
      <c r="AH27" s="71">
        <v>0.06</v>
      </c>
      <c r="AI27" s="71">
        <v>0.04</v>
      </c>
      <c r="AJ27" s="71">
        <v>0.06</v>
      </c>
      <c r="AK27" s="63" t="s">
        <v>25</v>
      </c>
      <c r="AL27" s="93">
        <f>AC27-AH27</f>
        <v>-0.06</v>
      </c>
    </row>
    <row r="28" spans="1:38" ht="17.25" thickBot="1">
      <c r="A28" s="72">
        <v>480</v>
      </c>
      <c r="B28" s="57" t="s">
        <v>347</v>
      </c>
      <c r="C28" s="58" t="s">
        <v>1812</v>
      </c>
      <c r="D28" s="69" t="s">
        <v>104</v>
      </c>
      <c r="E28" s="58" t="s">
        <v>65</v>
      </c>
      <c r="F28" s="69" t="s">
        <v>4303</v>
      </c>
      <c r="G28" s="69">
        <v>1990</v>
      </c>
      <c r="H28" s="70">
        <v>17</v>
      </c>
      <c r="I28" s="71">
        <v>17</v>
      </c>
      <c r="J28" s="98">
        <v>1529</v>
      </c>
      <c r="K28" s="71">
        <v>17</v>
      </c>
      <c r="L28" s="59">
        <v>0</v>
      </c>
      <c r="M28" s="71">
        <v>1</v>
      </c>
      <c r="N28" s="71">
        <v>1</v>
      </c>
      <c r="O28" s="60">
        <v>0</v>
      </c>
      <c r="P28" s="60">
        <v>0</v>
      </c>
      <c r="Q28" s="60">
        <v>0</v>
      </c>
      <c r="R28" s="71">
        <v>1</v>
      </c>
      <c r="S28" s="60">
        <v>0</v>
      </c>
      <c r="T28" s="70">
        <v>0.2</v>
      </c>
      <c r="U28" s="71">
        <v>0.2</v>
      </c>
      <c r="V28" s="71">
        <v>1.5</v>
      </c>
      <c r="W28" s="71">
        <v>1.7</v>
      </c>
      <c r="X28" s="70">
        <v>38</v>
      </c>
      <c r="Y28" s="71">
        <v>86</v>
      </c>
      <c r="Z28" s="71">
        <v>98</v>
      </c>
      <c r="AA28" s="59">
        <v>0</v>
      </c>
      <c r="AB28" s="71">
        <v>0.06</v>
      </c>
      <c r="AC28" s="71">
        <v>0.06</v>
      </c>
      <c r="AD28" s="60">
        <v>0</v>
      </c>
      <c r="AE28" s="71">
        <v>0.06</v>
      </c>
      <c r="AF28" s="70">
        <v>0.01</v>
      </c>
      <c r="AG28" s="71">
        <v>0.09</v>
      </c>
      <c r="AH28" s="71">
        <v>0.1</v>
      </c>
      <c r="AI28" s="71">
        <v>0.01</v>
      </c>
      <c r="AJ28" s="71">
        <v>0.1</v>
      </c>
      <c r="AK28" s="63" t="s">
        <v>25</v>
      </c>
      <c r="AL28" s="93">
        <f>AC28-AH28</f>
        <v>-4.0000000000000008E-2</v>
      </c>
    </row>
    <row r="29" spans="1:38" ht="17.25" thickBot="1">
      <c r="A29" s="72">
        <v>61</v>
      </c>
      <c r="B29" s="57" t="s">
        <v>132</v>
      </c>
      <c r="C29" s="58" t="s">
        <v>1812</v>
      </c>
      <c r="D29" s="69" t="s">
        <v>102</v>
      </c>
      <c r="E29" s="58" t="s">
        <v>91</v>
      </c>
      <c r="F29" s="69" t="s">
        <v>3953</v>
      </c>
      <c r="G29" s="69">
        <v>1996</v>
      </c>
      <c r="H29" s="70">
        <v>17</v>
      </c>
      <c r="I29" s="71">
        <v>17</v>
      </c>
      <c r="J29" s="98">
        <v>1526</v>
      </c>
      <c r="K29" s="71">
        <v>17</v>
      </c>
      <c r="L29" s="70">
        <v>11</v>
      </c>
      <c r="M29" s="71">
        <v>1</v>
      </c>
      <c r="N29" s="71">
        <v>12</v>
      </c>
      <c r="O29" s="71">
        <v>11</v>
      </c>
      <c r="P29" s="60">
        <v>0</v>
      </c>
      <c r="Q29" s="60">
        <v>0</v>
      </c>
      <c r="R29" s="71">
        <v>1</v>
      </c>
      <c r="S29" s="60">
        <v>0</v>
      </c>
      <c r="T29" s="70">
        <v>7.4</v>
      </c>
      <c r="U29" s="71">
        <v>7.4</v>
      </c>
      <c r="V29" s="71">
        <v>2.2000000000000002</v>
      </c>
      <c r="W29" s="71">
        <v>9.5</v>
      </c>
      <c r="X29" s="70">
        <v>39</v>
      </c>
      <c r="Y29" s="71">
        <v>28</v>
      </c>
      <c r="Z29" s="71">
        <v>97</v>
      </c>
      <c r="AA29" s="70">
        <v>0.65</v>
      </c>
      <c r="AB29" s="71">
        <v>0.06</v>
      </c>
      <c r="AC29" s="71">
        <v>0.71</v>
      </c>
      <c r="AD29" s="71">
        <v>0.65</v>
      </c>
      <c r="AE29" s="71">
        <v>0.71</v>
      </c>
      <c r="AF29" s="70">
        <v>0.43</v>
      </c>
      <c r="AG29" s="71">
        <v>0.13</v>
      </c>
      <c r="AH29" s="71">
        <v>0.56000000000000005</v>
      </c>
      <c r="AI29" s="71">
        <v>0.43</v>
      </c>
      <c r="AJ29" s="71">
        <v>0.56000000000000005</v>
      </c>
      <c r="AK29" s="63" t="s">
        <v>25</v>
      </c>
      <c r="AL29" s="93">
        <f>AC29-AH29</f>
        <v>0.14999999999999991</v>
      </c>
    </row>
    <row r="30" spans="1:38" ht="17.25" thickBot="1">
      <c r="A30" s="72">
        <v>378</v>
      </c>
      <c r="B30" s="57" t="s">
        <v>1767</v>
      </c>
      <c r="C30" s="58" t="s">
        <v>1820</v>
      </c>
      <c r="D30" s="69" t="s">
        <v>104</v>
      </c>
      <c r="E30" s="58" t="s">
        <v>71</v>
      </c>
      <c r="F30" s="69" t="s">
        <v>4221</v>
      </c>
      <c r="G30" s="69">
        <v>1999</v>
      </c>
      <c r="H30" s="70">
        <v>17</v>
      </c>
      <c r="I30" s="71">
        <v>17</v>
      </c>
      <c r="J30" s="98">
        <v>1526</v>
      </c>
      <c r="K30" s="71">
        <v>17</v>
      </c>
      <c r="L30" s="59">
        <v>0</v>
      </c>
      <c r="M30" s="71">
        <v>5</v>
      </c>
      <c r="N30" s="71">
        <v>5</v>
      </c>
      <c r="O30" s="60">
        <v>0</v>
      </c>
      <c r="P30" s="60">
        <v>0</v>
      </c>
      <c r="Q30" s="60">
        <v>0</v>
      </c>
      <c r="R30" s="71">
        <v>3</v>
      </c>
      <c r="S30" s="60">
        <v>0</v>
      </c>
      <c r="T30" s="70">
        <v>1.9</v>
      </c>
      <c r="U30" s="71">
        <v>1.9</v>
      </c>
      <c r="V30" s="71">
        <v>4.4000000000000004</v>
      </c>
      <c r="W30" s="71">
        <v>6.2</v>
      </c>
      <c r="X30" s="70">
        <v>22</v>
      </c>
      <c r="Y30" s="71">
        <v>93</v>
      </c>
      <c r="Z30" s="71">
        <v>86</v>
      </c>
      <c r="AA30" s="59">
        <v>0</v>
      </c>
      <c r="AB30" s="71">
        <v>0.28999999999999998</v>
      </c>
      <c r="AC30" s="71">
        <v>0.28999999999999998</v>
      </c>
      <c r="AD30" s="60">
        <v>0</v>
      </c>
      <c r="AE30" s="71">
        <v>0.28999999999999998</v>
      </c>
      <c r="AF30" s="70">
        <v>0.11</v>
      </c>
      <c r="AG30" s="71">
        <v>0.26</v>
      </c>
      <c r="AH30" s="71">
        <v>0.37</v>
      </c>
      <c r="AI30" s="71">
        <v>0.11</v>
      </c>
      <c r="AJ30" s="71">
        <v>0.37</v>
      </c>
      <c r="AK30" s="63" t="s">
        <v>25</v>
      </c>
      <c r="AL30" s="93">
        <f>AC30-AH30</f>
        <v>-8.0000000000000016E-2</v>
      </c>
    </row>
    <row r="31" spans="1:38" ht="17.25" thickBot="1">
      <c r="A31" s="72">
        <v>433</v>
      </c>
      <c r="B31" s="57" t="s">
        <v>327</v>
      </c>
      <c r="C31" s="58" t="s">
        <v>1812</v>
      </c>
      <c r="D31" s="69" t="s">
        <v>102</v>
      </c>
      <c r="E31" s="58" t="s">
        <v>95</v>
      </c>
      <c r="F31" s="69" t="s">
        <v>4263</v>
      </c>
      <c r="G31" s="69">
        <v>1997</v>
      </c>
      <c r="H31" s="70">
        <v>17</v>
      </c>
      <c r="I31" s="71">
        <v>17</v>
      </c>
      <c r="J31" s="98">
        <v>1515</v>
      </c>
      <c r="K31" s="71">
        <v>16.8</v>
      </c>
      <c r="L31" s="70">
        <v>11</v>
      </c>
      <c r="M31" s="71">
        <v>1</v>
      </c>
      <c r="N31" s="71">
        <v>12</v>
      </c>
      <c r="O31" s="71">
        <v>11</v>
      </c>
      <c r="P31" s="60">
        <v>0</v>
      </c>
      <c r="Q31" s="60">
        <v>0</v>
      </c>
      <c r="R31" s="71">
        <v>1</v>
      </c>
      <c r="S31" s="60">
        <v>0</v>
      </c>
      <c r="T31" s="70">
        <v>9.1999999999999993</v>
      </c>
      <c r="U31" s="71">
        <v>9.1999999999999993</v>
      </c>
      <c r="V31" s="71">
        <v>1</v>
      </c>
      <c r="W31" s="71">
        <v>10.199999999999999</v>
      </c>
      <c r="X31" s="70">
        <v>24</v>
      </c>
      <c r="Y31" s="71">
        <v>28</v>
      </c>
      <c r="Z31" s="71">
        <v>79</v>
      </c>
      <c r="AA31" s="70">
        <v>0.65</v>
      </c>
      <c r="AB31" s="71">
        <v>0.06</v>
      </c>
      <c r="AC31" s="71">
        <v>0.71</v>
      </c>
      <c r="AD31" s="71">
        <v>0.65</v>
      </c>
      <c r="AE31" s="71">
        <v>0.71</v>
      </c>
      <c r="AF31" s="70">
        <v>0.55000000000000004</v>
      </c>
      <c r="AG31" s="71">
        <v>0.06</v>
      </c>
      <c r="AH31" s="71">
        <v>0.61</v>
      </c>
      <c r="AI31" s="71">
        <v>0.55000000000000004</v>
      </c>
      <c r="AJ31" s="71">
        <v>0.61</v>
      </c>
      <c r="AK31" s="63" t="s">
        <v>25</v>
      </c>
      <c r="AL31" s="93">
        <f>AC31-AH31</f>
        <v>9.9999999999999978E-2</v>
      </c>
    </row>
    <row r="32" spans="1:38" ht="17.25" thickBot="1">
      <c r="A32" s="72">
        <v>201</v>
      </c>
      <c r="B32" s="57" t="s">
        <v>206</v>
      </c>
      <c r="C32" s="58" t="s">
        <v>1854</v>
      </c>
      <c r="D32" s="69" t="s">
        <v>102</v>
      </c>
      <c r="E32" s="58" t="s">
        <v>71</v>
      </c>
      <c r="F32" s="69" t="s">
        <v>4075</v>
      </c>
      <c r="G32" s="69">
        <v>1992</v>
      </c>
      <c r="H32" s="70">
        <v>18</v>
      </c>
      <c r="I32" s="71">
        <v>18</v>
      </c>
      <c r="J32" s="98">
        <v>1509</v>
      </c>
      <c r="K32" s="71">
        <v>16.8</v>
      </c>
      <c r="L32" s="70">
        <v>11</v>
      </c>
      <c r="M32" s="71">
        <v>4</v>
      </c>
      <c r="N32" s="71">
        <v>15</v>
      </c>
      <c r="O32" s="71">
        <v>10</v>
      </c>
      <c r="P32" s="71">
        <v>1</v>
      </c>
      <c r="Q32" s="71">
        <v>1</v>
      </c>
      <c r="R32" s="71">
        <v>1</v>
      </c>
      <c r="S32" s="60">
        <v>0</v>
      </c>
      <c r="T32" s="70">
        <v>6.6</v>
      </c>
      <c r="U32" s="71">
        <v>5.8</v>
      </c>
      <c r="V32" s="71">
        <v>5.0999999999999996</v>
      </c>
      <c r="W32" s="71">
        <v>10.9</v>
      </c>
      <c r="X32" s="70">
        <v>46</v>
      </c>
      <c r="Y32" s="71">
        <v>67</v>
      </c>
      <c r="Z32" s="71">
        <v>161</v>
      </c>
      <c r="AA32" s="70">
        <v>0.66</v>
      </c>
      <c r="AB32" s="71">
        <v>0.24</v>
      </c>
      <c r="AC32" s="71">
        <v>0.89</v>
      </c>
      <c r="AD32" s="71">
        <v>0.6</v>
      </c>
      <c r="AE32" s="71">
        <v>0.83</v>
      </c>
      <c r="AF32" s="70">
        <v>0.39</v>
      </c>
      <c r="AG32" s="71">
        <v>0.31</v>
      </c>
      <c r="AH32" s="71">
        <v>0.7</v>
      </c>
      <c r="AI32" s="71">
        <v>0.35</v>
      </c>
      <c r="AJ32" s="71">
        <v>0.65</v>
      </c>
      <c r="AK32" s="63" t="s">
        <v>25</v>
      </c>
      <c r="AL32" s="93">
        <f>AC32-AH32</f>
        <v>0.19000000000000006</v>
      </c>
    </row>
    <row r="33" spans="1:38" ht="17.25" thickBot="1">
      <c r="A33" s="72">
        <v>173</v>
      </c>
      <c r="B33" s="57" t="s">
        <v>190</v>
      </c>
      <c r="C33" s="58" t="s">
        <v>1812</v>
      </c>
      <c r="D33" s="69" t="s">
        <v>1810</v>
      </c>
      <c r="E33" s="58" t="s">
        <v>87</v>
      </c>
      <c r="F33" s="69" t="s">
        <v>3851</v>
      </c>
      <c r="G33" s="69">
        <v>2000</v>
      </c>
      <c r="H33" s="70">
        <v>18</v>
      </c>
      <c r="I33" s="71">
        <v>16</v>
      </c>
      <c r="J33" s="98">
        <v>1507</v>
      </c>
      <c r="K33" s="71">
        <v>16.7</v>
      </c>
      <c r="L33" s="70">
        <v>1</v>
      </c>
      <c r="M33" s="71">
        <v>3</v>
      </c>
      <c r="N33" s="71">
        <v>4</v>
      </c>
      <c r="O33" s="60">
        <v>0</v>
      </c>
      <c r="P33" s="71">
        <v>1</v>
      </c>
      <c r="Q33" s="71">
        <v>1</v>
      </c>
      <c r="R33" s="71">
        <v>3</v>
      </c>
      <c r="S33" s="60">
        <v>0</v>
      </c>
      <c r="T33" s="70">
        <v>2.9</v>
      </c>
      <c r="U33" s="71">
        <v>2.1</v>
      </c>
      <c r="V33" s="71">
        <v>2.8</v>
      </c>
      <c r="W33" s="71">
        <v>4.9000000000000004</v>
      </c>
      <c r="X33" s="70">
        <v>39</v>
      </c>
      <c r="Y33" s="71">
        <v>67</v>
      </c>
      <c r="Z33" s="71">
        <v>98</v>
      </c>
      <c r="AA33" s="70">
        <v>0.06</v>
      </c>
      <c r="AB33" s="71">
        <v>0.18</v>
      </c>
      <c r="AC33" s="71">
        <v>0.24</v>
      </c>
      <c r="AD33" s="60">
        <v>0</v>
      </c>
      <c r="AE33" s="71">
        <v>0.18</v>
      </c>
      <c r="AF33" s="70">
        <v>0.17</v>
      </c>
      <c r="AG33" s="71">
        <v>0.17</v>
      </c>
      <c r="AH33" s="71">
        <v>0.34</v>
      </c>
      <c r="AI33" s="71">
        <v>0.13</v>
      </c>
      <c r="AJ33" s="71">
        <v>0.28999999999999998</v>
      </c>
      <c r="AK33" s="63" t="s">
        <v>25</v>
      </c>
      <c r="AL33" s="93"/>
    </row>
    <row r="34" spans="1:38" ht="17.25" thickBot="1">
      <c r="A34" s="72">
        <v>104</v>
      </c>
      <c r="B34" s="57" t="s">
        <v>154</v>
      </c>
      <c r="C34" s="58" t="s">
        <v>1822</v>
      </c>
      <c r="D34" s="69" t="s">
        <v>102</v>
      </c>
      <c r="E34" s="58" t="s">
        <v>93</v>
      </c>
      <c r="F34" s="69" t="s">
        <v>3992</v>
      </c>
      <c r="G34" s="69">
        <v>1999</v>
      </c>
      <c r="H34" s="70">
        <v>18</v>
      </c>
      <c r="I34" s="71">
        <v>18</v>
      </c>
      <c r="J34" s="98">
        <v>1503</v>
      </c>
      <c r="K34" s="71">
        <v>16.7</v>
      </c>
      <c r="L34" s="70">
        <v>5</v>
      </c>
      <c r="M34" s="71">
        <v>3</v>
      </c>
      <c r="N34" s="71">
        <v>8</v>
      </c>
      <c r="O34" s="71">
        <v>5</v>
      </c>
      <c r="P34" s="60">
        <v>0</v>
      </c>
      <c r="Q34" s="60">
        <v>0</v>
      </c>
      <c r="R34" s="71">
        <v>3</v>
      </c>
      <c r="S34" s="60">
        <v>0</v>
      </c>
      <c r="T34" s="70">
        <v>4.9000000000000004</v>
      </c>
      <c r="U34" s="71">
        <v>4.9000000000000004</v>
      </c>
      <c r="V34" s="71">
        <v>2.1</v>
      </c>
      <c r="W34" s="71">
        <v>7</v>
      </c>
      <c r="X34" s="70">
        <v>60</v>
      </c>
      <c r="Y34" s="71">
        <v>40</v>
      </c>
      <c r="Z34" s="71">
        <v>72</v>
      </c>
      <c r="AA34" s="70">
        <v>0.3</v>
      </c>
      <c r="AB34" s="71">
        <v>0.18</v>
      </c>
      <c r="AC34" s="71">
        <v>0.48</v>
      </c>
      <c r="AD34" s="71">
        <v>0.3</v>
      </c>
      <c r="AE34" s="71">
        <v>0.48</v>
      </c>
      <c r="AF34" s="70">
        <v>0.28999999999999998</v>
      </c>
      <c r="AG34" s="71">
        <v>0.12</v>
      </c>
      <c r="AH34" s="71">
        <v>0.42</v>
      </c>
      <c r="AI34" s="71">
        <v>0.28999999999999998</v>
      </c>
      <c r="AJ34" s="71">
        <v>0.42</v>
      </c>
      <c r="AK34" s="63" t="s">
        <v>25</v>
      </c>
      <c r="AL34" s="93">
        <f>AC34-AH34</f>
        <v>0.06</v>
      </c>
    </row>
    <row r="35" spans="1:38" ht="17.25" thickBot="1">
      <c r="A35" s="72">
        <v>441</v>
      </c>
      <c r="B35" s="57" t="s">
        <v>2686</v>
      </c>
      <c r="C35" s="58" t="s">
        <v>1870</v>
      </c>
      <c r="D35" s="69" t="s">
        <v>103</v>
      </c>
      <c r="E35" s="58" t="s">
        <v>79</v>
      </c>
      <c r="F35" s="69" t="s">
        <v>4268</v>
      </c>
      <c r="G35" s="69">
        <v>2000</v>
      </c>
      <c r="H35" s="70">
        <v>18</v>
      </c>
      <c r="I35" s="71">
        <v>18</v>
      </c>
      <c r="J35" s="98">
        <v>1502</v>
      </c>
      <c r="K35" s="71">
        <v>16.7</v>
      </c>
      <c r="L35" s="70">
        <v>2</v>
      </c>
      <c r="M35" s="71">
        <v>2</v>
      </c>
      <c r="N35" s="71">
        <v>4</v>
      </c>
      <c r="O35" s="71">
        <v>2</v>
      </c>
      <c r="P35" s="60">
        <v>0</v>
      </c>
      <c r="Q35" s="60">
        <v>0</v>
      </c>
      <c r="R35" s="71">
        <v>1</v>
      </c>
      <c r="S35" s="60">
        <v>0</v>
      </c>
      <c r="T35" s="70">
        <v>1.7</v>
      </c>
      <c r="U35" s="71">
        <v>1.7</v>
      </c>
      <c r="V35" s="71">
        <v>4</v>
      </c>
      <c r="W35" s="71">
        <v>5.7</v>
      </c>
      <c r="X35" s="70">
        <v>51</v>
      </c>
      <c r="Y35" s="71">
        <v>108</v>
      </c>
      <c r="Z35" s="71">
        <v>102</v>
      </c>
      <c r="AA35" s="70">
        <v>0.12</v>
      </c>
      <c r="AB35" s="71">
        <v>0.12</v>
      </c>
      <c r="AC35" s="71">
        <v>0.24</v>
      </c>
      <c r="AD35" s="71">
        <v>0.12</v>
      </c>
      <c r="AE35" s="71">
        <v>0.24</v>
      </c>
      <c r="AF35" s="70">
        <v>0.1</v>
      </c>
      <c r="AG35" s="71">
        <v>0.24</v>
      </c>
      <c r="AH35" s="71">
        <v>0.34</v>
      </c>
      <c r="AI35" s="71">
        <v>0.1</v>
      </c>
      <c r="AJ35" s="71">
        <v>0.34</v>
      </c>
      <c r="AK35" s="63" t="s">
        <v>25</v>
      </c>
      <c r="AL35" s="93">
        <f>AC35-AH35</f>
        <v>-0.10000000000000003</v>
      </c>
    </row>
    <row r="36" spans="1:38" ht="17.25" thickBot="1">
      <c r="A36" s="72">
        <v>483</v>
      </c>
      <c r="B36" s="57" t="s">
        <v>2807</v>
      </c>
      <c r="C36" s="58" t="s">
        <v>1812</v>
      </c>
      <c r="D36" s="69" t="s">
        <v>103</v>
      </c>
      <c r="E36" s="58" t="s">
        <v>91</v>
      </c>
      <c r="F36" s="69" t="s">
        <v>4306</v>
      </c>
      <c r="G36" s="69">
        <v>1994</v>
      </c>
      <c r="H36" s="70">
        <v>17</v>
      </c>
      <c r="I36" s="71">
        <v>17</v>
      </c>
      <c r="J36" s="98">
        <v>1502</v>
      </c>
      <c r="K36" s="71">
        <v>16.7</v>
      </c>
      <c r="L36" s="70">
        <v>3</v>
      </c>
      <c r="M36" s="71">
        <v>5</v>
      </c>
      <c r="N36" s="71">
        <v>8</v>
      </c>
      <c r="O36" s="71">
        <v>3</v>
      </c>
      <c r="P36" s="60">
        <v>0</v>
      </c>
      <c r="Q36" s="60">
        <v>0</v>
      </c>
      <c r="R36" s="71">
        <v>3</v>
      </c>
      <c r="S36" s="60">
        <v>0</v>
      </c>
      <c r="T36" s="70">
        <v>3.1</v>
      </c>
      <c r="U36" s="71">
        <v>3.1</v>
      </c>
      <c r="V36" s="71">
        <v>3.6</v>
      </c>
      <c r="W36" s="71">
        <v>6.7</v>
      </c>
      <c r="X36" s="70">
        <v>11</v>
      </c>
      <c r="Y36" s="71">
        <v>66</v>
      </c>
      <c r="Z36" s="71">
        <v>34</v>
      </c>
      <c r="AA36" s="70">
        <v>0.18</v>
      </c>
      <c r="AB36" s="71">
        <v>0.3</v>
      </c>
      <c r="AC36" s="71">
        <v>0.48</v>
      </c>
      <c r="AD36" s="71">
        <v>0.18</v>
      </c>
      <c r="AE36" s="71">
        <v>0.48</v>
      </c>
      <c r="AF36" s="70">
        <v>0.19</v>
      </c>
      <c r="AG36" s="71">
        <v>0.22</v>
      </c>
      <c r="AH36" s="71">
        <v>0.4</v>
      </c>
      <c r="AI36" s="71">
        <v>0.19</v>
      </c>
      <c r="AJ36" s="71">
        <v>0.4</v>
      </c>
      <c r="AK36" s="63" t="s">
        <v>25</v>
      </c>
      <c r="AL36" s="93">
        <f>AC36-AH36</f>
        <v>7.999999999999996E-2</v>
      </c>
    </row>
    <row r="37" spans="1:38" ht="17.25" thickBot="1">
      <c r="A37" s="72">
        <v>187</v>
      </c>
      <c r="B37" s="57" t="s">
        <v>200</v>
      </c>
      <c r="C37" s="58" t="s">
        <v>1822</v>
      </c>
      <c r="D37" s="69" t="s">
        <v>103</v>
      </c>
      <c r="E37" s="58" t="s">
        <v>67</v>
      </c>
      <c r="F37" s="69" t="s">
        <v>4063</v>
      </c>
      <c r="G37" s="69">
        <v>1997</v>
      </c>
      <c r="H37" s="70">
        <v>17</v>
      </c>
      <c r="I37" s="71">
        <v>17</v>
      </c>
      <c r="J37" s="98">
        <v>1492</v>
      </c>
      <c r="K37" s="71">
        <v>16.600000000000001</v>
      </c>
      <c r="L37" s="70">
        <v>1</v>
      </c>
      <c r="M37" s="71">
        <v>2</v>
      </c>
      <c r="N37" s="71">
        <v>3</v>
      </c>
      <c r="O37" s="71">
        <v>1</v>
      </c>
      <c r="P37" s="60">
        <v>0</v>
      </c>
      <c r="Q37" s="60">
        <v>0</v>
      </c>
      <c r="R37" s="71">
        <v>5</v>
      </c>
      <c r="S37" s="60">
        <v>0</v>
      </c>
      <c r="T37" s="70">
        <v>1.9</v>
      </c>
      <c r="U37" s="71">
        <v>1.9</v>
      </c>
      <c r="V37" s="71">
        <v>2.1</v>
      </c>
      <c r="W37" s="71">
        <v>4</v>
      </c>
      <c r="X37" s="70">
        <v>30</v>
      </c>
      <c r="Y37" s="71">
        <v>138</v>
      </c>
      <c r="Z37" s="71">
        <v>30</v>
      </c>
      <c r="AA37" s="70">
        <v>0.06</v>
      </c>
      <c r="AB37" s="71">
        <v>0.12</v>
      </c>
      <c r="AC37" s="71">
        <v>0.18</v>
      </c>
      <c r="AD37" s="71">
        <v>0.06</v>
      </c>
      <c r="AE37" s="71">
        <v>0.18</v>
      </c>
      <c r="AF37" s="70">
        <v>0.11</v>
      </c>
      <c r="AG37" s="71">
        <v>0.13</v>
      </c>
      <c r="AH37" s="71">
        <v>0.24</v>
      </c>
      <c r="AI37" s="71">
        <v>0.11</v>
      </c>
      <c r="AJ37" s="71">
        <v>0.24</v>
      </c>
      <c r="AK37" s="63" t="s">
        <v>25</v>
      </c>
      <c r="AL37" s="93">
        <f>AC37-AH37</f>
        <v>-0.06</v>
      </c>
    </row>
    <row r="38" spans="1:38" ht="17.25" thickBot="1">
      <c r="A38" s="72">
        <v>455</v>
      </c>
      <c r="B38" s="57" t="s">
        <v>2689</v>
      </c>
      <c r="C38" s="58" t="s">
        <v>1820</v>
      </c>
      <c r="D38" s="69" t="s">
        <v>104</v>
      </c>
      <c r="E38" s="58" t="s">
        <v>83</v>
      </c>
      <c r="F38" s="69" t="s">
        <v>4281</v>
      </c>
      <c r="G38" s="69">
        <v>1997</v>
      </c>
      <c r="H38" s="70">
        <v>17</v>
      </c>
      <c r="I38" s="71">
        <v>16</v>
      </c>
      <c r="J38" s="98">
        <v>1490</v>
      </c>
      <c r="K38" s="71">
        <v>16.600000000000001</v>
      </c>
      <c r="L38" s="70">
        <v>2</v>
      </c>
      <c r="M38" s="60">
        <v>0</v>
      </c>
      <c r="N38" s="71">
        <v>2</v>
      </c>
      <c r="O38" s="71">
        <v>2</v>
      </c>
      <c r="P38" s="60">
        <v>0</v>
      </c>
      <c r="Q38" s="60">
        <v>0</v>
      </c>
      <c r="R38" s="71">
        <v>1</v>
      </c>
      <c r="S38" s="60">
        <v>0</v>
      </c>
      <c r="T38" s="70">
        <v>0.9</v>
      </c>
      <c r="U38" s="71">
        <v>0.9</v>
      </c>
      <c r="V38" s="71">
        <v>0.4</v>
      </c>
      <c r="W38" s="71">
        <v>1.3</v>
      </c>
      <c r="X38" s="70">
        <v>30</v>
      </c>
      <c r="Y38" s="71">
        <v>91</v>
      </c>
      <c r="Z38" s="71">
        <v>13</v>
      </c>
      <c r="AA38" s="70">
        <v>0.12</v>
      </c>
      <c r="AB38" s="60">
        <v>0</v>
      </c>
      <c r="AC38" s="71">
        <v>0.12</v>
      </c>
      <c r="AD38" s="71">
        <v>0.12</v>
      </c>
      <c r="AE38" s="71">
        <v>0.12</v>
      </c>
      <c r="AF38" s="70">
        <v>0.06</v>
      </c>
      <c r="AG38" s="71">
        <v>0.02</v>
      </c>
      <c r="AH38" s="71">
        <v>0.08</v>
      </c>
      <c r="AI38" s="71">
        <v>0.06</v>
      </c>
      <c r="AJ38" s="71">
        <v>0.08</v>
      </c>
      <c r="AK38" s="63" t="s">
        <v>25</v>
      </c>
      <c r="AL38" s="93">
        <f>AC38-AH38</f>
        <v>3.9999999999999994E-2</v>
      </c>
    </row>
    <row r="39" spans="1:38" ht="17.25" thickBot="1">
      <c r="A39" s="72">
        <v>114</v>
      </c>
      <c r="B39" s="57" t="s">
        <v>160</v>
      </c>
      <c r="C39" s="58" t="s">
        <v>1812</v>
      </c>
      <c r="D39" s="69" t="s">
        <v>104</v>
      </c>
      <c r="E39" s="58" t="s">
        <v>93</v>
      </c>
      <c r="F39" s="69" t="s">
        <v>4001</v>
      </c>
      <c r="G39" s="69">
        <v>1990</v>
      </c>
      <c r="H39" s="70">
        <v>17</v>
      </c>
      <c r="I39" s="71">
        <v>17</v>
      </c>
      <c r="J39" s="98">
        <v>1489</v>
      </c>
      <c r="K39" s="71">
        <v>16.5</v>
      </c>
      <c r="L39" s="59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71">
        <v>5</v>
      </c>
      <c r="S39" s="60">
        <v>0</v>
      </c>
      <c r="T39" s="70">
        <v>0.9</v>
      </c>
      <c r="U39" s="71">
        <v>0.9</v>
      </c>
      <c r="V39" s="71">
        <v>0.6</v>
      </c>
      <c r="W39" s="71">
        <v>1.5</v>
      </c>
      <c r="X39" s="70">
        <v>1</v>
      </c>
      <c r="Y39" s="71">
        <v>37</v>
      </c>
      <c r="Z39" s="71">
        <v>3</v>
      </c>
      <c r="AA39" s="59">
        <v>0</v>
      </c>
      <c r="AB39" s="60">
        <v>0</v>
      </c>
      <c r="AC39" s="60">
        <v>0</v>
      </c>
      <c r="AD39" s="60">
        <v>0</v>
      </c>
      <c r="AE39" s="60">
        <v>0</v>
      </c>
      <c r="AF39" s="70">
        <v>0.05</v>
      </c>
      <c r="AG39" s="71">
        <v>0.04</v>
      </c>
      <c r="AH39" s="71">
        <v>0.09</v>
      </c>
      <c r="AI39" s="71">
        <v>0.05</v>
      </c>
      <c r="AJ39" s="71">
        <v>0.09</v>
      </c>
      <c r="AK39" s="63" t="s">
        <v>25</v>
      </c>
      <c r="AL39" s="93">
        <f>AC39-AH39</f>
        <v>-0.09</v>
      </c>
    </row>
    <row r="40" spans="1:38" ht="17.25" thickBot="1">
      <c r="A40" s="72">
        <v>422</v>
      </c>
      <c r="B40" s="57" t="s">
        <v>320</v>
      </c>
      <c r="C40" s="58" t="s">
        <v>1841</v>
      </c>
      <c r="D40" s="69" t="s">
        <v>1833</v>
      </c>
      <c r="E40" s="58" t="s">
        <v>93</v>
      </c>
      <c r="F40" s="69" t="s">
        <v>4254</v>
      </c>
      <c r="G40" s="69">
        <v>1993</v>
      </c>
      <c r="H40" s="70">
        <v>17</v>
      </c>
      <c r="I40" s="71">
        <v>17</v>
      </c>
      <c r="J40" s="98">
        <v>1488</v>
      </c>
      <c r="K40" s="71">
        <v>16.5</v>
      </c>
      <c r="L40" s="59">
        <v>0</v>
      </c>
      <c r="M40" s="71">
        <v>1</v>
      </c>
      <c r="N40" s="71">
        <v>1</v>
      </c>
      <c r="O40" s="60">
        <v>0</v>
      </c>
      <c r="P40" s="60">
        <v>0</v>
      </c>
      <c r="Q40" s="60">
        <v>0</v>
      </c>
      <c r="R40" s="71">
        <v>4</v>
      </c>
      <c r="S40" s="60">
        <v>0</v>
      </c>
      <c r="T40" s="70">
        <v>0.7</v>
      </c>
      <c r="U40" s="71">
        <v>0.7</v>
      </c>
      <c r="V40" s="71">
        <v>0.4</v>
      </c>
      <c r="W40" s="71">
        <v>1.1000000000000001</v>
      </c>
      <c r="X40" s="70">
        <v>47</v>
      </c>
      <c r="Y40" s="71">
        <v>55</v>
      </c>
      <c r="Z40" s="71">
        <v>76</v>
      </c>
      <c r="AA40" s="59">
        <v>0</v>
      </c>
      <c r="AB40" s="71">
        <v>0.06</v>
      </c>
      <c r="AC40" s="71">
        <v>0.06</v>
      </c>
      <c r="AD40" s="60">
        <v>0</v>
      </c>
      <c r="AE40" s="71">
        <v>0.06</v>
      </c>
      <c r="AF40" s="70">
        <v>0.04</v>
      </c>
      <c r="AG40" s="71">
        <v>0.03</v>
      </c>
      <c r="AH40" s="71">
        <v>7.0000000000000007E-2</v>
      </c>
      <c r="AI40" s="71">
        <v>0.04</v>
      </c>
      <c r="AJ40" s="71">
        <v>7.0000000000000007E-2</v>
      </c>
      <c r="AK40" s="63" t="s">
        <v>25</v>
      </c>
      <c r="AL40" s="93">
        <f>AC40-AH40</f>
        <v>-1.0000000000000009E-2</v>
      </c>
    </row>
    <row r="41" spans="1:38" ht="17.25" thickBot="1">
      <c r="A41" s="72">
        <v>399</v>
      </c>
      <c r="B41" s="57" t="s">
        <v>304</v>
      </c>
      <c r="C41" s="58" t="s">
        <v>1809</v>
      </c>
      <c r="D41" s="69" t="s">
        <v>104</v>
      </c>
      <c r="E41" s="58" t="s">
        <v>75</v>
      </c>
      <c r="F41" s="69" t="s">
        <v>3837</v>
      </c>
      <c r="G41" s="69">
        <v>1997</v>
      </c>
      <c r="H41" s="70">
        <v>17</v>
      </c>
      <c r="I41" s="71">
        <v>17</v>
      </c>
      <c r="J41" s="98">
        <v>1486</v>
      </c>
      <c r="K41" s="71">
        <v>16.5</v>
      </c>
      <c r="L41" s="59">
        <v>0</v>
      </c>
      <c r="M41" s="71">
        <v>3</v>
      </c>
      <c r="N41" s="71">
        <v>3</v>
      </c>
      <c r="O41" s="60">
        <v>0</v>
      </c>
      <c r="P41" s="60">
        <v>0</v>
      </c>
      <c r="Q41" s="60">
        <v>0</v>
      </c>
      <c r="R41" s="71">
        <v>4</v>
      </c>
      <c r="S41" s="60">
        <v>0</v>
      </c>
      <c r="T41" s="70">
        <v>0.3</v>
      </c>
      <c r="U41" s="71">
        <v>0.3</v>
      </c>
      <c r="V41" s="71">
        <v>2.2999999999999998</v>
      </c>
      <c r="W41" s="71">
        <v>2.6</v>
      </c>
      <c r="X41" s="70">
        <v>47</v>
      </c>
      <c r="Y41" s="71">
        <v>60</v>
      </c>
      <c r="Z41" s="71">
        <v>73</v>
      </c>
      <c r="AA41" s="59">
        <v>0</v>
      </c>
      <c r="AB41" s="71">
        <v>0.18</v>
      </c>
      <c r="AC41" s="71">
        <v>0.18</v>
      </c>
      <c r="AD41" s="60">
        <v>0</v>
      </c>
      <c r="AE41" s="71">
        <v>0.18</v>
      </c>
      <c r="AF41" s="70">
        <v>0.02</v>
      </c>
      <c r="AG41" s="71">
        <v>0.14000000000000001</v>
      </c>
      <c r="AH41" s="71">
        <v>0.16</v>
      </c>
      <c r="AI41" s="71">
        <v>0.02</v>
      </c>
      <c r="AJ41" s="71">
        <v>0.16</v>
      </c>
      <c r="AK41" s="63" t="s">
        <v>25</v>
      </c>
      <c r="AL41" s="93">
        <f>AC41-AH41</f>
        <v>1.999999999999999E-2</v>
      </c>
    </row>
    <row r="42" spans="1:38" ht="17.25" thickBot="1">
      <c r="A42" s="72">
        <v>362</v>
      </c>
      <c r="B42" s="57" t="s">
        <v>286</v>
      </c>
      <c r="C42" s="58" t="s">
        <v>1852</v>
      </c>
      <c r="D42" s="69" t="s">
        <v>104</v>
      </c>
      <c r="E42" s="58" t="s">
        <v>91</v>
      </c>
      <c r="F42" s="69" t="s">
        <v>3856</v>
      </c>
      <c r="G42" s="69">
        <v>1994</v>
      </c>
      <c r="H42" s="70">
        <v>17</v>
      </c>
      <c r="I42" s="71">
        <v>16</v>
      </c>
      <c r="J42" s="98">
        <v>1485</v>
      </c>
      <c r="K42" s="71">
        <v>16.5</v>
      </c>
      <c r="L42" s="59">
        <v>0</v>
      </c>
      <c r="M42" s="71">
        <v>1</v>
      </c>
      <c r="N42" s="71">
        <v>1</v>
      </c>
      <c r="O42" s="60">
        <v>0</v>
      </c>
      <c r="P42" s="60">
        <v>0</v>
      </c>
      <c r="Q42" s="60">
        <v>0</v>
      </c>
      <c r="R42" s="71">
        <v>7</v>
      </c>
      <c r="S42" s="60">
        <v>0</v>
      </c>
      <c r="T42" s="70">
        <v>0.7</v>
      </c>
      <c r="U42" s="71">
        <v>0.7</v>
      </c>
      <c r="V42" s="71">
        <v>2</v>
      </c>
      <c r="W42" s="71">
        <v>2.7</v>
      </c>
      <c r="X42" s="70">
        <v>23</v>
      </c>
      <c r="Y42" s="71">
        <v>55</v>
      </c>
      <c r="Z42" s="71">
        <v>54</v>
      </c>
      <c r="AA42" s="59">
        <v>0</v>
      </c>
      <c r="AB42" s="71">
        <v>0.06</v>
      </c>
      <c r="AC42" s="71">
        <v>0.06</v>
      </c>
      <c r="AD42" s="60">
        <v>0</v>
      </c>
      <c r="AE42" s="71">
        <v>0.06</v>
      </c>
      <c r="AF42" s="70">
        <v>0.04</v>
      </c>
      <c r="AG42" s="71">
        <v>0.12</v>
      </c>
      <c r="AH42" s="71">
        <v>0.16</v>
      </c>
      <c r="AI42" s="71">
        <v>0.04</v>
      </c>
      <c r="AJ42" s="71">
        <v>0.16</v>
      </c>
      <c r="AK42" s="63" t="s">
        <v>25</v>
      </c>
      <c r="AL42" s="93">
        <f>AC42-AH42</f>
        <v>-0.1</v>
      </c>
    </row>
    <row r="43" spans="1:38" ht="17.25" thickBot="1">
      <c r="A43" s="72">
        <v>400</v>
      </c>
      <c r="B43" s="57" t="s">
        <v>2683</v>
      </c>
      <c r="C43" s="58" t="s">
        <v>1812</v>
      </c>
      <c r="D43" s="69" t="s">
        <v>104</v>
      </c>
      <c r="E43" s="58" t="s">
        <v>2347</v>
      </c>
      <c r="F43" s="69" t="s">
        <v>4123</v>
      </c>
      <c r="G43" s="69">
        <v>1993</v>
      </c>
      <c r="H43" s="70">
        <v>17</v>
      </c>
      <c r="I43" s="71">
        <v>16</v>
      </c>
      <c r="J43" s="98">
        <v>1485</v>
      </c>
      <c r="K43" s="71">
        <v>16.5</v>
      </c>
      <c r="L43" s="59">
        <v>0</v>
      </c>
      <c r="M43" s="71">
        <v>1</v>
      </c>
      <c r="N43" s="71">
        <v>1</v>
      </c>
      <c r="O43" s="60">
        <v>0</v>
      </c>
      <c r="P43" s="60">
        <v>0</v>
      </c>
      <c r="Q43" s="60">
        <v>0</v>
      </c>
      <c r="R43" s="71">
        <v>5</v>
      </c>
      <c r="S43" s="60">
        <v>0</v>
      </c>
      <c r="T43" s="70">
        <v>0.5</v>
      </c>
      <c r="U43" s="71">
        <v>0.5</v>
      </c>
      <c r="V43" s="71">
        <v>0.4</v>
      </c>
      <c r="W43" s="71">
        <v>0.9</v>
      </c>
      <c r="X43" s="70">
        <v>2</v>
      </c>
      <c r="Y43" s="71">
        <v>28</v>
      </c>
      <c r="Z43" s="71">
        <v>7</v>
      </c>
      <c r="AA43" s="59">
        <v>0</v>
      </c>
      <c r="AB43" s="71">
        <v>0.06</v>
      </c>
      <c r="AC43" s="71">
        <v>0.06</v>
      </c>
      <c r="AD43" s="60">
        <v>0</v>
      </c>
      <c r="AE43" s="71">
        <v>0.06</v>
      </c>
      <c r="AF43" s="70">
        <v>0.03</v>
      </c>
      <c r="AG43" s="71">
        <v>0.02</v>
      </c>
      <c r="AH43" s="71">
        <v>0.05</v>
      </c>
      <c r="AI43" s="71">
        <v>0.03</v>
      </c>
      <c r="AJ43" s="71">
        <v>0.05</v>
      </c>
      <c r="AK43" s="63" t="s">
        <v>25</v>
      </c>
      <c r="AL43" s="93">
        <f>AC43-AH43</f>
        <v>9.999999999999995E-3</v>
      </c>
    </row>
    <row r="44" spans="1:38" ht="17.25" thickBot="1">
      <c r="A44" s="72">
        <v>462</v>
      </c>
      <c r="B44" s="57" t="s">
        <v>339</v>
      </c>
      <c r="C44" s="58" t="s">
        <v>1812</v>
      </c>
      <c r="D44" s="69" t="s">
        <v>104</v>
      </c>
      <c r="E44" s="58" t="s">
        <v>67</v>
      </c>
      <c r="F44" s="69" t="s">
        <v>4287</v>
      </c>
      <c r="G44" s="69">
        <v>1990</v>
      </c>
      <c r="H44" s="70">
        <v>17</v>
      </c>
      <c r="I44" s="71">
        <v>17</v>
      </c>
      <c r="J44" s="98">
        <v>1482</v>
      </c>
      <c r="K44" s="71">
        <v>16.5</v>
      </c>
      <c r="L44" s="59">
        <v>0</v>
      </c>
      <c r="M44" s="71">
        <v>7</v>
      </c>
      <c r="N44" s="71">
        <v>7</v>
      </c>
      <c r="O44" s="60">
        <v>0</v>
      </c>
      <c r="P44" s="60">
        <v>0</v>
      </c>
      <c r="Q44" s="60">
        <v>0</v>
      </c>
      <c r="R44" s="71">
        <v>5</v>
      </c>
      <c r="S44" s="60">
        <v>0</v>
      </c>
      <c r="T44" s="70">
        <v>0.3</v>
      </c>
      <c r="U44" s="71">
        <v>0.3</v>
      </c>
      <c r="V44" s="71">
        <v>6.1</v>
      </c>
      <c r="W44" s="71">
        <v>6.4</v>
      </c>
      <c r="X44" s="70">
        <v>27</v>
      </c>
      <c r="Y44" s="71">
        <v>119</v>
      </c>
      <c r="Z44" s="71">
        <v>92</v>
      </c>
      <c r="AA44" s="59">
        <v>0</v>
      </c>
      <c r="AB44" s="71">
        <v>0.43</v>
      </c>
      <c r="AC44" s="71">
        <v>0.43</v>
      </c>
      <c r="AD44" s="60">
        <v>0</v>
      </c>
      <c r="AE44" s="71">
        <v>0.43</v>
      </c>
      <c r="AF44" s="70">
        <v>0.02</v>
      </c>
      <c r="AG44" s="71">
        <v>0.37</v>
      </c>
      <c r="AH44" s="71">
        <v>0.39</v>
      </c>
      <c r="AI44" s="71">
        <v>0.02</v>
      </c>
      <c r="AJ44" s="71">
        <v>0.39</v>
      </c>
      <c r="AK44" s="63" t="s">
        <v>25</v>
      </c>
      <c r="AL44" s="93">
        <f>AC44-AH44</f>
        <v>3.999999999999998E-2</v>
      </c>
    </row>
    <row r="45" spans="1:38" ht="17.25" thickBot="1">
      <c r="A45" s="72">
        <v>363</v>
      </c>
      <c r="B45" s="57" t="s">
        <v>287</v>
      </c>
      <c r="C45" s="58" t="s">
        <v>1822</v>
      </c>
      <c r="D45" s="69" t="s">
        <v>1819</v>
      </c>
      <c r="E45" s="58" t="s">
        <v>91</v>
      </c>
      <c r="F45" s="69" t="s">
        <v>4211</v>
      </c>
      <c r="G45" s="69">
        <v>1997</v>
      </c>
      <c r="H45" s="70">
        <v>17</v>
      </c>
      <c r="I45" s="71">
        <v>17</v>
      </c>
      <c r="J45" s="98">
        <v>1480</v>
      </c>
      <c r="K45" s="71">
        <v>16.399999999999999</v>
      </c>
      <c r="L45" s="70">
        <v>2</v>
      </c>
      <c r="M45" s="71">
        <v>5</v>
      </c>
      <c r="N45" s="71">
        <v>7</v>
      </c>
      <c r="O45" s="71">
        <v>1</v>
      </c>
      <c r="P45" s="71">
        <v>1</v>
      </c>
      <c r="Q45" s="71">
        <v>1</v>
      </c>
      <c r="R45" s="71">
        <v>6</v>
      </c>
      <c r="S45" s="60">
        <v>0</v>
      </c>
      <c r="T45" s="70">
        <v>2.8</v>
      </c>
      <c r="U45" s="71">
        <v>2</v>
      </c>
      <c r="V45" s="71">
        <v>3.2</v>
      </c>
      <c r="W45" s="71">
        <v>5.2</v>
      </c>
      <c r="X45" s="70">
        <v>24</v>
      </c>
      <c r="Y45" s="71">
        <v>115</v>
      </c>
      <c r="Z45" s="71">
        <v>73</v>
      </c>
      <c r="AA45" s="70">
        <v>0.12</v>
      </c>
      <c r="AB45" s="71">
        <v>0.3</v>
      </c>
      <c r="AC45" s="71">
        <v>0.43</v>
      </c>
      <c r="AD45" s="71">
        <v>0.06</v>
      </c>
      <c r="AE45" s="71">
        <v>0.36</v>
      </c>
      <c r="AF45" s="70">
        <v>0.17</v>
      </c>
      <c r="AG45" s="71">
        <v>0.2</v>
      </c>
      <c r="AH45" s="71">
        <v>0.37</v>
      </c>
      <c r="AI45" s="71">
        <v>0.12</v>
      </c>
      <c r="AJ45" s="71">
        <v>0.32</v>
      </c>
      <c r="AK45" s="63" t="s">
        <v>25</v>
      </c>
      <c r="AL45" s="93">
        <f>AC45-AH45</f>
        <v>0.06</v>
      </c>
    </row>
    <row r="46" spans="1:38" ht="17.25" thickBot="1">
      <c r="A46" s="72">
        <v>408</v>
      </c>
      <c r="B46" s="57" t="s">
        <v>311</v>
      </c>
      <c r="C46" s="58" t="s">
        <v>1812</v>
      </c>
      <c r="D46" s="69" t="s">
        <v>102</v>
      </c>
      <c r="E46" s="58" t="s">
        <v>63</v>
      </c>
      <c r="F46" s="69" t="s">
        <v>4243</v>
      </c>
      <c r="G46" s="69">
        <v>2001</v>
      </c>
      <c r="H46" s="70">
        <v>17</v>
      </c>
      <c r="I46" s="71">
        <v>17</v>
      </c>
      <c r="J46" s="98">
        <v>1480</v>
      </c>
      <c r="K46" s="71">
        <v>16.399999999999999</v>
      </c>
      <c r="L46" s="70">
        <v>5</v>
      </c>
      <c r="M46" s="71">
        <v>6</v>
      </c>
      <c r="N46" s="71">
        <v>11</v>
      </c>
      <c r="O46" s="71">
        <v>3</v>
      </c>
      <c r="P46" s="71">
        <v>2</v>
      </c>
      <c r="Q46" s="71">
        <v>2</v>
      </c>
      <c r="R46" s="71">
        <v>2</v>
      </c>
      <c r="S46" s="60">
        <v>0</v>
      </c>
      <c r="T46" s="70">
        <v>5.3</v>
      </c>
      <c r="U46" s="71">
        <v>3.7</v>
      </c>
      <c r="V46" s="71">
        <v>5</v>
      </c>
      <c r="W46" s="71">
        <v>8.6999999999999993</v>
      </c>
      <c r="X46" s="70">
        <v>74</v>
      </c>
      <c r="Y46" s="71">
        <v>59</v>
      </c>
      <c r="Z46" s="71">
        <v>232</v>
      </c>
      <c r="AA46" s="70">
        <v>0.3</v>
      </c>
      <c r="AB46" s="71">
        <v>0.36</v>
      </c>
      <c r="AC46" s="71">
        <v>0.67</v>
      </c>
      <c r="AD46" s="71">
        <v>0.18</v>
      </c>
      <c r="AE46" s="71">
        <v>0.55000000000000004</v>
      </c>
      <c r="AF46" s="70">
        <v>0.32</v>
      </c>
      <c r="AG46" s="71">
        <v>0.3</v>
      </c>
      <c r="AH46" s="71">
        <v>0.62</v>
      </c>
      <c r="AI46" s="71">
        <v>0.23</v>
      </c>
      <c r="AJ46" s="71">
        <v>0.53</v>
      </c>
      <c r="AK46" s="63" t="s">
        <v>25</v>
      </c>
      <c r="AL46" s="93">
        <f>AC46-AH46</f>
        <v>5.0000000000000044E-2</v>
      </c>
    </row>
    <row r="47" spans="1:38" ht="17.25" thickBot="1">
      <c r="A47" s="72">
        <v>270</v>
      </c>
      <c r="B47" s="57" t="s">
        <v>242</v>
      </c>
      <c r="C47" s="58" t="s">
        <v>1822</v>
      </c>
      <c r="D47" s="69" t="s">
        <v>103</v>
      </c>
      <c r="E47" s="58" t="s">
        <v>83</v>
      </c>
      <c r="F47" s="69" t="s">
        <v>4133</v>
      </c>
      <c r="G47" s="69">
        <v>1998</v>
      </c>
      <c r="H47" s="70">
        <v>17</v>
      </c>
      <c r="I47" s="71">
        <v>17</v>
      </c>
      <c r="J47" s="98">
        <v>1473</v>
      </c>
      <c r="K47" s="71">
        <v>16.399999999999999</v>
      </c>
      <c r="L47" s="70">
        <v>5</v>
      </c>
      <c r="M47" s="71">
        <v>3</v>
      </c>
      <c r="N47" s="71">
        <v>8</v>
      </c>
      <c r="O47" s="71">
        <v>2</v>
      </c>
      <c r="P47" s="71">
        <v>3</v>
      </c>
      <c r="Q47" s="71">
        <v>3</v>
      </c>
      <c r="R47" s="71">
        <v>5</v>
      </c>
      <c r="S47" s="60">
        <v>0</v>
      </c>
      <c r="T47" s="70">
        <v>4.2</v>
      </c>
      <c r="U47" s="71">
        <v>1.8</v>
      </c>
      <c r="V47" s="71">
        <v>2.1</v>
      </c>
      <c r="W47" s="71">
        <v>3.9</v>
      </c>
      <c r="X47" s="70">
        <v>35</v>
      </c>
      <c r="Y47" s="71">
        <v>86</v>
      </c>
      <c r="Z47" s="71">
        <v>31</v>
      </c>
      <c r="AA47" s="70">
        <v>0.31</v>
      </c>
      <c r="AB47" s="71">
        <v>0.18</v>
      </c>
      <c r="AC47" s="71">
        <v>0.49</v>
      </c>
      <c r="AD47" s="71">
        <v>0.12</v>
      </c>
      <c r="AE47" s="71">
        <v>0.31</v>
      </c>
      <c r="AF47" s="70">
        <v>0.26</v>
      </c>
      <c r="AG47" s="71">
        <v>0.13</v>
      </c>
      <c r="AH47" s="71">
        <v>0.38</v>
      </c>
      <c r="AI47" s="71">
        <v>0.11</v>
      </c>
      <c r="AJ47" s="71">
        <v>0.24</v>
      </c>
      <c r="AK47" s="63" t="s">
        <v>25</v>
      </c>
      <c r="AL47" s="93">
        <f>AC47-AH47</f>
        <v>0.10999999999999999</v>
      </c>
    </row>
    <row r="48" spans="1:38" ht="17.25" thickBot="1">
      <c r="A48" s="72">
        <v>123</v>
      </c>
      <c r="B48" s="57" t="s">
        <v>163</v>
      </c>
      <c r="C48" s="58" t="s">
        <v>1814</v>
      </c>
      <c r="D48" s="69" t="s">
        <v>104</v>
      </c>
      <c r="E48" s="58" t="s">
        <v>83</v>
      </c>
      <c r="F48" s="69" t="s">
        <v>4009</v>
      </c>
      <c r="G48" s="69">
        <v>1993</v>
      </c>
      <c r="H48" s="70">
        <v>17</v>
      </c>
      <c r="I48" s="71">
        <v>17</v>
      </c>
      <c r="J48" s="98">
        <v>1472</v>
      </c>
      <c r="K48" s="71">
        <v>16.399999999999999</v>
      </c>
      <c r="L48" s="59">
        <v>0</v>
      </c>
      <c r="M48" s="71">
        <v>2</v>
      </c>
      <c r="N48" s="71">
        <v>2</v>
      </c>
      <c r="O48" s="60">
        <v>0</v>
      </c>
      <c r="P48" s="60">
        <v>0</v>
      </c>
      <c r="Q48" s="60">
        <v>0</v>
      </c>
      <c r="R48" s="71">
        <v>5</v>
      </c>
      <c r="S48" s="60">
        <v>0</v>
      </c>
      <c r="T48" s="70">
        <v>0.4</v>
      </c>
      <c r="U48" s="71">
        <v>0.4</v>
      </c>
      <c r="V48" s="71">
        <v>2.8</v>
      </c>
      <c r="W48" s="71">
        <v>3.2</v>
      </c>
      <c r="X48" s="70">
        <v>29</v>
      </c>
      <c r="Y48" s="71">
        <v>54</v>
      </c>
      <c r="Z48" s="71">
        <v>151</v>
      </c>
      <c r="AA48" s="59">
        <v>0</v>
      </c>
      <c r="AB48" s="71">
        <v>0.12</v>
      </c>
      <c r="AC48" s="71">
        <v>0.12</v>
      </c>
      <c r="AD48" s="60">
        <v>0</v>
      </c>
      <c r="AE48" s="71">
        <v>0.12</v>
      </c>
      <c r="AF48" s="70">
        <v>0.02</v>
      </c>
      <c r="AG48" s="71">
        <v>0.17</v>
      </c>
      <c r="AH48" s="71">
        <v>0.19</v>
      </c>
      <c r="AI48" s="71">
        <v>0.02</v>
      </c>
      <c r="AJ48" s="71">
        <v>0.19</v>
      </c>
      <c r="AK48" s="63" t="s">
        <v>25</v>
      </c>
      <c r="AL48" s="93">
        <f>AC48-AH48</f>
        <v>-7.0000000000000007E-2</v>
      </c>
    </row>
    <row r="49" spans="1:38" ht="17.25" thickBot="1">
      <c r="A49" s="72">
        <v>309</v>
      </c>
      <c r="B49" s="57" t="s">
        <v>264</v>
      </c>
      <c r="C49" s="58" t="s">
        <v>1812</v>
      </c>
      <c r="D49" s="69" t="s">
        <v>104</v>
      </c>
      <c r="E49" s="58" t="s">
        <v>85</v>
      </c>
      <c r="F49" s="69" t="s">
        <v>4165</v>
      </c>
      <c r="G49" s="69">
        <v>1999</v>
      </c>
      <c r="H49" s="70">
        <v>17</v>
      </c>
      <c r="I49" s="71">
        <v>17</v>
      </c>
      <c r="J49" s="98">
        <v>1447</v>
      </c>
      <c r="K49" s="71">
        <v>16.100000000000001</v>
      </c>
      <c r="L49" s="70">
        <v>1</v>
      </c>
      <c r="M49" s="71">
        <v>1</v>
      </c>
      <c r="N49" s="71">
        <v>2</v>
      </c>
      <c r="O49" s="71">
        <v>1</v>
      </c>
      <c r="P49" s="60">
        <v>0</v>
      </c>
      <c r="Q49" s="60">
        <v>0</v>
      </c>
      <c r="R49" s="71">
        <v>3</v>
      </c>
      <c r="S49" s="60">
        <v>0</v>
      </c>
      <c r="T49" s="70">
        <v>0.5</v>
      </c>
      <c r="U49" s="71">
        <v>0.5</v>
      </c>
      <c r="V49" s="71">
        <v>0.9</v>
      </c>
      <c r="W49" s="71">
        <v>1.4</v>
      </c>
      <c r="X49" s="70">
        <v>9</v>
      </c>
      <c r="Y49" s="71">
        <v>45</v>
      </c>
      <c r="Z49" s="71">
        <v>63</v>
      </c>
      <c r="AA49" s="70">
        <v>0.06</v>
      </c>
      <c r="AB49" s="71">
        <v>0.06</v>
      </c>
      <c r="AC49" s="71">
        <v>0.12</v>
      </c>
      <c r="AD49" s="71">
        <v>0.06</v>
      </c>
      <c r="AE49" s="71">
        <v>0.12</v>
      </c>
      <c r="AF49" s="70">
        <v>0.03</v>
      </c>
      <c r="AG49" s="71">
        <v>0.06</v>
      </c>
      <c r="AH49" s="71">
        <v>0.09</v>
      </c>
      <c r="AI49" s="71">
        <v>0.03</v>
      </c>
      <c r="AJ49" s="71">
        <v>0.09</v>
      </c>
      <c r="AK49" s="63" t="s">
        <v>25</v>
      </c>
      <c r="AL49" s="93">
        <f>AC49-AH49</f>
        <v>0.03</v>
      </c>
    </row>
    <row r="50" spans="1:38" ht="17.25" thickBot="1">
      <c r="A50" s="72">
        <v>15</v>
      </c>
      <c r="B50" s="57" t="s">
        <v>80</v>
      </c>
      <c r="C50" s="58" t="s">
        <v>1822</v>
      </c>
      <c r="D50" s="69" t="s">
        <v>111</v>
      </c>
      <c r="E50" s="58" t="s">
        <v>79</v>
      </c>
      <c r="F50" s="69" t="s">
        <v>3913</v>
      </c>
      <c r="G50" s="69">
        <v>1992</v>
      </c>
      <c r="H50" s="70">
        <v>16</v>
      </c>
      <c r="I50" s="71">
        <v>16</v>
      </c>
      <c r="J50" s="98">
        <v>1440</v>
      </c>
      <c r="K50" s="71">
        <v>16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71">
        <v>1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71">
        <v>2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  <c r="AL50" s="93">
        <f>AC50-AH50</f>
        <v>0</v>
      </c>
    </row>
    <row r="51" spans="1:38" ht="17.25" thickBot="1">
      <c r="A51" s="72">
        <v>133</v>
      </c>
      <c r="B51" s="57" t="s">
        <v>168</v>
      </c>
      <c r="C51" s="58" t="s">
        <v>1839</v>
      </c>
      <c r="D51" s="69" t="s">
        <v>1819</v>
      </c>
      <c r="E51" s="58" t="s">
        <v>96</v>
      </c>
      <c r="F51" s="69" t="s">
        <v>4017</v>
      </c>
      <c r="G51" s="69">
        <v>1993</v>
      </c>
      <c r="H51" s="70">
        <v>17</v>
      </c>
      <c r="I51" s="71">
        <v>17</v>
      </c>
      <c r="J51" s="98">
        <v>1440</v>
      </c>
      <c r="K51" s="71">
        <v>16</v>
      </c>
      <c r="L51" s="70">
        <v>6</v>
      </c>
      <c r="M51" s="60">
        <v>0</v>
      </c>
      <c r="N51" s="71">
        <v>6</v>
      </c>
      <c r="O51" s="71">
        <v>6</v>
      </c>
      <c r="P51" s="60">
        <v>0</v>
      </c>
      <c r="Q51" s="60">
        <v>0</v>
      </c>
      <c r="R51" s="71">
        <v>4</v>
      </c>
      <c r="S51" s="60">
        <v>0</v>
      </c>
      <c r="T51" s="70">
        <v>5.0999999999999996</v>
      </c>
      <c r="U51" s="71">
        <v>5.0999999999999996</v>
      </c>
      <c r="V51" s="71">
        <v>2.1</v>
      </c>
      <c r="W51" s="71">
        <v>7.2</v>
      </c>
      <c r="X51" s="70">
        <v>32</v>
      </c>
      <c r="Y51" s="71">
        <v>48</v>
      </c>
      <c r="Z51" s="71">
        <v>83</v>
      </c>
      <c r="AA51" s="70">
        <v>0.37</v>
      </c>
      <c r="AB51" s="60">
        <v>0</v>
      </c>
      <c r="AC51" s="71">
        <v>0.37</v>
      </c>
      <c r="AD51" s="71">
        <v>0.37</v>
      </c>
      <c r="AE51" s="71">
        <v>0.37</v>
      </c>
      <c r="AF51" s="70">
        <v>0.32</v>
      </c>
      <c r="AG51" s="71">
        <v>0.13</v>
      </c>
      <c r="AH51" s="71">
        <v>0.45</v>
      </c>
      <c r="AI51" s="71">
        <v>0.32</v>
      </c>
      <c r="AJ51" s="71">
        <v>0.45</v>
      </c>
      <c r="AK51" s="63" t="s">
        <v>25</v>
      </c>
      <c r="AL51" s="93">
        <f>AC51-AH51</f>
        <v>-8.0000000000000016E-2</v>
      </c>
    </row>
    <row r="52" spans="1:38" ht="17.25" thickBot="1">
      <c r="A52" s="72">
        <v>141</v>
      </c>
      <c r="B52" s="57" t="s">
        <v>66</v>
      </c>
      <c r="C52" s="58" t="s">
        <v>1822</v>
      </c>
      <c r="D52" s="69" t="s">
        <v>111</v>
      </c>
      <c r="E52" s="58" t="s">
        <v>65</v>
      </c>
      <c r="F52" s="69" t="s">
        <v>4023</v>
      </c>
      <c r="G52" s="69">
        <v>1993</v>
      </c>
      <c r="H52" s="70">
        <v>16</v>
      </c>
      <c r="I52" s="71">
        <v>16</v>
      </c>
      <c r="J52" s="98">
        <v>1440</v>
      </c>
      <c r="K52" s="71">
        <v>16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3</v>
      </c>
      <c r="S52" s="60">
        <v>0</v>
      </c>
      <c r="T52" s="59">
        <v>0</v>
      </c>
      <c r="U52" s="60">
        <v>0</v>
      </c>
      <c r="V52" s="71">
        <v>0.1</v>
      </c>
      <c r="W52" s="71">
        <v>0.1</v>
      </c>
      <c r="X52" s="59">
        <v>0</v>
      </c>
      <c r="Y52" s="71">
        <v>1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59">
        <v>0</v>
      </c>
      <c r="AG52" s="60">
        <v>0</v>
      </c>
      <c r="AH52" s="60">
        <v>0</v>
      </c>
      <c r="AI52" s="60">
        <v>0</v>
      </c>
      <c r="AJ52" s="60">
        <v>0</v>
      </c>
      <c r="AK52" s="63" t="s">
        <v>25</v>
      </c>
      <c r="AL52" s="93"/>
    </row>
    <row r="53" spans="1:38" ht="17.25" thickBot="1">
      <c r="A53" s="72">
        <v>226</v>
      </c>
      <c r="B53" s="57" t="s">
        <v>372</v>
      </c>
      <c r="C53" s="58" t="s">
        <v>1812</v>
      </c>
      <c r="D53" s="69" t="s">
        <v>111</v>
      </c>
      <c r="E53" s="58" t="s">
        <v>85</v>
      </c>
      <c r="F53" s="69" t="s">
        <v>4095</v>
      </c>
      <c r="G53" s="69">
        <v>1993</v>
      </c>
      <c r="H53" s="70">
        <v>16</v>
      </c>
      <c r="I53" s="71">
        <v>16</v>
      </c>
      <c r="J53" s="98">
        <v>1436</v>
      </c>
      <c r="K53" s="71">
        <v>16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59">
        <v>0</v>
      </c>
      <c r="U53" s="60">
        <v>0</v>
      </c>
      <c r="V53" s="60">
        <v>0</v>
      </c>
      <c r="W53" s="60">
        <v>0</v>
      </c>
      <c r="X53" s="59">
        <v>0</v>
      </c>
      <c r="Y53" s="60">
        <v>0</v>
      </c>
      <c r="Z53" s="60">
        <v>0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59">
        <v>0</v>
      </c>
      <c r="AG53" s="60">
        <v>0</v>
      </c>
      <c r="AH53" s="60">
        <v>0</v>
      </c>
      <c r="AI53" s="60">
        <v>0</v>
      </c>
      <c r="AJ53" s="60">
        <v>0</v>
      </c>
      <c r="AK53" s="63" t="s">
        <v>25</v>
      </c>
      <c r="AL53" s="93">
        <f>AC53-AH53</f>
        <v>0</v>
      </c>
    </row>
    <row r="54" spans="1:38" ht="17.25" thickBot="1">
      <c r="A54" s="72">
        <v>413</v>
      </c>
      <c r="B54" s="57" t="s">
        <v>74</v>
      </c>
      <c r="C54" s="58" t="s">
        <v>1820</v>
      </c>
      <c r="D54" s="69" t="s">
        <v>111</v>
      </c>
      <c r="E54" s="58" t="s">
        <v>81</v>
      </c>
      <c r="F54" s="69" t="s">
        <v>4247</v>
      </c>
      <c r="G54" s="69">
        <v>1997</v>
      </c>
      <c r="H54" s="70">
        <v>16</v>
      </c>
      <c r="I54" s="71">
        <v>16</v>
      </c>
      <c r="J54" s="98">
        <v>1433</v>
      </c>
      <c r="K54" s="71">
        <v>15.9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71">
        <v>2</v>
      </c>
      <c r="S54" s="60">
        <v>0</v>
      </c>
      <c r="T54" s="59">
        <v>0</v>
      </c>
      <c r="U54" s="60">
        <v>0</v>
      </c>
      <c r="V54" s="60">
        <v>0</v>
      </c>
      <c r="W54" s="60">
        <v>0</v>
      </c>
      <c r="X54" s="59">
        <v>0</v>
      </c>
      <c r="Y54" s="71">
        <v>1</v>
      </c>
      <c r="Z54" s="60">
        <v>0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59">
        <v>0</v>
      </c>
      <c r="AG54" s="60">
        <v>0</v>
      </c>
      <c r="AH54" s="60">
        <v>0</v>
      </c>
      <c r="AI54" s="60">
        <v>0</v>
      </c>
      <c r="AJ54" s="60">
        <v>0</v>
      </c>
      <c r="AK54" s="63" t="s">
        <v>25</v>
      </c>
      <c r="AL54" s="93">
        <f>AC54-AH54</f>
        <v>0</v>
      </c>
    </row>
    <row r="55" spans="1:38" ht="17.25" thickBot="1">
      <c r="A55" s="72">
        <v>171</v>
      </c>
      <c r="B55" s="57" t="s">
        <v>189</v>
      </c>
      <c r="C55" s="58" t="s">
        <v>1812</v>
      </c>
      <c r="D55" s="69" t="s">
        <v>103</v>
      </c>
      <c r="E55" s="58" t="s">
        <v>96</v>
      </c>
      <c r="F55" s="69" t="s">
        <v>4051</v>
      </c>
      <c r="G55" s="69">
        <v>2001</v>
      </c>
      <c r="H55" s="70">
        <v>17</v>
      </c>
      <c r="I55" s="71">
        <v>16</v>
      </c>
      <c r="J55" s="98">
        <v>1427</v>
      </c>
      <c r="K55" s="71">
        <v>15.9</v>
      </c>
      <c r="L55" s="70">
        <v>1</v>
      </c>
      <c r="M55" s="71">
        <v>1</v>
      </c>
      <c r="N55" s="71">
        <v>2</v>
      </c>
      <c r="O55" s="71">
        <v>1</v>
      </c>
      <c r="P55" s="60">
        <v>0</v>
      </c>
      <c r="Q55" s="60">
        <v>0</v>
      </c>
      <c r="R55" s="71">
        <v>3</v>
      </c>
      <c r="S55" s="60">
        <v>0</v>
      </c>
      <c r="T55" s="70">
        <v>1.6</v>
      </c>
      <c r="U55" s="71">
        <v>1.6</v>
      </c>
      <c r="V55" s="71">
        <v>2.6</v>
      </c>
      <c r="W55" s="71">
        <v>4.2</v>
      </c>
      <c r="X55" s="70">
        <v>17</v>
      </c>
      <c r="Y55" s="71">
        <v>62</v>
      </c>
      <c r="Z55" s="71">
        <v>37</v>
      </c>
      <c r="AA55" s="70">
        <v>0.06</v>
      </c>
      <c r="AB55" s="71">
        <v>0.06</v>
      </c>
      <c r="AC55" s="71">
        <v>0.13</v>
      </c>
      <c r="AD55" s="71">
        <v>0.06</v>
      </c>
      <c r="AE55" s="71">
        <v>0.13</v>
      </c>
      <c r="AF55" s="70">
        <v>0.1</v>
      </c>
      <c r="AG55" s="71">
        <v>0.16</v>
      </c>
      <c r="AH55" s="71">
        <v>0.27</v>
      </c>
      <c r="AI55" s="71">
        <v>0.1</v>
      </c>
      <c r="AJ55" s="71">
        <v>0.27</v>
      </c>
      <c r="AK55" s="63" t="s">
        <v>25</v>
      </c>
      <c r="AL55" s="93">
        <f>AC55-AH55</f>
        <v>-0.14000000000000001</v>
      </c>
    </row>
    <row r="56" spans="1:38" ht="17.25" thickBot="1">
      <c r="A56" s="72">
        <v>438</v>
      </c>
      <c r="B56" s="57" t="s">
        <v>331</v>
      </c>
      <c r="C56" s="58" t="s">
        <v>1812</v>
      </c>
      <c r="D56" s="69" t="s">
        <v>1819</v>
      </c>
      <c r="E56" s="58" t="s">
        <v>81</v>
      </c>
      <c r="F56" s="69" t="s">
        <v>4266</v>
      </c>
      <c r="G56" s="69">
        <v>1994</v>
      </c>
      <c r="H56" s="70">
        <v>18</v>
      </c>
      <c r="I56" s="71">
        <v>16</v>
      </c>
      <c r="J56" s="98">
        <v>1419</v>
      </c>
      <c r="K56" s="71">
        <v>15.8</v>
      </c>
      <c r="L56" s="70">
        <v>5</v>
      </c>
      <c r="M56" s="71">
        <v>3</v>
      </c>
      <c r="N56" s="71">
        <v>8</v>
      </c>
      <c r="O56" s="71">
        <v>5</v>
      </c>
      <c r="P56" s="60">
        <v>0</v>
      </c>
      <c r="Q56" s="60">
        <v>0</v>
      </c>
      <c r="R56" s="71">
        <v>5</v>
      </c>
      <c r="S56" s="60">
        <v>0</v>
      </c>
      <c r="T56" s="70">
        <v>4.0999999999999996</v>
      </c>
      <c r="U56" s="71">
        <v>4.0999999999999996</v>
      </c>
      <c r="V56" s="71">
        <v>3.5</v>
      </c>
      <c r="W56" s="71">
        <v>7.6</v>
      </c>
      <c r="X56" s="70">
        <v>92</v>
      </c>
      <c r="Y56" s="71">
        <v>53</v>
      </c>
      <c r="Z56" s="71">
        <v>189</v>
      </c>
      <c r="AA56" s="70">
        <v>0.32</v>
      </c>
      <c r="AB56" s="71">
        <v>0.19</v>
      </c>
      <c r="AC56" s="71">
        <v>0.51</v>
      </c>
      <c r="AD56" s="71">
        <v>0.32</v>
      </c>
      <c r="AE56" s="71">
        <v>0.51</v>
      </c>
      <c r="AF56" s="70">
        <v>0.26</v>
      </c>
      <c r="AG56" s="71">
        <v>0.22</v>
      </c>
      <c r="AH56" s="71">
        <v>0.49</v>
      </c>
      <c r="AI56" s="71">
        <v>0.26</v>
      </c>
      <c r="AJ56" s="71">
        <v>0.49</v>
      </c>
      <c r="AK56" s="63" t="s">
        <v>25</v>
      </c>
      <c r="AL56" s="93"/>
    </row>
    <row r="57" spans="1:38" ht="17.25" thickBot="1">
      <c r="A57" s="72">
        <v>168</v>
      </c>
      <c r="B57" s="57" t="s">
        <v>186</v>
      </c>
      <c r="C57" s="58" t="s">
        <v>1812</v>
      </c>
      <c r="D57" s="69" t="s">
        <v>103</v>
      </c>
      <c r="E57" s="58" t="s">
        <v>81</v>
      </c>
      <c r="F57" s="69" t="s">
        <v>4048</v>
      </c>
      <c r="G57" s="69">
        <v>2000</v>
      </c>
      <c r="H57" s="70">
        <v>17</v>
      </c>
      <c r="I57" s="71">
        <v>17</v>
      </c>
      <c r="J57" s="98">
        <v>1417</v>
      </c>
      <c r="K57" s="71">
        <v>15.7</v>
      </c>
      <c r="L57" s="59">
        <v>0</v>
      </c>
      <c r="M57" s="71">
        <v>4</v>
      </c>
      <c r="N57" s="71">
        <v>4</v>
      </c>
      <c r="O57" s="60">
        <v>0</v>
      </c>
      <c r="P57" s="60">
        <v>0</v>
      </c>
      <c r="Q57" s="60">
        <v>0</v>
      </c>
      <c r="R57" s="71">
        <v>5</v>
      </c>
      <c r="S57" s="71">
        <v>1</v>
      </c>
      <c r="T57" s="70">
        <v>1.2</v>
      </c>
      <c r="U57" s="71">
        <v>1.2</v>
      </c>
      <c r="V57" s="71">
        <v>1.9</v>
      </c>
      <c r="W57" s="71">
        <v>3.1</v>
      </c>
      <c r="X57" s="70">
        <v>32</v>
      </c>
      <c r="Y57" s="71">
        <v>98</v>
      </c>
      <c r="Z57" s="71">
        <v>50</v>
      </c>
      <c r="AA57" s="59">
        <v>0</v>
      </c>
      <c r="AB57" s="71">
        <v>0.25</v>
      </c>
      <c r="AC57" s="71">
        <v>0.25</v>
      </c>
      <c r="AD57" s="60">
        <v>0</v>
      </c>
      <c r="AE57" s="71">
        <v>0.25</v>
      </c>
      <c r="AF57" s="70">
        <v>0.08</v>
      </c>
      <c r="AG57" s="71">
        <v>0.12</v>
      </c>
      <c r="AH57" s="71">
        <v>0.2</v>
      </c>
      <c r="AI57" s="71">
        <v>0.08</v>
      </c>
      <c r="AJ57" s="71">
        <v>0.2</v>
      </c>
      <c r="AK57" s="63" t="s">
        <v>25</v>
      </c>
      <c r="AL57" s="93">
        <f>AC57-AH57</f>
        <v>4.9999999999999989E-2</v>
      </c>
    </row>
    <row r="58" spans="1:38" ht="17.25" thickBot="1">
      <c r="A58" s="72">
        <v>6</v>
      </c>
      <c r="B58" s="57" t="s">
        <v>105</v>
      </c>
      <c r="C58" s="58" t="s">
        <v>1813</v>
      </c>
      <c r="D58" s="69" t="s">
        <v>104</v>
      </c>
      <c r="E58" s="58" t="s">
        <v>91</v>
      </c>
      <c r="F58" s="69" t="s">
        <v>3906</v>
      </c>
      <c r="G58" s="69">
        <v>1996</v>
      </c>
      <c r="H58" s="70">
        <v>16</v>
      </c>
      <c r="I58" s="71">
        <v>16</v>
      </c>
      <c r="J58" s="98">
        <v>1416</v>
      </c>
      <c r="K58" s="71">
        <v>15.7</v>
      </c>
      <c r="L58" s="70">
        <v>1</v>
      </c>
      <c r="M58" s="60">
        <v>0</v>
      </c>
      <c r="N58" s="71">
        <v>1</v>
      </c>
      <c r="O58" s="71">
        <v>1</v>
      </c>
      <c r="P58" s="60">
        <v>0</v>
      </c>
      <c r="Q58" s="60">
        <v>0</v>
      </c>
      <c r="R58" s="71">
        <v>3</v>
      </c>
      <c r="S58" s="71">
        <v>1</v>
      </c>
      <c r="T58" s="70">
        <v>1.3</v>
      </c>
      <c r="U58" s="71">
        <v>1.3</v>
      </c>
      <c r="V58" s="71">
        <v>0.2</v>
      </c>
      <c r="W58" s="71">
        <v>1.6</v>
      </c>
      <c r="X58" s="70">
        <v>7</v>
      </c>
      <c r="Y58" s="71">
        <v>44</v>
      </c>
      <c r="Z58" s="60">
        <v>0</v>
      </c>
      <c r="AA58" s="70">
        <v>0.06</v>
      </c>
      <c r="AB58" s="60">
        <v>0</v>
      </c>
      <c r="AC58" s="71">
        <v>0.06</v>
      </c>
      <c r="AD58" s="71">
        <v>0.06</v>
      </c>
      <c r="AE58" s="71">
        <v>0.06</v>
      </c>
      <c r="AF58" s="70">
        <v>0.08</v>
      </c>
      <c r="AG58" s="71">
        <v>0.01</v>
      </c>
      <c r="AH58" s="71">
        <v>0.1</v>
      </c>
      <c r="AI58" s="71">
        <v>0.08</v>
      </c>
      <c r="AJ58" s="71">
        <v>0.1</v>
      </c>
      <c r="AK58" s="63" t="s">
        <v>25</v>
      </c>
      <c r="AL58" s="93">
        <f>AC58-AH58</f>
        <v>-4.0000000000000008E-2</v>
      </c>
    </row>
    <row r="59" spans="1:38" ht="17.25" thickBot="1">
      <c r="A59" s="72">
        <v>125</v>
      </c>
      <c r="B59" s="57" t="s">
        <v>2649</v>
      </c>
      <c r="C59" s="58" t="s">
        <v>1814</v>
      </c>
      <c r="D59" s="69" t="s">
        <v>104</v>
      </c>
      <c r="E59" s="58" t="s">
        <v>81</v>
      </c>
      <c r="F59" s="69" t="s">
        <v>4011</v>
      </c>
      <c r="G59" s="69">
        <v>1998</v>
      </c>
      <c r="H59" s="70">
        <v>16</v>
      </c>
      <c r="I59" s="71">
        <v>16</v>
      </c>
      <c r="J59" s="98">
        <v>1416</v>
      </c>
      <c r="K59" s="71">
        <v>15.7</v>
      </c>
      <c r="L59" s="70">
        <v>1</v>
      </c>
      <c r="M59" s="60">
        <v>0</v>
      </c>
      <c r="N59" s="71">
        <v>1</v>
      </c>
      <c r="O59" s="71">
        <v>1</v>
      </c>
      <c r="P59" s="60">
        <v>0</v>
      </c>
      <c r="Q59" s="60">
        <v>0</v>
      </c>
      <c r="R59" s="71">
        <v>2</v>
      </c>
      <c r="S59" s="60">
        <v>0</v>
      </c>
      <c r="T59" s="70">
        <v>0.8</v>
      </c>
      <c r="U59" s="71">
        <v>0.8</v>
      </c>
      <c r="V59" s="71">
        <v>0.2</v>
      </c>
      <c r="W59" s="71">
        <v>1</v>
      </c>
      <c r="X59" s="70">
        <v>18</v>
      </c>
      <c r="Y59" s="71">
        <v>72</v>
      </c>
      <c r="Z59" s="71">
        <v>14</v>
      </c>
      <c r="AA59" s="70">
        <v>0.06</v>
      </c>
      <c r="AB59" s="60">
        <v>0</v>
      </c>
      <c r="AC59" s="71">
        <v>0.06</v>
      </c>
      <c r="AD59" s="71">
        <v>0.06</v>
      </c>
      <c r="AE59" s="71">
        <v>0.06</v>
      </c>
      <c r="AF59" s="70">
        <v>0.05</v>
      </c>
      <c r="AG59" s="71">
        <v>0.01</v>
      </c>
      <c r="AH59" s="71">
        <v>0.06</v>
      </c>
      <c r="AI59" s="71">
        <v>0.05</v>
      </c>
      <c r="AJ59" s="71">
        <v>0.06</v>
      </c>
      <c r="AK59" s="63" t="s">
        <v>25</v>
      </c>
      <c r="AL59" s="93">
        <f>AC59-AH59</f>
        <v>0</v>
      </c>
    </row>
    <row r="60" spans="1:38" ht="17.25" thickBot="1">
      <c r="A60" s="72">
        <v>505</v>
      </c>
      <c r="B60" s="57" t="s">
        <v>362</v>
      </c>
      <c r="C60" s="58" t="s">
        <v>1814</v>
      </c>
      <c r="D60" s="69" t="s">
        <v>104</v>
      </c>
      <c r="E60" s="58" t="s">
        <v>91</v>
      </c>
      <c r="F60" s="69" t="s">
        <v>4325</v>
      </c>
      <c r="G60" s="69">
        <v>1994</v>
      </c>
      <c r="H60" s="70">
        <v>16</v>
      </c>
      <c r="I60" s="71">
        <v>16</v>
      </c>
      <c r="J60" s="98">
        <v>1413</v>
      </c>
      <c r="K60" s="71">
        <v>15.7</v>
      </c>
      <c r="L60" s="70">
        <v>1</v>
      </c>
      <c r="M60" s="60">
        <v>0</v>
      </c>
      <c r="N60" s="71">
        <v>1</v>
      </c>
      <c r="O60" s="71">
        <v>1</v>
      </c>
      <c r="P60" s="60">
        <v>0</v>
      </c>
      <c r="Q60" s="60">
        <v>0</v>
      </c>
      <c r="R60" s="71">
        <v>2</v>
      </c>
      <c r="S60" s="60">
        <v>0</v>
      </c>
      <c r="T60" s="70">
        <v>1.1000000000000001</v>
      </c>
      <c r="U60" s="71">
        <v>1.1000000000000001</v>
      </c>
      <c r="V60" s="60">
        <v>0</v>
      </c>
      <c r="W60" s="71">
        <v>1.2</v>
      </c>
      <c r="X60" s="70">
        <v>4</v>
      </c>
      <c r="Y60" s="71">
        <v>31</v>
      </c>
      <c r="Z60" s="60">
        <v>0</v>
      </c>
      <c r="AA60" s="70">
        <v>0.06</v>
      </c>
      <c r="AB60" s="60">
        <v>0</v>
      </c>
      <c r="AC60" s="71">
        <v>0.06</v>
      </c>
      <c r="AD60" s="71">
        <v>0.06</v>
      </c>
      <c r="AE60" s="71">
        <v>0.06</v>
      </c>
      <c r="AF60" s="70">
        <v>7.0000000000000007E-2</v>
      </c>
      <c r="AG60" s="60">
        <v>0</v>
      </c>
      <c r="AH60" s="71">
        <v>7.0000000000000007E-2</v>
      </c>
      <c r="AI60" s="71">
        <v>7.0000000000000007E-2</v>
      </c>
      <c r="AJ60" s="71">
        <v>7.0000000000000007E-2</v>
      </c>
      <c r="AK60" s="63" t="s">
        <v>25</v>
      </c>
      <c r="AL60" s="93">
        <f>AC60-AH60</f>
        <v>-1.0000000000000009E-2</v>
      </c>
    </row>
    <row r="61" spans="1:38" ht="17.25" thickBot="1">
      <c r="A61" s="72">
        <v>18</v>
      </c>
      <c r="B61" s="57" t="s">
        <v>113</v>
      </c>
      <c r="C61" s="58" t="s">
        <v>1821</v>
      </c>
      <c r="D61" s="69" t="s">
        <v>1810</v>
      </c>
      <c r="E61" s="58" t="s">
        <v>65</v>
      </c>
      <c r="F61" s="69" t="s">
        <v>3915</v>
      </c>
      <c r="G61" s="69">
        <v>2000</v>
      </c>
      <c r="H61" s="70">
        <v>17</v>
      </c>
      <c r="I61" s="71">
        <v>17</v>
      </c>
      <c r="J61" s="98">
        <v>1408</v>
      </c>
      <c r="K61" s="71">
        <v>15.6</v>
      </c>
      <c r="L61" s="70">
        <v>4</v>
      </c>
      <c r="M61" s="71">
        <v>5</v>
      </c>
      <c r="N61" s="71">
        <v>9</v>
      </c>
      <c r="O61" s="71">
        <v>4</v>
      </c>
      <c r="P61" s="60">
        <v>0</v>
      </c>
      <c r="Q61" s="60">
        <v>0</v>
      </c>
      <c r="R61" s="71">
        <v>2</v>
      </c>
      <c r="S61" s="60">
        <v>0</v>
      </c>
      <c r="T61" s="70">
        <v>4.0999999999999996</v>
      </c>
      <c r="U61" s="71">
        <v>4.0999999999999996</v>
      </c>
      <c r="V61" s="71">
        <v>4.3</v>
      </c>
      <c r="W61" s="71">
        <v>8.4</v>
      </c>
      <c r="X61" s="70">
        <v>32</v>
      </c>
      <c r="Y61" s="71">
        <v>60</v>
      </c>
      <c r="Z61" s="71">
        <v>86</v>
      </c>
      <c r="AA61" s="70">
        <v>0.26</v>
      </c>
      <c r="AB61" s="71">
        <v>0.32</v>
      </c>
      <c r="AC61" s="71">
        <v>0.57999999999999996</v>
      </c>
      <c r="AD61" s="71">
        <v>0.26</v>
      </c>
      <c r="AE61" s="71">
        <v>0.57999999999999996</v>
      </c>
      <c r="AF61" s="70">
        <v>0.26</v>
      </c>
      <c r="AG61" s="71">
        <v>0.28000000000000003</v>
      </c>
      <c r="AH61" s="71">
        <v>0.54</v>
      </c>
      <c r="AI61" s="71">
        <v>0.26</v>
      </c>
      <c r="AJ61" s="71">
        <v>0.54</v>
      </c>
      <c r="AK61" s="63" t="s">
        <v>25</v>
      </c>
      <c r="AL61" s="93">
        <f>AC61-AH61</f>
        <v>3.9999999999999925E-2</v>
      </c>
    </row>
    <row r="62" spans="1:38" ht="17.25" thickBot="1">
      <c r="A62" s="72">
        <v>278</v>
      </c>
      <c r="B62" s="57" t="s">
        <v>246</v>
      </c>
      <c r="C62" s="58" t="s">
        <v>1844</v>
      </c>
      <c r="D62" s="69" t="s">
        <v>103</v>
      </c>
      <c r="E62" s="58" t="s">
        <v>87</v>
      </c>
      <c r="F62" s="69" t="s">
        <v>4140</v>
      </c>
      <c r="G62" s="69">
        <v>1998</v>
      </c>
      <c r="H62" s="70">
        <v>17</v>
      </c>
      <c r="I62" s="71">
        <v>17</v>
      </c>
      <c r="J62" s="98">
        <v>1399</v>
      </c>
      <c r="K62" s="71">
        <v>15.5</v>
      </c>
      <c r="L62" s="70">
        <v>1</v>
      </c>
      <c r="M62" s="60">
        <v>0</v>
      </c>
      <c r="N62" s="71">
        <v>1</v>
      </c>
      <c r="O62" s="71">
        <v>1</v>
      </c>
      <c r="P62" s="60">
        <v>0</v>
      </c>
      <c r="Q62" s="60">
        <v>0</v>
      </c>
      <c r="R62" s="71">
        <v>4</v>
      </c>
      <c r="S62" s="60">
        <v>0</v>
      </c>
      <c r="T62" s="70">
        <v>0.3</v>
      </c>
      <c r="U62" s="71">
        <v>0.3</v>
      </c>
      <c r="V62" s="71">
        <v>0.2</v>
      </c>
      <c r="W62" s="71">
        <v>0.5</v>
      </c>
      <c r="X62" s="70">
        <v>12</v>
      </c>
      <c r="Y62" s="71">
        <v>43</v>
      </c>
      <c r="Z62" s="71">
        <v>8</v>
      </c>
      <c r="AA62" s="70">
        <v>0.06</v>
      </c>
      <c r="AB62" s="60">
        <v>0</v>
      </c>
      <c r="AC62" s="71">
        <v>0.06</v>
      </c>
      <c r="AD62" s="71">
        <v>0.06</v>
      </c>
      <c r="AE62" s="71">
        <v>0.06</v>
      </c>
      <c r="AF62" s="70">
        <v>0.02</v>
      </c>
      <c r="AG62" s="71">
        <v>0.01</v>
      </c>
      <c r="AH62" s="71">
        <v>0.03</v>
      </c>
      <c r="AI62" s="71">
        <v>0.02</v>
      </c>
      <c r="AJ62" s="71">
        <v>0.03</v>
      </c>
      <c r="AK62" s="63" t="s">
        <v>25</v>
      </c>
      <c r="AL62" s="93">
        <f>AC62-AH62</f>
        <v>0.03</v>
      </c>
    </row>
    <row r="63" spans="1:38" ht="17.25" thickBot="1">
      <c r="A63" s="72">
        <v>161</v>
      </c>
      <c r="B63" s="57" t="s">
        <v>2653</v>
      </c>
      <c r="C63" s="58" t="s">
        <v>1818</v>
      </c>
      <c r="D63" s="69" t="s">
        <v>111</v>
      </c>
      <c r="E63" s="58" t="s">
        <v>77</v>
      </c>
      <c r="F63" s="69" t="s">
        <v>4041</v>
      </c>
      <c r="G63" s="69">
        <v>1993</v>
      </c>
      <c r="H63" s="70">
        <v>16</v>
      </c>
      <c r="I63" s="71">
        <v>16</v>
      </c>
      <c r="J63" s="98">
        <v>1395</v>
      </c>
      <c r="K63" s="71">
        <v>15.5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71">
        <v>1</v>
      </c>
      <c r="S63" s="60">
        <v>0</v>
      </c>
      <c r="T63" s="59">
        <v>0</v>
      </c>
      <c r="U63" s="60">
        <v>0</v>
      </c>
      <c r="V63" s="60">
        <v>0</v>
      </c>
      <c r="W63" s="60">
        <v>0</v>
      </c>
      <c r="X63" s="59">
        <v>0</v>
      </c>
      <c r="Y63" s="71">
        <v>1</v>
      </c>
      <c r="Z63" s="60">
        <v>0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59">
        <v>0</v>
      </c>
      <c r="AG63" s="60">
        <v>0</v>
      </c>
      <c r="AH63" s="60">
        <v>0</v>
      </c>
      <c r="AI63" s="60">
        <v>0</v>
      </c>
      <c r="AJ63" s="60">
        <v>0</v>
      </c>
      <c r="AK63" s="63" t="s">
        <v>25</v>
      </c>
      <c r="AL63" s="93">
        <f>AC63-AH63</f>
        <v>0</v>
      </c>
    </row>
    <row r="64" spans="1:38" ht="17.25" thickBot="1">
      <c r="A64" s="72">
        <v>182</v>
      </c>
      <c r="B64" s="57" t="s">
        <v>196</v>
      </c>
      <c r="C64" s="58" t="s">
        <v>1812</v>
      </c>
      <c r="D64" s="69" t="s">
        <v>102</v>
      </c>
      <c r="E64" s="58" t="s">
        <v>67</v>
      </c>
      <c r="F64" s="69" t="s">
        <v>4058</v>
      </c>
      <c r="G64" s="69">
        <v>2001</v>
      </c>
      <c r="H64" s="70">
        <v>17</v>
      </c>
      <c r="I64" s="71">
        <v>16</v>
      </c>
      <c r="J64" s="98">
        <v>1395</v>
      </c>
      <c r="K64" s="71">
        <v>15.5</v>
      </c>
      <c r="L64" s="70">
        <v>6</v>
      </c>
      <c r="M64" s="71">
        <v>4</v>
      </c>
      <c r="N64" s="71">
        <v>10</v>
      </c>
      <c r="O64" s="71">
        <v>6</v>
      </c>
      <c r="P64" s="60">
        <v>0</v>
      </c>
      <c r="Q64" s="60">
        <v>0</v>
      </c>
      <c r="R64" s="71">
        <v>6</v>
      </c>
      <c r="S64" s="60">
        <v>0</v>
      </c>
      <c r="T64" s="70">
        <v>5</v>
      </c>
      <c r="U64" s="71">
        <v>5</v>
      </c>
      <c r="V64" s="71">
        <v>3.8</v>
      </c>
      <c r="W64" s="71">
        <v>8.8000000000000007</v>
      </c>
      <c r="X64" s="70">
        <v>54</v>
      </c>
      <c r="Y64" s="71">
        <v>47</v>
      </c>
      <c r="Z64" s="71">
        <v>115</v>
      </c>
      <c r="AA64" s="70">
        <v>0.39</v>
      </c>
      <c r="AB64" s="71">
        <v>0.26</v>
      </c>
      <c r="AC64" s="71">
        <v>0.65</v>
      </c>
      <c r="AD64" s="71">
        <v>0.39</v>
      </c>
      <c r="AE64" s="71">
        <v>0.65</v>
      </c>
      <c r="AF64" s="70">
        <v>0.32</v>
      </c>
      <c r="AG64" s="71">
        <v>0.25</v>
      </c>
      <c r="AH64" s="71">
        <v>0.56999999999999995</v>
      </c>
      <c r="AI64" s="71">
        <v>0.32</v>
      </c>
      <c r="AJ64" s="71">
        <v>0.56999999999999995</v>
      </c>
      <c r="AK64" s="63" t="s">
        <v>25</v>
      </c>
      <c r="AL64" s="93">
        <f>AC64-AH64</f>
        <v>8.0000000000000071E-2</v>
      </c>
    </row>
    <row r="65" spans="1:38" ht="17.25" thickBot="1">
      <c r="A65" s="72">
        <v>338</v>
      </c>
      <c r="B65" s="57" t="s">
        <v>280</v>
      </c>
      <c r="C65" s="58" t="s">
        <v>1825</v>
      </c>
      <c r="D65" s="69" t="s">
        <v>103</v>
      </c>
      <c r="E65" s="58" t="s">
        <v>77</v>
      </c>
      <c r="F65" s="69" t="s">
        <v>4190</v>
      </c>
      <c r="G65" s="69">
        <v>1994</v>
      </c>
      <c r="H65" s="70">
        <v>16</v>
      </c>
      <c r="I65" s="71">
        <v>16</v>
      </c>
      <c r="J65" s="98">
        <v>1390</v>
      </c>
      <c r="K65" s="71">
        <v>15.4</v>
      </c>
      <c r="L65" s="70">
        <v>1</v>
      </c>
      <c r="M65" s="71">
        <v>1</v>
      </c>
      <c r="N65" s="71">
        <v>2</v>
      </c>
      <c r="O65" s="71">
        <v>1</v>
      </c>
      <c r="P65" s="60">
        <v>0</v>
      </c>
      <c r="Q65" s="60">
        <v>0</v>
      </c>
      <c r="R65" s="71">
        <v>6</v>
      </c>
      <c r="S65" s="60">
        <v>0</v>
      </c>
      <c r="T65" s="70">
        <v>2.1</v>
      </c>
      <c r="U65" s="71">
        <v>2.1</v>
      </c>
      <c r="V65" s="71">
        <v>1.2</v>
      </c>
      <c r="W65" s="71">
        <v>3.4</v>
      </c>
      <c r="X65" s="70">
        <v>8</v>
      </c>
      <c r="Y65" s="71">
        <v>91</v>
      </c>
      <c r="Z65" s="71">
        <v>31</v>
      </c>
      <c r="AA65" s="70">
        <v>0.06</v>
      </c>
      <c r="AB65" s="71">
        <v>0.06</v>
      </c>
      <c r="AC65" s="71">
        <v>0.13</v>
      </c>
      <c r="AD65" s="71">
        <v>0.06</v>
      </c>
      <c r="AE65" s="71">
        <v>0.13</v>
      </c>
      <c r="AF65" s="70">
        <v>0.14000000000000001</v>
      </c>
      <c r="AG65" s="71">
        <v>0.08</v>
      </c>
      <c r="AH65" s="71">
        <v>0.22</v>
      </c>
      <c r="AI65" s="71">
        <v>0.14000000000000001</v>
      </c>
      <c r="AJ65" s="71">
        <v>0.22</v>
      </c>
      <c r="AK65" s="63" t="s">
        <v>25</v>
      </c>
      <c r="AL65" s="93">
        <f>AC65-AH65</f>
        <v>-0.09</v>
      </c>
    </row>
    <row r="66" spans="1:38" ht="17.25" thickBot="1">
      <c r="A66" s="72">
        <v>31</v>
      </c>
      <c r="B66" s="57" t="s">
        <v>123</v>
      </c>
      <c r="C66" s="58" t="s">
        <v>1824</v>
      </c>
      <c r="D66" s="69" t="s">
        <v>1819</v>
      </c>
      <c r="E66" s="58" t="s">
        <v>85</v>
      </c>
      <c r="F66" s="69" t="s">
        <v>3926</v>
      </c>
      <c r="G66" s="69">
        <v>1991</v>
      </c>
      <c r="H66" s="70">
        <v>17</v>
      </c>
      <c r="I66" s="71">
        <v>16</v>
      </c>
      <c r="J66" s="98">
        <v>1379</v>
      </c>
      <c r="K66" s="71">
        <v>15.3</v>
      </c>
      <c r="L66" s="70">
        <v>2</v>
      </c>
      <c r="M66" s="71">
        <v>3</v>
      </c>
      <c r="N66" s="71">
        <v>5</v>
      </c>
      <c r="O66" s="71">
        <v>2</v>
      </c>
      <c r="P66" s="60">
        <v>0</v>
      </c>
      <c r="Q66" s="60">
        <v>0</v>
      </c>
      <c r="R66" s="71">
        <v>6</v>
      </c>
      <c r="S66" s="71">
        <v>1</v>
      </c>
      <c r="T66" s="70">
        <v>2.6</v>
      </c>
      <c r="U66" s="71">
        <v>2.6</v>
      </c>
      <c r="V66" s="71">
        <v>2.5</v>
      </c>
      <c r="W66" s="71">
        <v>5.0999999999999996</v>
      </c>
      <c r="X66" s="70">
        <v>46</v>
      </c>
      <c r="Y66" s="71">
        <v>37</v>
      </c>
      <c r="Z66" s="71">
        <v>106</v>
      </c>
      <c r="AA66" s="70">
        <v>0.13</v>
      </c>
      <c r="AB66" s="71">
        <v>0.2</v>
      </c>
      <c r="AC66" s="71">
        <v>0.33</v>
      </c>
      <c r="AD66" s="71">
        <v>0.13</v>
      </c>
      <c r="AE66" s="71">
        <v>0.33</v>
      </c>
      <c r="AF66" s="70">
        <v>0.17</v>
      </c>
      <c r="AG66" s="71">
        <v>0.16</v>
      </c>
      <c r="AH66" s="71">
        <v>0.33</v>
      </c>
      <c r="AI66" s="71">
        <v>0.17</v>
      </c>
      <c r="AJ66" s="71">
        <v>0.33</v>
      </c>
      <c r="AK66" s="63" t="s">
        <v>25</v>
      </c>
      <c r="AL66" s="93">
        <f>AC66-AH66</f>
        <v>0</v>
      </c>
    </row>
    <row r="67" spans="1:38" ht="17.25" thickBot="1">
      <c r="A67" s="72">
        <v>258</v>
      </c>
      <c r="B67" s="57" t="s">
        <v>236</v>
      </c>
      <c r="C67" s="58" t="s">
        <v>1828</v>
      </c>
      <c r="D67" s="69" t="s">
        <v>103</v>
      </c>
      <c r="E67" s="58" t="s">
        <v>93</v>
      </c>
      <c r="F67" s="69" t="s">
        <v>4123</v>
      </c>
      <c r="G67" s="69">
        <v>1993</v>
      </c>
      <c r="H67" s="70">
        <v>16</v>
      </c>
      <c r="I67" s="71">
        <v>16</v>
      </c>
      <c r="J67" s="98">
        <v>1379</v>
      </c>
      <c r="K67" s="71">
        <v>15.3</v>
      </c>
      <c r="L67" s="70">
        <v>3</v>
      </c>
      <c r="M67" s="60">
        <v>0</v>
      </c>
      <c r="N67" s="71">
        <v>3</v>
      </c>
      <c r="O67" s="71">
        <v>3</v>
      </c>
      <c r="P67" s="60">
        <v>0</v>
      </c>
      <c r="Q67" s="60">
        <v>0</v>
      </c>
      <c r="R67" s="71">
        <v>9</v>
      </c>
      <c r="S67" s="71">
        <v>1</v>
      </c>
      <c r="T67" s="70">
        <v>2.7</v>
      </c>
      <c r="U67" s="71">
        <v>2.7</v>
      </c>
      <c r="V67" s="71">
        <v>0.2</v>
      </c>
      <c r="W67" s="71">
        <v>2.9</v>
      </c>
      <c r="X67" s="70">
        <v>10</v>
      </c>
      <c r="Y67" s="71">
        <v>41</v>
      </c>
      <c r="Z67" s="71">
        <v>17</v>
      </c>
      <c r="AA67" s="70">
        <v>0.2</v>
      </c>
      <c r="AB67" s="60">
        <v>0</v>
      </c>
      <c r="AC67" s="71">
        <v>0.2</v>
      </c>
      <c r="AD67" s="71">
        <v>0.2</v>
      </c>
      <c r="AE67" s="71">
        <v>0.2</v>
      </c>
      <c r="AF67" s="70">
        <v>0.18</v>
      </c>
      <c r="AG67" s="71">
        <v>0.01</v>
      </c>
      <c r="AH67" s="71">
        <v>0.19</v>
      </c>
      <c r="AI67" s="71">
        <v>0.18</v>
      </c>
      <c r="AJ67" s="71">
        <v>0.19</v>
      </c>
      <c r="AK67" s="63" t="s">
        <v>25</v>
      </c>
      <c r="AL67" s="93">
        <f>AC67-AH67</f>
        <v>1.0000000000000009E-2</v>
      </c>
    </row>
    <row r="68" spans="1:38" ht="17.25" thickBot="1">
      <c r="A68" s="72">
        <v>469</v>
      </c>
      <c r="B68" s="57" t="s">
        <v>342</v>
      </c>
      <c r="C68" s="58" t="s">
        <v>1818</v>
      </c>
      <c r="D68" s="69" t="s">
        <v>104</v>
      </c>
      <c r="E68" s="58" t="s">
        <v>79</v>
      </c>
      <c r="F68" s="69" t="s">
        <v>4293</v>
      </c>
      <c r="G68" s="69">
        <v>1991</v>
      </c>
      <c r="H68" s="70">
        <v>16</v>
      </c>
      <c r="I68" s="71">
        <v>16</v>
      </c>
      <c r="J68" s="98">
        <v>1377</v>
      </c>
      <c r="K68" s="71">
        <v>15.3</v>
      </c>
      <c r="L68" s="70">
        <v>1</v>
      </c>
      <c r="M68" s="71">
        <v>2</v>
      </c>
      <c r="N68" s="71">
        <v>3</v>
      </c>
      <c r="O68" s="71">
        <v>1</v>
      </c>
      <c r="P68" s="60">
        <v>0</v>
      </c>
      <c r="Q68" s="60">
        <v>0</v>
      </c>
      <c r="R68" s="71">
        <v>1</v>
      </c>
      <c r="S68" s="71">
        <v>1</v>
      </c>
      <c r="T68" s="70">
        <v>1.4</v>
      </c>
      <c r="U68" s="71">
        <v>1.4</v>
      </c>
      <c r="V68" s="71">
        <v>1.1000000000000001</v>
      </c>
      <c r="W68" s="71">
        <v>2.5</v>
      </c>
      <c r="X68" s="70">
        <v>14</v>
      </c>
      <c r="Y68" s="71">
        <v>80</v>
      </c>
      <c r="Z68" s="71">
        <v>2</v>
      </c>
      <c r="AA68" s="70">
        <v>7.0000000000000007E-2</v>
      </c>
      <c r="AB68" s="71">
        <v>0.13</v>
      </c>
      <c r="AC68" s="71">
        <v>0.2</v>
      </c>
      <c r="AD68" s="71">
        <v>7.0000000000000007E-2</v>
      </c>
      <c r="AE68" s="71">
        <v>0.2</v>
      </c>
      <c r="AF68" s="70">
        <v>0.09</v>
      </c>
      <c r="AG68" s="71">
        <v>7.0000000000000007E-2</v>
      </c>
      <c r="AH68" s="71">
        <v>0.16</v>
      </c>
      <c r="AI68" s="71">
        <v>0.09</v>
      </c>
      <c r="AJ68" s="71">
        <v>0.16</v>
      </c>
      <c r="AK68" s="63" t="s">
        <v>25</v>
      </c>
      <c r="AL68" s="93">
        <f>AC68-AH68</f>
        <v>4.0000000000000008E-2</v>
      </c>
    </row>
    <row r="69" spans="1:38" ht="17.25" thickBot="1">
      <c r="A69" s="72">
        <v>107</v>
      </c>
      <c r="B69" s="57" t="s">
        <v>155</v>
      </c>
      <c r="C69" s="58" t="s">
        <v>1841</v>
      </c>
      <c r="D69" s="69" t="s">
        <v>104</v>
      </c>
      <c r="E69" s="58" t="s">
        <v>69</v>
      </c>
      <c r="F69" s="69" t="s">
        <v>3995</v>
      </c>
      <c r="G69" s="69">
        <v>1999</v>
      </c>
      <c r="H69" s="70">
        <v>16</v>
      </c>
      <c r="I69" s="71">
        <v>15</v>
      </c>
      <c r="J69" s="98">
        <v>1374</v>
      </c>
      <c r="K69" s="71">
        <v>15.3</v>
      </c>
      <c r="L69" s="70">
        <v>1</v>
      </c>
      <c r="M69" s="71">
        <v>1</v>
      </c>
      <c r="N69" s="71">
        <v>2</v>
      </c>
      <c r="O69" s="71">
        <v>1</v>
      </c>
      <c r="P69" s="60">
        <v>0</v>
      </c>
      <c r="Q69" s="60">
        <v>0</v>
      </c>
      <c r="R69" s="71">
        <v>5</v>
      </c>
      <c r="S69" s="71">
        <v>1</v>
      </c>
      <c r="T69" s="70">
        <v>0.6</v>
      </c>
      <c r="U69" s="71">
        <v>0.6</v>
      </c>
      <c r="V69" s="71">
        <v>1.4</v>
      </c>
      <c r="W69" s="71">
        <v>2</v>
      </c>
      <c r="X69" s="70">
        <v>33</v>
      </c>
      <c r="Y69" s="71">
        <v>62</v>
      </c>
      <c r="Z69" s="71">
        <v>60</v>
      </c>
      <c r="AA69" s="70">
        <v>7.0000000000000007E-2</v>
      </c>
      <c r="AB69" s="71">
        <v>7.0000000000000007E-2</v>
      </c>
      <c r="AC69" s="71">
        <v>0.13</v>
      </c>
      <c r="AD69" s="71">
        <v>7.0000000000000007E-2</v>
      </c>
      <c r="AE69" s="71">
        <v>0.13</v>
      </c>
      <c r="AF69" s="70">
        <v>0.04</v>
      </c>
      <c r="AG69" s="71">
        <v>0.09</v>
      </c>
      <c r="AH69" s="71">
        <v>0.13</v>
      </c>
      <c r="AI69" s="71">
        <v>0.04</v>
      </c>
      <c r="AJ69" s="71">
        <v>0.13</v>
      </c>
      <c r="AK69" s="63" t="s">
        <v>25</v>
      </c>
      <c r="AL69" s="93">
        <f>AC69-AH69</f>
        <v>0</v>
      </c>
    </row>
    <row r="70" spans="1:38" ht="17.25" thickBot="1">
      <c r="A70" s="72">
        <v>216</v>
      </c>
      <c r="B70" s="57" t="s">
        <v>214</v>
      </c>
      <c r="C70" s="58" t="s">
        <v>1836</v>
      </c>
      <c r="D70" s="69" t="s">
        <v>1853</v>
      </c>
      <c r="E70" s="58" t="s">
        <v>77</v>
      </c>
      <c r="F70" s="69" t="s">
        <v>3859</v>
      </c>
      <c r="G70" s="69">
        <v>1998</v>
      </c>
      <c r="H70" s="70">
        <v>17</v>
      </c>
      <c r="I70" s="71">
        <v>17</v>
      </c>
      <c r="J70" s="98">
        <v>1374</v>
      </c>
      <c r="K70" s="71">
        <v>15.3</v>
      </c>
      <c r="L70" s="59">
        <v>0</v>
      </c>
      <c r="M70" s="71">
        <v>1</v>
      </c>
      <c r="N70" s="71">
        <v>1</v>
      </c>
      <c r="O70" s="60">
        <v>0</v>
      </c>
      <c r="P70" s="60">
        <v>0</v>
      </c>
      <c r="Q70" s="60">
        <v>0</v>
      </c>
      <c r="R70" s="71">
        <v>3</v>
      </c>
      <c r="S70" s="60">
        <v>0</v>
      </c>
      <c r="T70" s="70">
        <v>0.6</v>
      </c>
      <c r="U70" s="71">
        <v>0.6</v>
      </c>
      <c r="V70" s="71">
        <v>2.7</v>
      </c>
      <c r="W70" s="71">
        <v>3.3</v>
      </c>
      <c r="X70" s="70">
        <v>10</v>
      </c>
      <c r="Y70" s="71">
        <v>60</v>
      </c>
      <c r="Z70" s="71">
        <v>50</v>
      </c>
      <c r="AA70" s="59">
        <v>0</v>
      </c>
      <c r="AB70" s="71">
        <v>7.0000000000000007E-2</v>
      </c>
      <c r="AC70" s="71">
        <v>7.0000000000000007E-2</v>
      </c>
      <c r="AD70" s="60">
        <v>0</v>
      </c>
      <c r="AE70" s="71">
        <v>7.0000000000000007E-2</v>
      </c>
      <c r="AF70" s="70">
        <v>0.04</v>
      </c>
      <c r="AG70" s="71">
        <v>0.18</v>
      </c>
      <c r="AH70" s="71">
        <v>0.21</v>
      </c>
      <c r="AI70" s="71">
        <v>0.04</v>
      </c>
      <c r="AJ70" s="71">
        <v>0.21</v>
      </c>
      <c r="AK70" s="63" t="s">
        <v>25</v>
      </c>
      <c r="AL70" s="93">
        <f>AC70-AH70</f>
        <v>-0.13999999999999999</v>
      </c>
    </row>
    <row r="71" spans="1:38" ht="17.25" thickBot="1">
      <c r="A71" s="72">
        <v>185</v>
      </c>
      <c r="B71" s="57" t="s">
        <v>198</v>
      </c>
      <c r="C71" s="58" t="s">
        <v>1836</v>
      </c>
      <c r="D71" s="69" t="s">
        <v>1853</v>
      </c>
      <c r="E71" s="58" t="s">
        <v>73</v>
      </c>
      <c r="F71" s="69" t="s">
        <v>4061</v>
      </c>
      <c r="G71" s="69">
        <v>1991</v>
      </c>
      <c r="H71" s="70">
        <v>16</v>
      </c>
      <c r="I71" s="71">
        <v>15</v>
      </c>
      <c r="J71" s="98">
        <v>1372</v>
      </c>
      <c r="K71" s="71">
        <v>15.2</v>
      </c>
      <c r="L71" s="70">
        <v>3</v>
      </c>
      <c r="M71" s="71">
        <v>6</v>
      </c>
      <c r="N71" s="71">
        <v>9</v>
      </c>
      <c r="O71" s="71">
        <v>3</v>
      </c>
      <c r="P71" s="60">
        <v>0</v>
      </c>
      <c r="Q71" s="60">
        <v>0</v>
      </c>
      <c r="R71" s="71">
        <v>3</v>
      </c>
      <c r="S71" s="60">
        <v>0</v>
      </c>
      <c r="T71" s="70">
        <v>2.8</v>
      </c>
      <c r="U71" s="71">
        <v>2.8</v>
      </c>
      <c r="V71" s="71">
        <v>4.3</v>
      </c>
      <c r="W71" s="71">
        <v>7.1</v>
      </c>
      <c r="X71" s="70">
        <v>40</v>
      </c>
      <c r="Y71" s="71">
        <v>140</v>
      </c>
      <c r="Z71" s="71">
        <v>95</v>
      </c>
      <c r="AA71" s="70">
        <v>0.2</v>
      </c>
      <c r="AB71" s="71">
        <v>0.39</v>
      </c>
      <c r="AC71" s="71">
        <v>0.59</v>
      </c>
      <c r="AD71" s="71">
        <v>0.2</v>
      </c>
      <c r="AE71" s="71">
        <v>0.59</v>
      </c>
      <c r="AF71" s="70">
        <v>0.18</v>
      </c>
      <c r="AG71" s="71">
        <v>0.28000000000000003</v>
      </c>
      <c r="AH71" s="71">
        <v>0.46</v>
      </c>
      <c r="AI71" s="71">
        <v>0.18</v>
      </c>
      <c r="AJ71" s="71">
        <v>0.46</v>
      </c>
      <c r="AK71" s="63" t="s">
        <v>25</v>
      </c>
      <c r="AL71" s="93">
        <f>AC71-AH71</f>
        <v>0.12999999999999995</v>
      </c>
    </row>
    <row r="72" spans="1:38" ht="17.25" thickBot="1">
      <c r="A72" s="72">
        <v>407</v>
      </c>
      <c r="B72" s="57" t="s">
        <v>94</v>
      </c>
      <c r="C72" s="58" t="s">
        <v>1841</v>
      </c>
      <c r="D72" s="69" t="s">
        <v>111</v>
      </c>
      <c r="E72" s="58" t="s">
        <v>93</v>
      </c>
      <c r="F72" s="69" t="s">
        <v>4242</v>
      </c>
      <c r="G72" s="69">
        <v>1993</v>
      </c>
      <c r="H72" s="70">
        <v>16</v>
      </c>
      <c r="I72" s="71">
        <v>16</v>
      </c>
      <c r="J72" s="98">
        <v>1372</v>
      </c>
      <c r="K72" s="71">
        <v>15.2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71">
        <v>1</v>
      </c>
      <c r="S72" s="60">
        <v>0</v>
      </c>
      <c r="T72" s="59">
        <v>0</v>
      </c>
      <c r="U72" s="60">
        <v>0</v>
      </c>
      <c r="V72" s="60">
        <v>0</v>
      </c>
      <c r="W72" s="60">
        <v>0</v>
      </c>
      <c r="X72" s="59">
        <v>0</v>
      </c>
      <c r="Y72" s="60">
        <v>0</v>
      </c>
      <c r="Z72" s="60">
        <v>0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59">
        <v>0</v>
      </c>
      <c r="AG72" s="60">
        <v>0</v>
      </c>
      <c r="AH72" s="60">
        <v>0</v>
      </c>
      <c r="AI72" s="60">
        <v>0</v>
      </c>
      <c r="AJ72" s="60">
        <v>0</v>
      </c>
      <c r="AK72" s="63" t="s">
        <v>25</v>
      </c>
      <c r="AL72" s="93"/>
    </row>
    <row r="73" spans="1:38" ht="17.25" thickBot="1">
      <c r="A73" s="72">
        <v>494</v>
      </c>
      <c r="B73" s="57" t="s">
        <v>357</v>
      </c>
      <c r="C73" s="58" t="s">
        <v>1857</v>
      </c>
      <c r="D73" s="69" t="s">
        <v>102</v>
      </c>
      <c r="E73" s="58" t="s">
        <v>77</v>
      </c>
      <c r="F73" s="69" t="s">
        <v>3836</v>
      </c>
      <c r="G73" s="69">
        <v>1996</v>
      </c>
      <c r="H73" s="70">
        <v>17</v>
      </c>
      <c r="I73" s="71">
        <v>16</v>
      </c>
      <c r="J73" s="98">
        <v>1369</v>
      </c>
      <c r="K73" s="71">
        <v>15.2</v>
      </c>
      <c r="L73" s="70">
        <v>3</v>
      </c>
      <c r="M73" s="71">
        <v>1</v>
      </c>
      <c r="N73" s="71">
        <v>4</v>
      </c>
      <c r="O73" s="71">
        <v>3</v>
      </c>
      <c r="P73" s="60">
        <v>0</v>
      </c>
      <c r="Q73" s="60">
        <v>0</v>
      </c>
      <c r="R73" s="71">
        <v>2</v>
      </c>
      <c r="S73" s="60">
        <v>0</v>
      </c>
      <c r="T73" s="70">
        <v>5.6</v>
      </c>
      <c r="U73" s="71">
        <v>5.6</v>
      </c>
      <c r="V73" s="71">
        <v>1.4</v>
      </c>
      <c r="W73" s="71">
        <v>6.9</v>
      </c>
      <c r="X73" s="70">
        <v>26</v>
      </c>
      <c r="Y73" s="71">
        <v>19</v>
      </c>
      <c r="Z73" s="71">
        <v>74</v>
      </c>
      <c r="AA73" s="70">
        <v>0.2</v>
      </c>
      <c r="AB73" s="71">
        <v>7.0000000000000007E-2</v>
      </c>
      <c r="AC73" s="71">
        <v>0.26</v>
      </c>
      <c r="AD73" s="71">
        <v>0.2</v>
      </c>
      <c r="AE73" s="71">
        <v>0.26</v>
      </c>
      <c r="AF73" s="70">
        <v>0.37</v>
      </c>
      <c r="AG73" s="71">
        <v>0.09</v>
      </c>
      <c r="AH73" s="71">
        <v>0.46</v>
      </c>
      <c r="AI73" s="71">
        <v>0.37</v>
      </c>
      <c r="AJ73" s="71">
        <v>0.46</v>
      </c>
      <c r="AK73" s="63" t="s">
        <v>25</v>
      </c>
      <c r="AL73" s="93">
        <f>AC73-AH73</f>
        <v>-0.2</v>
      </c>
    </row>
    <row r="74" spans="1:38" ht="17.25" thickBot="1">
      <c r="A74" s="72">
        <v>193</v>
      </c>
      <c r="B74" s="57" t="s">
        <v>2800</v>
      </c>
      <c r="C74" s="58" t="s">
        <v>1818</v>
      </c>
      <c r="D74" s="69" t="s">
        <v>103</v>
      </c>
      <c r="E74" s="58" t="s">
        <v>2347</v>
      </c>
      <c r="F74" s="69" t="s">
        <v>4069</v>
      </c>
      <c r="G74" s="69">
        <v>1997</v>
      </c>
      <c r="H74" s="70">
        <v>17</v>
      </c>
      <c r="I74" s="71">
        <v>16</v>
      </c>
      <c r="J74" s="98">
        <v>1364</v>
      </c>
      <c r="K74" s="71">
        <v>15.2</v>
      </c>
      <c r="L74" s="70">
        <v>2</v>
      </c>
      <c r="M74" s="71">
        <v>2</v>
      </c>
      <c r="N74" s="71">
        <v>4</v>
      </c>
      <c r="O74" s="71">
        <v>2</v>
      </c>
      <c r="P74" s="60">
        <v>0</v>
      </c>
      <c r="Q74" s="60">
        <v>0</v>
      </c>
      <c r="R74" s="71">
        <v>4</v>
      </c>
      <c r="S74" s="60">
        <v>0</v>
      </c>
      <c r="T74" s="70">
        <v>1.4</v>
      </c>
      <c r="U74" s="71">
        <v>1.4</v>
      </c>
      <c r="V74" s="71">
        <v>1.6</v>
      </c>
      <c r="W74" s="71">
        <v>3.1</v>
      </c>
      <c r="X74" s="70">
        <v>19</v>
      </c>
      <c r="Y74" s="71">
        <v>60</v>
      </c>
      <c r="Z74" s="71">
        <v>31</v>
      </c>
      <c r="AA74" s="70">
        <v>0.13</v>
      </c>
      <c r="AB74" s="71">
        <v>0.13</v>
      </c>
      <c r="AC74" s="71">
        <v>0.26</v>
      </c>
      <c r="AD74" s="71">
        <v>0.13</v>
      </c>
      <c r="AE74" s="71">
        <v>0.26</v>
      </c>
      <c r="AF74" s="70">
        <v>0.1</v>
      </c>
      <c r="AG74" s="71">
        <v>0.11</v>
      </c>
      <c r="AH74" s="71">
        <v>0.2</v>
      </c>
      <c r="AI74" s="71">
        <v>0.1</v>
      </c>
      <c r="AJ74" s="71">
        <v>0.2</v>
      </c>
      <c r="AK74" s="63" t="s">
        <v>25</v>
      </c>
      <c r="AL74" s="93">
        <f>AC74-AH74</f>
        <v>0.06</v>
      </c>
    </row>
    <row r="75" spans="1:38" ht="17.25" thickBot="1">
      <c r="A75" s="72">
        <v>95</v>
      </c>
      <c r="B75" s="57" t="s">
        <v>148</v>
      </c>
      <c r="C75" s="58" t="s">
        <v>1812</v>
      </c>
      <c r="D75" s="69" t="s">
        <v>104</v>
      </c>
      <c r="E75" s="58" t="s">
        <v>81</v>
      </c>
      <c r="F75" s="69" t="s">
        <v>3983</v>
      </c>
      <c r="G75" s="69">
        <v>2003</v>
      </c>
      <c r="H75" s="70">
        <v>17</v>
      </c>
      <c r="I75" s="71">
        <v>15</v>
      </c>
      <c r="J75" s="98">
        <v>1362</v>
      </c>
      <c r="K75" s="71">
        <v>15.1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2</v>
      </c>
      <c r="S75" s="60">
        <v>0</v>
      </c>
      <c r="T75" s="70">
        <v>1.2</v>
      </c>
      <c r="U75" s="71">
        <v>1.2</v>
      </c>
      <c r="V75" s="71">
        <v>1.1000000000000001</v>
      </c>
      <c r="W75" s="71">
        <v>2.2999999999999998</v>
      </c>
      <c r="X75" s="70">
        <v>16</v>
      </c>
      <c r="Y75" s="71">
        <v>55</v>
      </c>
      <c r="Z75" s="71">
        <v>23</v>
      </c>
      <c r="AA75" s="70">
        <v>7.0000000000000007E-2</v>
      </c>
      <c r="AB75" s="71">
        <v>7.0000000000000007E-2</v>
      </c>
      <c r="AC75" s="71">
        <v>0.13</v>
      </c>
      <c r="AD75" s="71">
        <v>7.0000000000000007E-2</v>
      </c>
      <c r="AE75" s="71">
        <v>0.13</v>
      </c>
      <c r="AF75" s="70">
        <v>0.08</v>
      </c>
      <c r="AG75" s="71">
        <v>0.08</v>
      </c>
      <c r="AH75" s="71">
        <v>0.15</v>
      </c>
      <c r="AI75" s="71">
        <v>0.08</v>
      </c>
      <c r="AJ75" s="71">
        <v>0.15</v>
      </c>
      <c r="AK75" s="63" t="s">
        <v>25</v>
      </c>
      <c r="AL75" s="93">
        <f>AC75-AH75</f>
        <v>-1.999999999999999E-2</v>
      </c>
    </row>
    <row r="76" spans="1:38" ht="17.25" thickBot="1">
      <c r="A76" s="72">
        <v>28</v>
      </c>
      <c r="B76" s="57" t="s">
        <v>120</v>
      </c>
      <c r="C76" s="58" t="s">
        <v>1814</v>
      </c>
      <c r="D76" s="69" t="s">
        <v>111</v>
      </c>
      <c r="E76" s="58" t="s">
        <v>91</v>
      </c>
      <c r="F76" s="69" t="s">
        <v>3924</v>
      </c>
      <c r="G76" s="69">
        <v>1993</v>
      </c>
      <c r="H76" s="70">
        <v>15</v>
      </c>
      <c r="I76" s="71">
        <v>15</v>
      </c>
      <c r="J76" s="98">
        <v>1350</v>
      </c>
      <c r="K76" s="71">
        <v>15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71">
        <v>1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3">
        <f>AC76-AH76</f>
        <v>0</v>
      </c>
    </row>
    <row r="77" spans="1:38" ht="17.25" thickBot="1">
      <c r="A77" s="72">
        <v>62</v>
      </c>
      <c r="B77" s="57" t="s">
        <v>2701</v>
      </c>
      <c r="C77" s="58" t="s">
        <v>1812</v>
      </c>
      <c r="D77" s="69" t="s">
        <v>104</v>
      </c>
      <c r="E77" s="58" t="s">
        <v>96</v>
      </c>
      <c r="F77" s="69" t="s">
        <v>3954</v>
      </c>
      <c r="G77" s="69">
        <v>2002</v>
      </c>
      <c r="H77" s="70">
        <v>15</v>
      </c>
      <c r="I77" s="71">
        <v>15</v>
      </c>
      <c r="J77" s="98">
        <v>1350</v>
      </c>
      <c r="K77" s="71">
        <v>15</v>
      </c>
      <c r="L77" s="59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71">
        <v>5</v>
      </c>
      <c r="S77" s="60">
        <v>0</v>
      </c>
      <c r="T77" s="70">
        <v>0.5</v>
      </c>
      <c r="U77" s="71">
        <v>0.5</v>
      </c>
      <c r="V77" s="71">
        <v>0.9</v>
      </c>
      <c r="W77" s="71">
        <v>1.4</v>
      </c>
      <c r="X77" s="59">
        <v>0</v>
      </c>
      <c r="Y77" s="71">
        <v>30</v>
      </c>
      <c r="Z77" s="71">
        <v>2</v>
      </c>
      <c r="AA77" s="59">
        <v>0</v>
      </c>
      <c r="AB77" s="60">
        <v>0</v>
      </c>
      <c r="AC77" s="60">
        <v>0</v>
      </c>
      <c r="AD77" s="60">
        <v>0</v>
      </c>
      <c r="AE77" s="60">
        <v>0</v>
      </c>
      <c r="AF77" s="70">
        <v>0.03</v>
      </c>
      <c r="AG77" s="71">
        <v>0.06</v>
      </c>
      <c r="AH77" s="71">
        <v>0.09</v>
      </c>
      <c r="AI77" s="71">
        <v>0.03</v>
      </c>
      <c r="AJ77" s="71">
        <v>0.09</v>
      </c>
      <c r="AK77" s="63" t="s">
        <v>25</v>
      </c>
      <c r="AL77" s="93"/>
    </row>
    <row r="78" spans="1:38" ht="17.25" thickBot="1">
      <c r="A78" s="72">
        <v>329</v>
      </c>
      <c r="B78" s="57" t="s">
        <v>274</v>
      </c>
      <c r="C78" s="58" t="s">
        <v>1822</v>
      </c>
      <c r="D78" s="69" t="s">
        <v>111</v>
      </c>
      <c r="E78" s="58" t="s">
        <v>95</v>
      </c>
      <c r="F78" s="69" t="s">
        <v>4183</v>
      </c>
      <c r="G78" s="69">
        <v>1989</v>
      </c>
      <c r="H78" s="70">
        <v>15</v>
      </c>
      <c r="I78" s="71">
        <v>15</v>
      </c>
      <c r="J78" s="98">
        <v>1350</v>
      </c>
      <c r="K78" s="71">
        <v>15</v>
      </c>
      <c r="L78" s="59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71">
        <v>3</v>
      </c>
      <c r="S78" s="60">
        <v>0</v>
      </c>
      <c r="T78" s="59">
        <v>0</v>
      </c>
      <c r="U78" s="60">
        <v>0</v>
      </c>
      <c r="V78" s="60">
        <v>0</v>
      </c>
      <c r="W78" s="60">
        <v>0</v>
      </c>
      <c r="X78" s="59">
        <v>0</v>
      </c>
      <c r="Y78" s="60">
        <v>0</v>
      </c>
      <c r="Z78" s="60">
        <v>0</v>
      </c>
      <c r="AA78" s="59">
        <v>0</v>
      </c>
      <c r="AB78" s="60">
        <v>0</v>
      </c>
      <c r="AC78" s="60">
        <v>0</v>
      </c>
      <c r="AD78" s="60">
        <v>0</v>
      </c>
      <c r="AE78" s="60">
        <v>0</v>
      </c>
      <c r="AF78" s="59">
        <v>0</v>
      </c>
      <c r="AG78" s="60">
        <v>0</v>
      </c>
      <c r="AH78" s="60">
        <v>0</v>
      </c>
      <c r="AI78" s="60">
        <v>0</v>
      </c>
      <c r="AJ78" s="60">
        <v>0</v>
      </c>
      <c r="AK78" s="63" t="s">
        <v>25</v>
      </c>
      <c r="AL78" s="93">
        <f>AC78-AH78</f>
        <v>0</v>
      </c>
    </row>
    <row r="79" spans="1:38" ht="17.25" thickBot="1">
      <c r="A79" s="72">
        <v>235</v>
      </c>
      <c r="B79" s="57" t="s">
        <v>225</v>
      </c>
      <c r="C79" s="58" t="s">
        <v>1814</v>
      </c>
      <c r="D79" s="69" t="s">
        <v>103</v>
      </c>
      <c r="E79" s="58" t="s">
        <v>83</v>
      </c>
      <c r="F79" s="69" t="s">
        <v>3862</v>
      </c>
      <c r="G79" s="69">
        <v>1999</v>
      </c>
      <c r="H79" s="70">
        <v>16</v>
      </c>
      <c r="I79" s="71">
        <v>16</v>
      </c>
      <c r="J79" s="98">
        <v>1346</v>
      </c>
      <c r="K79" s="71">
        <v>15</v>
      </c>
      <c r="L79" s="59">
        <v>0</v>
      </c>
      <c r="M79" s="71">
        <v>1</v>
      </c>
      <c r="N79" s="71">
        <v>1</v>
      </c>
      <c r="O79" s="60">
        <v>0</v>
      </c>
      <c r="P79" s="60">
        <v>0</v>
      </c>
      <c r="Q79" s="60">
        <v>0</v>
      </c>
      <c r="R79" s="71">
        <v>6</v>
      </c>
      <c r="S79" s="71">
        <v>1</v>
      </c>
      <c r="T79" s="70">
        <v>0.1</v>
      </c>
      <c r="U79" s="71">
        <v>0.1</v>
      </c>
      <c r="V79" s="71">
        <v>1.3</v>
      </c>
      <c r="W79" s="71">
        <v>1.4</v>
      </c>
      <c r="X79" s="70">
        <v>16</v>
      </c>
      <c r="Y79" s="71">
        <v>72</v>
      </c>
      <c r="Z79" s="71">
        <v>7</v>
      </c>
      <c r="AA79" s="59">
        <v>0</v>
      </c>
      <c r="AB79" s="71">
        <v>7.0000000000000007E-2</v>
      </c>
      <c r="AC79" s="71">
        <v>7.0000000000000007E-2</v>
      </c>
      <c r="AD79" s="60">
        <v>0</v>
      </c>
      <c r="AE79" s="71">
        <v>7.0000000000000007E-2</v>
      </c>
      <c r="AF79" s="70">
        <v>0.01</v>
      </c>
      <c r="AG79" s="71">
        <v>0.08</v>
      </c>
      <c r="AH79" s="71">
        <v>0.09</v>
      </c>
      <c r="AI79" s="71">
        <v>0.01</v>
      </c>
      <c r="AJ79" s="71">
        <v>0.09</v>
      </c>
      <c r="AK79" s="63" t="s">
        <v>25</v>
      </c>
      <c r="AL79" s="93">
        <f>AC79-AH79</f>
        <v>-1.999999999999999E-2</v>
      </c>
    </row>
    <row r="80" spans="1:38" ht="17.25" thickBot="1">
      <c r="A80" s="72">
        <v>435</v>
      </c>
      <c r="B80" s="57" t="s">
        <v>329</v>
      </c>
      <c r="C80" s="58" t="s">
        <v>1845</v>
      </c>
      <c r="D80" s="69" t="s">
        <v>103</v>
      </c>
      <c r="E80" s="58" t="s">
        <v>91</v>
      </c>
      <c r="F80" s="69" t="s">
        <v>4264</v>
      </c>
      <c r="G80" s="69">
        <v>1995</v>
      </c>
      <c r="H80" s="70">
        <v>17</v>
      </c>
      <c r="I80" s="71">
        <v>16</v>
      </c>
      <c r="J80" s="98">
        <v>1346</v>
      </c>
      <c r="K80" s="71">
        <v>15</v>
      </c>
      <c r="L80" s="70">
        <v>4</v>
      </c>
      <c r="M80" s="71">
        <v>1</v>
      </c>
      <c r="N80" s="71">
        <v>5</v>
      </c>
      <c r="O80" s="71">
        <v>4</v>
      </c>
      <c r="P80" s="60">
        <v>0</v>
      </c>
      <c r="Q80" s="60">
        <v>0</v>
      </c>
      <c r="R80" s="71">
        <v>2</v>
      </c>
      <c r="S80" s="60">
        <v>0</v>
      </c>
      <c r="T80" s="70">
        <v>3.8</v>
      </c>
      <c r="U80" s="71">
        <v>3.8</v>
      </c>
      <c r="V80" s="71">
        <v>0.6</v>
      </c>
      <c r="W80" s="71">
        <v>4.4000000000000004</v>
      </c>
      <c r="X80" s="70">
        <v>4</v>
      </c>
      <c r="Y80" s="71">
        <v>41</v>
      </c>
      <c r="Z80" s="71">
        <v>21</v>
      </c>
      <c r="AA80" s="70">
        <v>0.27</v>
      </c>
      <c r="AB80" s="71">
        <v>7.0000000000000007E-2</v>
      </c>
      <c r="AC80" s="71">
        <v>0.33</v>
      </c>
      <c r="AD80" s="71">
        <v>0.27</v>
      </c>
      <c r="AE80" s="71">
        <v>0.33</v>
      </c>
      <c r="AF80" s="70">
        <v>0.25</v>
      </c>
      <c r="AG80" s="71">
        <v>0.04</v>
      </c>
      <c r="AH80" s="71">
        <v>0.28999999999999998</v>
      </c>
      <c r="AI80" s="71">
        <v>0.25</v>
      </c>
      <c r="AJ80" s="71">
        <v>0.28999999999999998</v>
      </c>
      <c r="AK80" s="63" t="s">
        <v>25</v>
      </c>
      <c r="AL80" s="93">
        <f>AC80-AH80</f>
        <v>4.0000000000000036E-2</v>
      </c>
    </row>
    <row r="81" spans="1:38" ht="17.25" thickBot="1">
      <c r="A81" s="72">
        <v>162</v>
      </c>
      <c r="B81" s="57" t="s">
        <v>181</v>
      </c>
      <c r="C81" s="58" t="s">
        <v>1812</v>
      </c>
      <c r="D81" s="69" t="s">
        <v>1819</v>
      </c>
      <c r="E81" s="58" t="s">
        <v>65</v>
      </c>
      <c r="F81" s="69" t="s">
        <v>4042</v>
      </c>
      <c r="G81" s="69">
        <v>2000</v>
      </c>
      <c r="H81" s="70">
        <v>17</v>
      </c>
      <c r="I81" s="71">
        <v>15</v>
      </c>
      <c r="J81" s="98">
        <v>1334</v>
      </c>
      <c r="K81" s="71">
        <v>14.8</v>
      </c>
      <c r="L81" s="70">
        <v>4</v>
      </c>
      <c r="M81" s="71">
        <v>4</v>
      </c>
      <c r="N81" s="71">
        <v>8</v>
      </c>
      <c r="O81" s="71">
        <v>4</v>
      </c>
      <c r="P81" s="60">
        <v>0</v>
      </c>
      <c r="Q81" s="60">
        <v>0</v>
      </c>
      <c r="R81" s="71">
        <v>1</v>
      </c>
      <c r="S81" s="60">
        <v>0</v>
      </c>
      <c r="T81" s="70">
        <v>3.7</v>
      </c>
      <c r="U81" s="71">
        <v>3.7</v>
      </c>
      <c r="V81" s="71">
        <v>2.4</v>
      </c>
      <c r="W81" s="71">
        <v>6.2</v>
      </c>
      <c r="X81" s="70">
        <v>33</v>
      </c>
      <c r="Y81" s="71">
        <v>67</v>
      </c>
      <c r="Z81" s="71">
        <v>116</v>
      </c>
      <c r="AA81" s="70">
        <v>0.27</v>
      </c>
      <c r="AB81" s="71">
        <v>0.27</v>
      </c>
      <c r="AC81" s="71">
        <v>0.54</v>
      </c>
      <c r="AD81" s="71">
        <v>0.27</v>
      </c>
      <c r="AE81" s="71">
        <v>0.54</v>
      </c>
      <c r="AF81" s="70">
        <v>0.25</v>
      </c>
      <c r="AG81" s="71">
        <v>0.17</v>
      </c>
      <c r="AH81" s="71">
        <v>0.42</v>
      </c>
      <c r="AI81" s="71">
        <v>0.25</v>
      </c>
      <c r="AJ81" s="71">
        <v>0.42</v>
      </c>
      <c r="AK81" s="63" t="s">
        <v>25</v>
      </c>
      <c r="AL81" s="93"/>
    </row>
    <row r="82" spans="1:38" ht="17.25" thickBot="1">
      <c r="A82" s="72">
        <v>482</v>
      </c>
      <c r="B82" s="57" t="s">
        <v>349</v>
      </c>
      <c r="C82" s="58" t="s">
        <v>1812</v>
      </c>
      <c r="D82" s="69" t="s">
        <v>104</v>
      </c>
      <c r="E82" s="58" t="s">
        <v>85</v>
      </c>
      <c r="F82" s="69" t="s">
        <v>4305</v>
      </c>
      <c r="G82" s="69">
        <v>1989</v>
      </c>
      <c r="H82" s="70">
        <v>16</v>
      </c>
      <c r="I82" s="71">
        <v>16</v>
      </c>
      <c r="J82" s="98">
        <v>1332</v>
      </c>
      <c r="K82" s="71">
        <v>14.8</v>
      </c>
      <c r="L82" s="59">
        <v>0</v>
      </c>
      <c r="M82" s="71">
        <v>1</v>
      </c>
      <c r="N82" s="71">
        <v>1</v>
      </c>
      <c r="O82" s="60">
        <v>0</v>
      </c>
      <c r="P82" s="60">
        <v>0</v>
      </c>
      <c r="Q82" s="60">
        <v>0</v>
      </c>
      <c r="R82" s="71">
        <v>4</v>
      </c>
      <c r="S82" s="60">
        <v>0</v>
      </c>
      <c r="T82" s="70">
        <v>0.7</v>
      </c>
      <c r="U82" s="71">
        <v>0.7</v>
      </c>
      <c r="V82" s="71">
        <v>0.2</v>
      </c>
      <c r="W82" s="71">
        <v>0.9</v>
      </c>
      <c r="X82" s="70">
        <v>15</v>
      </c>
      <c r="Y82" s="71">
        <v>48</v>
      </c>
      <c r="Z82" s="71">
        <v>14</v>
      </c>
      <c r="AA82" s="59">
        <v>0</v>
      </c>
      <c r="AB82" s="71">
        <v>7.0000000000000007E-2</v>
      </c>
      <c r="AC82" s="71">
        <v>7.0000000000000007E-2</v>
      </c>
      <c r="AD82" s="60">
        <v>0</v>
      </c>
      <c r="AE82" s="71">
        <v>7.0000000000000007E-2</v>
      </c>
      <c r="AF82" s="70">
        <v>0.05</v>
      </c>
      <c r="AG82" s="71">
        <v>0.02</v>
      </c>
      <c r="AH82" s="71">
        <v>0.06</v>
      </c>
      <c r="AI82" s="71">
        <v>0.05</v>
      </c>
      <c r="AJ82" s="71">
        <v>0.06</v>
      </c>
      <c r="AK82" s="63" t="s">
        <v>25</v>
      </c>
      <c r="AL82" s="93"/>
    </row>
    <row r="83" spans="1:38" ht="17.25" thickBot="1">
      <c r="A83" s="72">
        <v>50</v>
      </c>
      <c r="B83" s="57" t="s">
        <v>2637</v>
      </c>
      <c r="C83" s="58" t="s">
        <v>1816</v>
      </c>
      <c r="D83" s="69" t="s">
        <v>103</v>
      </c>
      <c r="E83" s="58" t="s">
        <v>2346</v>
      </c>
      <c r="F83" s="69" t="s">
        <v>3943</v>
      </c>
      <c r="G83" s="69">
        <v>1998</v>
      </c>
      <c r="H83" s="70">
        <v>18</v>
      </c>
      <c r="I83" s="71">
        <v>15</v>
      </c>
      <c r="J83" s="98">
        <v>1330</v>
      </c>
      <c r="K83" s="71">
        <v>14.8</v>
      </c>
      <c r="L83" s="70">
        <v>1</v>
      </c>
      <c r="M83" s="71">
        <v>1</v>
      </c>
      <c r="N83" s="71">
        <v>2</v>
      </c>
      <c r="O83" s="71">
        <v>1</v>
      </c>
      <c r="P83" s="60">
        <v>0</v>
      </c>
      <c r="Q83" s="60">
        <v>0</v>
      </c>
      <c r="R83" s="71">
        <v>3</v>
      </c>
      <c r="S83" s="60">
        <v>0</v>
      </c>
      <c r="T83" s="70">
        <v>1.1000000000000001</v>
      </c>
      <c r="U83" s="71">
        <v>1.1000000000000001</v>
      </c>
      <c r="V83" s="71">
        <v>0.8</v>
      </c>
      <c r="W83" s="71">
        <v>1.9</v>
      </c>
      <c r="X83" s="70">
        <v>22</v>
      </c>
      <c r="Y83" s="71">
        <v>62</v>
      </c>
      <c r="Z83" s="71">
        <v>20</v>
      </c>
      <c r="AA83" s="70">
        <v>7.0000000000000007E-2</v>
      </c>
      <c r="AB83" s="71">
        <v>7.0000000000000007E-2</v>
      </c>
      <c r="AC83" s="71">
        <v>0.14000000000000001</v>
      </c>
      <c r="AD83" s="71">
        <v>7.0000000000000007E-2</v>
      </c>
      <c r="AE83" s="71">
        <v>0.14000000000000001</v>
      </c>
      <c r="AF83" s="70">
        <v>0.08</v>
      </c>
      <c r="AG83" s="71">
        <v>0.06</v>
      </c>
      <c r="AH83" s="71">
        <v>0.13</v>
      </c>
      <c r="AI83" s="71">
        <v>0.08</v>
      </c>
      <c r="AJ83" s="71">
        <v>0.13</v>
      </c>
      <c r="AK83" s="63" t="s">
        <v>25</v>
      </c>
      <c r="AL83" s="93">
        <f>AC83-AH83</f>
        <v>1.0000000000000009E-2</v>
      </c>
    </row>
    <row r="84" spans="1:38" ht="17.25" thickBot="1">
      <c r="A84" s="72">
        <v>436</v>
      </c>
      <c r="B84" s="57" t="s">
        <v>2685</v>
      </c>
      <c r="C84" s="58" t="s">
        <v>1822</v>
      </c>
      <c r="D84" s="69" t="s">
        <v>103</v>
      </c>
      <c r="E84" s="58" t="s">
        <v>2347</v>
      </c>
      <c r="F84" s="69" t="s">
        <v>4260</v>
      </c>
      <c r="G84" s="69">
        <v>1999</v>
      </c>
      <c r="H84" s="70">
        <v>17</v>
      </c>
      <c r="I84" s="71">
        <v>16</v>
      </c>
      <c r="J84" s="98">
        <v>1329</v>
      </c>
      <c r="K84" s="71">
        <v>14.8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2</v>
      </c>
      <c r="S84" s="60">
        <v>0</v>
      </c>
      <c r="T84" s="70">
        <v>0.2</v>
      </c>
      <c r="U84" s="71">
        <v>0.2</v>
      </c>
      <c r="V84" s="60">
        <v>0</v>
      </c>
      <c r="W84" s="71">
        <v>0.2</v>
      </c>
      <c r="X84" s="70">
        <v>5</v>
      </c>
      <c r="Y84" s="71">
        <v>38</v>
      </c>
      <c r="Z84" s="71">
        <v>12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0.01</v>
      </c>
      <c r="AG84" s="60">
        <v>0</v>
      </c>
      <c r="AH84" s="71">
        <v>0.01</v>
      </c>
      <c r="AI84" s="71">
        <v>0.01</v>
      </c>
      <c r="AJ84" s="71">
        <v>0.01</v>
      </c>
      <c r="AK84" s="63" t="s">
        <v>25</v>
      </c>
      <c r="AL84" s="93">
        <f>AC84-AH84</f>
        <v>-0.01</v>
      </c>
    </row>
    <row r="85" spans="1:38" ht="17.25" thickBot="1">
      <c r="A85" s="72">
        <v>139</v>
      </c>
      <c r="B85" s="57" t="s">
        <v>170</v>
      </c>
      <c r="C85" s="58" t="s">
        <v>1812</v>
      </c>
      <c r="D85" s="69" t="s">
        <v>104</v>
      </c>
      <c r="E85" s="58" t="s">
        <v>73</v>
      </c>
      <c r="F85" s="69" t="s">
        <v>4021</v>
      </c>
      <c r="G85" s="69">
        <v>1991</v>
      </c>
      <c r="H85" s="70">
        <v>15</v>
      </c>
      <c r="I85" s="71">
        <v>15</v>
      </c>
      <c r="J85" s="98">
        <v>1326</v>
      </c>
      <c r="K85" s="71">
        <v>14.7</v>
      </c>
      <c r="L85" s="70">
        <v>1</v>
      </c>
      <c r="M85" s="60">
        <v>0</v>
      </c>
      <c r="N85" s="71">
        <v>1</v>
      </c>
      <c r="O85" s="71">
        <v>1</v>
      </c>
      <c r="P85" s="60">
        <v>0</v>
      </c>
      <c r="Q85" s="60">
        <v>0</v>
      </c>
      <c r="R85" s="71">
        <v>4</v>
      </c>
      <c r="S85" s="71">
        <v>1</v>
      </c>
      <c r="T85" s="70">
        <v>1.8</v>
      </c>
      <c r="U85" s="71">
        <v>1.8</v>
      </c>
      <c r="V85" s="71">
        <v>0.2</v>
      </c>
      <c r="W85" s="71">
        <v>1.9</v>
      </c>
      <c r="X85" s="70">
        <v>25</v>
      </c>
      <c r="Y85" s="71">
        <v>99</v>
      </c>
      <c r="Z85" s="71">
        <v>9</v>
      </c>
      <c r="AA85" s="70">
        <v>7.0000000000000007E-2</v>
      </c>
      <c r="AB85" s="60">
        <v>0</v>
      </c>
      <c r="AC85" s="71">
        <v>7.0000000000000007E-2</v>
      </c>
      <c r="AD85" s="71">
        <v>7.0000000000000007E-2</v>
      </c>
      <c r="AE85" s="71">
        <v>7.0000000000000007E-2</v>
      </c>
      <c r="AF85" s="70">
        <v>0.12</v>
      </c>
      <c r="AG85" s="71">
        <v>0.01</v>
      </c>
      <c r="AH85" s="71">
        <v>0.13</v>
      </c>
      <c r="AI85" s="71">
        <v>0.12</v>
      </c>
      <c r="AJ85" s="71">
        <v>0.13</v>
      </c>
      <c r="AK85" s="63" t="s">
        <v>25</v>
      </c>
      <c r="AL85" s="93">
        <f>AC85-AH85</f>
        <v>-0.06</v>
      </c>
    </row>
    <row r="86" spans="1:38" ht="17.25" thickBot="1">
      <c r="A86" s="72">
        <v>506</v>
      </c>
      <c r="B86" s="57" t="s">
        <v>363</v>
      </c>
      <c r="C86" s="58" t="s">
        <v>1816</v>
      </c>
      <c r="D86" s="69" t="s">
        <v>103</v>
      </c>
      <c r="E86" s="58" t="s">
        <v>63</v>
      </c>
      <c r="F86" s="69" t="s">
        <v>4326</v>
      </c>
      <c r="G86" s="69">
        <v>1998</v>
      </c>
      <c r="H86" s="70">
        <v>15</v>
      </c>
      <c r="I86" s="71">
        <v>15</v>
      </c>
      <c r="J86" s="98">
        <v>1325</v>
      </c>
      <c r="K86" s="71">
        <v>14.7</v>
      </c>
      <c r="L86" s="70">
        <v>4</v>
      </c>
      <c r="M86" s="71">
        <v>3</v>
      </c>
      <c r="N86" s="71">
        <v>7</v>
      </c>
      <c r="O86" s="71">
        <v>2</v>
      </c>
      <c r="P86" s="71">
        <v>2</v>
      </c>
      <c r="Q86" s="71">
        <v>2</v>
      </c>
      <c r="R86" s="71">
        <v>1</v>
      </c>
      <c r="S86" s="60">
        <v>0</v>
      </c>
      <c r="T86" s="70">
        <v>3.7</v>
      </c>
      <c r="U86" s="71">
        <v>2.2000000000000002</v>
      </c>
      <c r="V86" s="71">
        <v>2.6</v>
      </c>
      <c r="W86" s="71">
        <v>4.8</v>
      </c>
      <c r="X86" s="70">
        <v>32</v>
      </c>
      <c r="Y86" s="71">
        <v>112</v>
      </c>
      <c r="Z86" s="71">
        <v>75</v>
      </c>
      <c r="AA86" s="70">
        <v>0.27</v>
      </c>
      <c r="AB86" s="71">
        <v>0.2</v>
      </c>
      <c r="AC86" s="71">
        <v>0.48</v>
      </c>
      <c r="AD86" s="71">
        <v>0.14000000000000001</v>
      </c>
      <c r="AE86" s="71">
        <v>0.34</v>
      </c>
      <c r="AF86" s="70">
        <v>0.25</v>
      </c>
      <c r="AG86" s="71">
        <v>0.18</v>
      </c>
      <c r="AH86" s="71">
        <v>0.43</v>
      </c>
      <c r="AI86" s="71">
        <v>0.15</v>
      </c>
      <c r="AJ86" s="71">
        <v>0.32</v>
      </c>
      <c r="AK86" s="63" t="s">
        <v>25</v>
      </c>
      <c r="AL86" s="93"/>
    </row>
    <row r="87" spans="1:38" ht="17.25" thickBot="1">
      <c r="A87" s="72">
        <v>89</v>
      </c>
      <c r="B87" s="57" t="s">
        <v>144</v>
      </c>
      <c r="C87" s="58" t="s">
        <v>1811</v>
      </c>
      <c r="D87" s="69" t="s">
        <v>103</v>
      </c>
      <c r="E87" s="58" t="s">
        <v>95</v>
      </c>
      <c r="F87" s="69" t="s">
        <v>3979</v>
      </c>
      <c r="G87" s="69">
        <v>1995</v>
      </c>
      <c r="H87" s="70">
        <v>17</v>
      </c>
      <c r="I87" s="71">
        <v>16</v>
      </c>
      <c r="J87" s="98">
        <v>1323</v>
      </c>
      <c r="K87" s="71">
        <v>14.7</v>
      </c>
      <c r="L87" s="59">
        <v>0</v>
      </c>
      <c r="M87" s="71">
        <v>2</v>
      </c>
      <c r="N87" s="71">
        <v>2</v>
      </c>
      <c r="O87" s="60">
        <v>0</v>
      </c>
      <c r="P87" s="60">
        <v>0</v>
      </c>
      <c r="Q87" s="60">
        <v>0</v>
      </c>
      <c r="R87" s="71">
        <v>2</v>
      </c>
      <c r="S87" s="60">
        <v>0</v>
      </c>
      <c r="T87" s="70">
        <v>0.8</v>
      </c>
      <c r="U87" s="71">
        <v>0.8</v>
      </c>
      <c r="V87" s="71">
        <v>2.9</v>
      </c>
      <c r="W87" s="71">
        <v>3.7</v>
      </c>
      <c r="X87" s="70">
        <v>33</v>
      </c>
      <c r="Y87" s="71">
        <v>60</v>
      </c>
      <c r="Z87" s="71">
        <v>45</v>
      </c>
      <c r="AA87" s="59">
        <v>0</v>
      </c>
      <c r="AB87" s="71">
        <v>0.14000000000000001</v>
      </c>
      <c r="AC87" s="71">
        <v>0.14000000000000001</v>
      </c>
      <c r="AD87" s="60">
        <v>0</v>
      </c>
      <c r="AE87" s="71">
        <v>0.14000000000000001</v>
      </c>
      <c r="AF87" s="70">
        <v>0.06</v>
      </c>
      <c r="AG87" s="71">
        <v>0.2</v>
      </c>
      <c r="AH87" s="71">
        <v>0.25</v>
      </c>
      <c r="AI87" s="71">
        <v>0.06</v>
      </c>
      <c r="AJ87" s="71">
        <v>0.25</v>
      </c>
      <c r="AK87" s="63" t="s">
        <v>25</v>
      </c>
      <c r="AL87" s="93">
        <f>AC87-AH87</f>
        <v>-0.10999999999999999</v>
      </c>
    </row>
    <row r="88" spans="1:38" ht="17.25" thickBot="1">
      <c r="A88" s="72">
        <v>310</v>
      </c>
      <c r="B88" s="57" t="s">
        <v>265</v>
      </c>
      <c r="C88" s="58" t="s">
        <v>1861</v>
      </c>
      <c r="D88" s="69" t="s">
        <v>102</v>
      </c>
      <c r="E88" s="58" t="s">
        <v>73</v>
      </c>
      <c r="F88" s="69" t="s">
        <v>4166</v>
      </c>
      <c r="G88" s="69">
        <v>1997</v>
      </c>
      <c r="H88" s="70">
        <v>17</v>
      </c>
      <c r="I88" s="71">
        <v>13</v>
      </c>
      <c r="J88" s="98">
        <v>1321</v>
      </c>
      <c r="K88" s="71">
        <v>14.7</v>
      </c>
      <c r="L88" s="70">
        <v>3</v>
      </c>
      <c r="M88" s="71">
        <v>4</v>
      </c>
      <c r="N88" s="71">
        <v>7</v>
      </c>
      <c r="O88" s="71">
        <v>3</v>
      </c>
      <c r="P88" s="60">
        <v>0</v>
      </c>
      <c r="Q88" s="60">
        <v>0</v>
      </c>
      <c r="R88" s="71">
        <v>4</v>
      </c>
      <c r="S88" s="60">
        <v>0</v>
      </c>
      <c r="T88" s="70">
        <v>3.2</v>
      </c>
      <c r="U88" s="71">
        <v>3.2</v>
      </c>
      <c r="V88" s="71">
        <v>2.6</v>
      </c>
      <c r="W88" s="71">
        <v>5.7</v>
      </c>
      <c r="X88" s="70">
        <v>109</v>
      </c>
      <c r="Y88" s="71">
        <v>59</v>
      </c>
      <c r="Z88" s="71">
        <v>211</v>
      </c>
      <c r="AA88" s="70">
        <v>0.2</v>
      </c>
      <c r="AB88" s="71">
        <v>0.27</v>
      </c>
      <c r="AC88" s="71">
        <v>0.48</v>
      </c>
      <c r="AD88" s="71">
        <v>0.2</v>
      </c>
      <c r="AE88" s="71">
        <v>0.48</v>
      </c>
      <c r="AF88" s="70">
        <v>0.22</v>
      </c>
      <c r="AG88" s="71">
        <v>0.18</v>
      </c>
      <c r="AH88" s="71">
        <v>0.39</v>
      </c>
      <c r="AI88" s="71">
        <v>0.22</v>
      </c>
      <c r="AJ88" s="71">
        <v>0.39</v>
      </c>
      <c r="AK88" s="63" t="s">
        <v>25</v>
      </c>
      <c r="AL88" s="93">
        <f>AC88-AH88</f>
        <v>8.9999999999999969E-2</v>
      </c>
    </row>
    <row r="89" spans="1:38" ht="17.25" thickBot="1">
      <c r="A89" s="72">
        <v>68</v>
      </c>
      <c r="B89" s="57" t="s">
        <v>2642</v>
      </c>
      <c r="C89" s="58" t="s">
        <v>1812</v>
      </c>
      <c r="D89" s="69" t="s">
        <v>103</v>
      </c>
      <c r="E89" s="58" t="s">
        <v>2346</v>
      </c>
      <c r="F89" s="69" t="s">
        <v>3959</v>
      </c>
      <c r="G89" s="69">
        <v>1995</v>
      </c>
      <c r="H89" s="70">
        <v>17</v>
      </c>
      <c r="I89" s="71">
        <v>14</v>
      </c>
      <c r="J89" s="98">
        <v>1320</v>
      </c>
      <c r="K89" s="71">
        <v>14.7</v>
      </c>
      <c r="L89" s="70">
        <v>3</v>
      </c>
      <c r="M89" s="60">
        <v>0</v>
      </c>
      <c r="N89" s="71">
        <v>3</v>
      </c>
      <c r="O89" s="71">
        <v>3</v>
      </c>
      <c r="P89" s="60">
        <v>0</v>
      </c>
      <c r="Q89" s="60">
        <v>0</v>
      </c>
      <c r="R89" s="71">
        <v>2</v>
      </c>
      <c r="S89" s="60">
        <v>0</v>
      </c>
      <c r="T89" s="70">
        <v>0.8</v>
      </c>
      <c r="U89" s="71">
        <v>0.8</v>
      </c>
      <c r="V89" s="71">
        <v>0.9</v>
      </c>
      <c r="W89" s="71">
        <v>1.7</v>
      </c>
      <c r="X89" s="70">
        <v>12</v>
      </c>
      <c r="Y89" s="71">
        <v>46</v>
      </c>
      <c r="Z89" s="71">
        <v>23</v>
      </c>
      <c r="AA89" s="70">
        <v>0.2</v>
      </c>
      <c r="AB89" s="60">
        <v>0</v>
      </c>
      <c r="AC89" s="71">
        <v>0.2</v>
      </c>
      <c r="AD89" s="71">
        <v>0.2</v>
      </c>
      <c r="AE89" s="71">
        <v>0.2</v>
      </c>
      <c r="AF89" s="70">
        <v>0.05</v>
      </c>
      <c r="AG89" s="71">
        <v>0.06</v>
      </c>
      <c r="AH89" s="71">
        <v>0.11</v>
      </c>
      <c r="AI89" s="71">
        <v>0.05</v>
      </c>
      <c r="AJ89" s="71">
        <v>0.11</v>
      </c>
      <c r="AK89" s="63" t="s">
        <v>25</v>
      </c>
      <c r="AL89" s="93">
        <f>AC89-AH89</f>
        <v>9.0000000000000011E-2</v>
      </c>
    </row>
    <row r="90" spans="1:38" ht="17.25" thickBot="1">
      <c r="A90" s="72">
        <v>488</v>
      </c>
      <c r="B90" s="57" t="s">
        <v>352</v>
      </c>
      <c r="C90" s="58" t="s">
        <v>1812</v>
      </c>
      <c r="D90" s="69" t="s">
        <v>104</v>
      </c>
      <c r="E90" s="58" t="s">
        <v>63</v>
      </c>
      <c r="F90" s="69" t="s">
        <v>4311</v>
      </c>
      <c r="G90" s="69">
        <v>1997</v>
      </c>
      <c r="H90" s="70">
        <v>17</v>
      </c>
      <c r="I90" s="71">
        <v>15</v>
      </c>
      <c r="J90" s="98">
        <v>1320</v>
      </c>
      <c r="K90" s="71">
        <v>14.7</v>
      </c>
      <c r="L90" s="70">
        <v>1</v>
      </c>
      <c r="M90" s="71">
        <v>1</v>
      </c>
      <c r="N90" s="71">
        <v>2</v>
      </c>
      <c r="O90" s="71">
        <v>1</v>
      </c>
      <c r="P90" s="60">
        <v>0</v>
      </c>
      <c r="Q90" s="60">
        <v>0</v>
      </c>
      <c r="R90" s="71">
        <v>4</v>
      </c>
      <c r="S90" s="60">
        <v>0</v>
      </c>
      <c r="T90" s="70">
        <v>0.5</v>
      </c>
      <c r="U90" s="71">
        <v>0.5</v>
      </c>
      <c r="V90" s="71">
        <v>1.6</v>
      </c>
      <c r="W90" s="71">
        <v>2.1</v>
      </c>
      <c r="X90" s="70">
        <v>16</v>
      </c>
      <c r="Y90" s="71">
        <v>70</v>
      </c>
      <c r="Z90" s="71">
        <v>66</v>
      </c>
      <c r="AA90" s="70">
        <v>7.0000000000000007E-2</v>
      </c>
      <c r="AB90" s="71">
        <v>7.0000000000000007E-2</v>
      </c>
      <c r="AC90" s="71">
        <v>0.14000000000000001</v>
      </c>
      <c r="AD90" s="71">
        <v>7.0000000000000007E-2</v>
      </c>
      <c r="AE90" s="71">
        <v>0.14000000000000001</v>
      </c>
      <c r="AF90" s="70">
        <v>0.03</v>
      </c>
      <c r="AG90" s="71">
        <v>0.11</v>
      </c>
      <c r="AH90" s="71">
        <v>0.15</v>
      </c>
      <c r="AI90" s="71">
        <v>0.03</v>
      </c>
      <c r="AJ90" s="71">
        <v>0.15</v>
      </c>
      <c r="AK90" s="63" t="s">
        <v>25</v>
      </c>
      <c r="AL90" s="93"/>
    </row>
    <row r="91" spans="1:38" ht="17.25" thickBot="1">
      <c r="A91" s="72">
        <v>14</v>
      </c>
      <c r="B91" s="57" t="s">
        <v>110</v>
      </c>
      <c r="C91" s="58" t="s">
        <v>1812</v>
      </c>
      <c r="D91" s="69" t="s">
        <v>104</v>
      </c>
      <c r="E91" s="58" t="s">
        <v>79</v>
      </c>
      <c r="F91" s="69" t="s">
        <v>3853</v>
      </c>
      <c r="G91" s="69">
        <v>1998</v>
      </c>
      <c r="H91" s="70">
        <v>16</v>
      </c>
      <c r="I91" s="71">
        <v>15</v>
      </c>
      <c r="J91" s="98">
        <v>1317</v>
      </c>
      <c r="K91" s="71">
        <v>14.6</v>
      </c>
      <c r="L91" s="70">
        <v>2</v>
      </c>
      <c r="M91" s="71">
        <v>3</v>
      </c>
      <c r="N91" s="71">
        <v>5</v>
      </c>
      <c r="O91" s="71">
        <v>2</v>
      </c>
      <c r="P91" s="60">
        <v>0</v>
      </c>
      <c r="Q91" s="60">
        <v>0</v>
      </c>
      <c r="R91" s="71">
        <v>3</v>
      </c>
      <c r="S91" s="60">
        <v>0</v>
      </c>
      <c r="T91" s="70">
        <v>1.4</v>
      </c>
      <c r="U91" s="71">
        <v>1.4</v>
      </c>
      <c r="V91" s="71">
        <v>4.5999999999999996</v>
      </c>
      <c r="W91" s="71">
        <v>6</v>
      </c>
      <c r="X91" s="70">
        <v>28</v>
      </c>
      <c r="Y91" s="71">
        <v>124</v>
      </c>
      <c r="Z91" s="71">
        <v>53</v>
      </c>
      <c r="AA91" s="70">
        <v>0.14000000000000001</v>
      </c>
      <c r="AB91" s="71">
        <v>0.21</v>
      </c>
      <c r="AC91" s="71">
        <v>0.34</v>
      </c>
      <c r="AD91" s="71">
        <v>0.14000000000000001</v>
      </c>
      <c r="AE91" s="71">
        <v>0.34</v>
      </c>
      <c r="AF91" s="70">
        <v>0.1</v>
      </c>
      <c r="AG91" s="71">
        <v>0.31</v>
      </c>
      <c r="AH91" s="71">
        <v>0.41</v>
      </c>
      <c r="AI91" s="71">
        <v>0.1</v>
      </c>
      <c r="AJ91" s="71">
        <v>0.41</v>
      </c>
      <c r="AK91" s="63" t="s">
        <v>25</v>
      </c>
      <c r="AL91" s="93">
        <f>AC91-AH91</f>
        <v>-6.9999999999999951E-2</v>
      </c>
    </row>
    <row r="92" spans="1:38" ht="17.25" thickBot="1">
      <c r="A92" s="72">
        <v>198</v>
      </c>
      <c r="B92" s="57" t="s">
        <v>204</v>
      </c>
      <c r="C92" s="58" t="s">
        <v>1854</v>
      </c>
      <c r="D92" s="69" t="s">
        <v>1819</v>
      </c>
      <c r="E92" s="58" t="s">
        <v>93</v>
      </c>
      <c r="F92" s="69" t="s">
        <v>3873</v>
      </c>
      <c r="G92" s="69">
        <v>1996</v>
      </c>
      <c r="H92" s="70">
        <v>18</v>
      </c>
      <c r="I92" s="71">
        <v>15</v>
      </c>
      <c r="J92" s="98">
        <v>1314</v>
      </c>
      <c r="K92" s="71">
        <v>14.6</v>
      </c>
      <c r="L92" s="70">
        <v>8</v>
      </c>
      <c r="M92" s="71">
        <v>2</v>
      </c>
      <c r="N92" s="71">
        <v>10</v>
      </c>
      <c r="O92" s="71">
        <v>7</v>
      </c>
      <c r="P92" s="71">
        <v>1</v>
      </c>
      <c r="Q92" s="71">
        <v>1</v>
      </c>
      <c r="R92" s="71">
        <v>4</v>
      </c>
      <c r="S92" s="60">
        <v>0</v>
      </c>
      <c r="T92" s="70">
        <v>4.3</v>
      </c>
      <c r="U92" s="71">
        <v>3.5</v>
      </c>
      <c r="V92" s="71">
        <v>2</v>
      </c>
      <c r="W92" s="71">
        <v>5.5</v>
      </c>
      <c r="X92" s="70">
        <v>26</v>
      </c>
      <c r="Y92" s="71">
        <v>24</v>
      </c>
      <c r="Z92" s="71">
        <v>69</v>
      </c>
      <c r="AA92" s="70">
        <v>0.55000000000000004</v>
      </c>
      <c r="AB92" s="71">
        <v>0.14000000000000001</v>
      </c>
      <c r="AC92" s="71">
        <v>0.68</v>
      </c>
      <c r="AD92" s="71">
        <v>0.48</v>
      </c>
      <c r="AE92" s="71">
        <v>0.62</v>
      </c>
      <c r="AF92" s="70">
        <v>0.28999999999999998</v>
      </c>
      <c r="AG92" s="71">
        <v>0.14000000000000001</v>
      </c>
      <c r="AH92" s="71">
        <v>0.43</v>
      </c>
      <c r="AI92" s="71">
        <v>0.24</v>
      </c>
      <c r="AJ92" s="71">
        <v>0.38</v>
      </c>
      <c r="AK92" s="63" t="s">
        <v>25</v>
      </c>
      <c r="AL92" s="93">
        <f>AC92-AH92</f>
        <v>0.25000000000000006</v>
      </c>
    </row>
    <row r="93" spans="1:38" ht="17.25" thickBot="1">
      <c r="A93" s="72">
        <v>190</v>
      </c>
      <c r="B93" s="57" t="s">
        <v>201</v>
      </c>
      <c r="C93" s="58" t="s">
        <v>1816</v>
      </c>
      <c r="D93" s="69" t="s">
        <v>102</v>
      </c>
      <c r="E93" s="58" t="s">
        <v>65</v>
      </c>
      <c r="F93" s="69" t="s">
        <v>4066</v>
      </c>
      <c r="G93" s="69">
        <v>2000</v>
      </c>
      <c r="H93" s="70">
        <v>15</v>
      </c>
      <c r="I93" s="71">
        <v>15</v>
      </c>
      <c r="J93" s="98">
        <v>1293</v>
      </c>
      <c r="K93" s="71">
        <v>14.4</v>
      </c>
      <c r="L93" s="70">
        <v>14</v>
      </c>
      <c r="M93" s="71">
        <v>4</v>
      </c>
      <c r="N93" s="71">
        <v>18</v>
      </c>
      <c r="O93" s="71">
        <v>11</v>
      </c>
      <c r="P93" s="71">
        <v>3</v>
      </c>
      <c r="Q93" s="71">
        <v>4</v>
      </c>
      <c r="R93" s="71">
        <v>1</v>
      </c>
      <c r="S93" s="60">
        <v>0</v>
      </c>
      <c r="T93" s="70">
        <v>14.8</v>
      </c>
      <c r="U93" s="71">
        <v>11.6</v>
      </c>
      <c r="V93" s="71">
        <v>3.2</v>
      </c>
      <c r="W93" s="71">
        <v>14.8</v>
      </c>
      <c r="X93" s="70">
        <v>12</v>
      </c>
      <c r="Y93" s="71">
        <v>10</v>
      </c>
      <c r="Z93" s="71">
        <v>56</v>
      </c>
      <c r="AA93" s="70">
        <v>0.97</v>
      </c>
      <c r="AB93" s="71">
        <v>0.28000000000000003</v>
      </c>
      <c r="AC93" s="71">
        <v>1.25</v>
      </c>
      <c r="AD93" s="71">
        <v>0.77</v>
      </c>
      <c r="AE93" s="71">
        <v>1.04</v>
      </c>
      <c r="AF93" s="70">
        <v>1.03</v>
      </c>
      <c r="AG93" s="71">
        <v>0.22</v>
      </c>
      <c r="AH93" s="71">
        <v>1.25</v>
      </c>
      <c r="AI93" s="71">
        <v>0.81</v>
      </c>
      <c r="AJ93" s="71">
        <v>1.03</v>
      </c>
      <c r="AK93" s="63" t="s">
        <v>25</v>
      </c>
      <c r="AL93" s="93">
        <f>AC93-AH93</f>
        <v>0</v>
      </c>
    </row>
    <row r="94" spans="1:38" ht="17.25" thickBot="1">
      <c r="A94" s="72">
        <v>132</v>
      </c>
      <c r="B94" s="57" t="s">
        <v>167</v>
      </c>
      <c r="C94" s="58" t="s">
        <v>1822</v>
      </c>
      <c r="D94" s="69" t="s">
        <v>104</v>
      </c>
      <c r="E94" s="58" t="s">
        <v>63</v>
      </c>
      <c r="F94" s="69" t="s">
        <v>4016</v>
      </c>
      <c r="G94" s="69">
        <v>1997</v>
      </c>
      <c r="H94" s="70">
        <v>16</v>
      </c>
      <c r="I94" s="71">
        <v>14</v>
      </c>
      <c r="J94" s="98">
        <v>1286</v>
      </c>
      <c r="K94" s="71">
        <v>14.3</v>
      </c>
      <c r="L94" s="70">
        <v>1</v>
      </c>
      <c r="M94" s="60">
        <v>0</v>
      </c>
      <c r="N94" s="71">
        <v>1</v>
      </c>
      <c r="O94" s="71">
        <v>1</v>
      </c>
      <c r="P94" s="60">
        <v>0</v>
      </c>
      <c r="Q94" s="60">
        <v>0</v>
      </c>
      <c r="R94" s="71">
        <v>1</v>
      </c>
      <c r="S94" s="60">
        <v>0</v>
      </c>
      <c r="T94" s="70">
        <v>1</v>
      </c>
      <c r="U94" s="71">
        <v>1</v>
      </c>
      <c r="V94" s="71">
        <v>0.7</v>
      </c>
      <c r="W94" s="71">
        <v>1.7</v>
      </c>
      <c r="X94" s="70">
        <v>7</v>
      </c>
      <c r="Y94" s="71">
        <v>45</v>
      </c>
      <c r="Z94" s="71">
        <v>6</v>
      </c>
      <c r="AA94" s="70">
        <v>7.0000000000000007E-2</v>
      </c>
      <c r="AB94" s="60">
        <v>0</v>
      </c>
      <c r="AC94" s="71">
        <v>7.0000000000000007E-2</v>
      </c>
      <c r="AD94" s="71">
        <v>7.0000000000000007E-2</v>
      </c>
      <c r="AE94" s="71">
        <v>7.0000000000000007E-2</v>
      </c>
      <c r="AF94" s="70">
        <v>7.0000000000000007E-2</v>
      </c>
      <c r="AG94" s="71">
        <v>0.05</v>
      </c>
      <c r="AH94" s="71">
        <v>0.12</v>
      </c>
      <c r="AI94" s="71">
        <v>7.0000000000000007E-2</v>
      </c>
      <c r="AJ94" s="71">
        <v>0.12</v>
      </c>
      <c r="AK94" s="63" t="s">
        <v>25</v>
      </c>
      <c r="AL94" s="93"/>
    </row>
    <row r="95" spans="1:38" ht="17.25" thickBot="1">
      <c r="A95" s="72">
        <v>293</v>
      </c>
      <c r="B95" s="57" t="s">
        <v>257</v>
      </c>
      <c r="C95" s="58" t="s">
        <v>1860</v>
      </c>
      <c r="D95" s="69" t="s">
        <v>102</v>
      </c>
      <c r="E95" s="58" t="s">
        <v>77</v>
      </c>
      <c r="F95" s="69" t="s">
        <v>4150</v>
      </c>
      <c r="G95" s="69">
        <v>1999</v>
      </c>
      <c r="H95" s="70">
        <v>15</v>
      </c>
      <c r="I95" s="71">
        <v>15</v>
      </c>
      <c r="J95" s="98">
        <v>1286</v>
      </c>
      <c r="K95" s="71">
        <v>14.3</v>
      </c>
      <c r="L95" s="70">
        <v>7</v>
      </c>
      <c r="M95" s="71">
        <v>3</v>
      </c>
      <c r="N95" s="71">
        <v>10</v>
      </c>
      <c r="O95" s="71">
        <v>4</v>
      </c>
      <c r="P95" s="71">
        <v>3</v>
      </c>
      <c r="Q95" s="71">
        <v>3</v>
      </c>
      <c r="R95" s="71">
        <v>1</v>
      </c>
      <c r="S95" s="60">
        <v>0</v>
      </c>
      <c r="T95" s="70">
        <v>8.5</v>
      </c>
      <c r="U95" s="71">
        <v>6.2</v>
      </c>
      <c r="V95" s="71">
        <v>2.7</v>
      </c>
      <c r="W95" s="71">
        <v>8.9</v>
      </c>
      <c r="X95" s="70">
        <v>49</v>
      </c>
      <c r="Y95" s="71">
        <v>65</v>
      </c>
      <c r="Z95" s="71">
        <v>131</v>
      </c>
      <c r="AA95" s="70">
        <v>0.49</v>
      </c>
      <c r="AB95" s="71">
        <v>0.21</v>
      </c>
      <c r="AC95" s="71">
        <v>0.7</v>
      </c>
      <c r="AD95" s="71">
        <v>0.28000000000000003</v>
      </c>
      <c r="AE95" s="71">
        <v>0.49</v>
      </c>
      <c r="AF95" s="70">
        <v>0.6</v>
      </c>
      <c r="AG95" s="71">
        <v>0.19</v>
      </c>
      <c r="AH95" s="71">
        <v>0.79</v>
      </c>
      <c r="AI95" s="71">
        <v>0.43</v>
      </c>
      <c r="AJ95" s="71">
        <v>0.62</v>
      </c>
      <c r="AK95" s="63" t="s">
        <v>25</v>
      </c>
      <c r="AL95" s="93">
        <f>AC95-AH95</f>
        <v>-9.000000000000008E-2</v>
      </c>
    </row>
    <row r="96" spans="1:38" ht="17.25" thickBot="1">
      <c r="A96" s="72">
        <v>120</v>
      </c>
      <c r="B96" s="57" t="s">
        <v>2797</v>
      </c>
      <c r="C96" s="58" t="s">
        <v>1841</v>
      </c>
      <c r="D96" s="69" t="s">
        <v>104</v>
      </c>
      <c r="E96" s="58" t="s">
        <v>65</v>
      </c>
      <c r="F96" s="69" t="s">
        <v>4006</v>
      </c>
      <c r="G96" s="69">
        <v>1997</v>
      </c>
      <c r="H96" s="70">
        <v>15</v>
      </c>
      <c r="I96" s="71">
        <v>14</v>
      </c>
      <c r="J96" s="98">
        <v>1276</v>
      </c>
      <c r="K96" s="71">
        <v>14.2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70">
        <v>0.7</v>
      </c>
      <c r="U96" s="71">
        <v>0.7</v>
      </c>
      <c r="V96" s="71">
        <v>0.2</v>
      </c>
      <c r="W96" s="71">
        <v>0.9</v>
      </c>
      <c r="X96" s="70">
        <v>25</v>
      </c>
      <c r="Y96" s="71">
        <v>96</v>
      </c>
      <c r="Z96" s="71">
        <v>8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70">
        <v>0.05</v>
      </c>
      <c r="AG96" s="71">
        <v>0.02</v>
      </c>
      <c r="AH96" s="71">
        <v>7.0000000000000007E-2</v>
      </c>
      <c r="AI96" s="71">
        <v>0.05</v>
      </c>
      <c r="AJ96" s="71">
        <v>7.0000000000000007E-2</v>
      </c>
      <c r="AK96" s="63" t="s">
        <v>25</v>
      </c>
      <c r="AL96" s="93">
        <f>AC96-AH96</f>
        <v>-7.0000000000000007E-2</v>
      </c>
    </row>
    <row r="97" spans="1:38" ht="17.25" thickBot="1">
      <c r="A97" s="72">
        <v>214</v>
      </c>
      <c r="B97" s="57" t="s">
        <v>2660</v>
      </c>
      <c r="C97" s="58" t="s">
        <v>1851</v>
      </c>
      <c r="D97" s="69" t="s">
        <v>102</v>
      </c>
      <c r="E97" s="58" t="s">
        <v>81</v>
      </c>
      <c r="F97" s="69" t="s">
        <v>4087</v>
      </c>
      <c r="G97" s="69">
        <v>2001</v>
      </c>
      <c r="H97" s="70">
        <v>17</v>
      </c>
      <c r="I97" s="71">
        <v>14</v>
      </c>
      <c r="J97" s="98">
        <v>1269</v>
      </c>
      <c r="K97" s="71">
        <v>14.1</v>
      </c>
      <c r="L97" s="70">
        <v>7</v>
      </c>
      <c r="M97" s="71">
        <v>1</v>
      </c>
      <c r="N97" s="71">
        <v>8</v>
      </c>
      <c r="O97" s="71">
        <v>7</v>
      </c>
      <c r="P97" s="60">
        <v>0</v>
      </c>
      <c r="Q97" s="60">
        <v>0</v>
      </c>
      <c r="R97" s="71">
        <v>8</v>
      </c>
      <c r="S97" s="60">
        <v>0</v>
      </c>
      <c r="T97" s="70">
        <v>9.8000000000000007</v>
      </c>
      <c r="U97" s="71">
        <v>9.8000000000000007</v>
      </c>
      <c r="V97" s="71">
        <v>1.2</v>
      </c>
      <c r="W97" s="71">
        <v>11.1</v>
      </c>
      <c r="X97" s="70">
        <v>28</v>
      </c>
      <c r="Y97" s="71">
        <v>28</v>
      </c>
      <c r="Z97" s="71">
        <v>85</v>
      </c>
      <c r="AA97" s="70">
        <v>0.5</v>
      </c>
      <c r="AB97" s="71">
        <v>7.0000000000000007E-2</v>
      </c>
      <c r="AC97" s="71">
        <v>0.56999999999999995</v>
      </c>
      <c r="AD97" s="71">
        <v>0.5</v>
      </c>
      <c r="AE97" s="71">
        <v>0.56999999999999995</v>
      </c>
      <c r="AF97" s="70">
        <v>0.7</v>
      </c>
      <c r="AG97" s="71">
        <v>0.09</v>
      </c>
      <c r="AH97" s="71">
        <v>0.79</v>
      </c>
      <c r="AI97" s="71">
        <v>0.7</v>
      </c>
      <c r="AJ97" s="71">
        <v>0.79</v>
      </c>
      <c r="AK97" s="63" t="s">
        <v>25</v>
      </c>
      <c r="AL97" s="93">
        <f>AC97-AH97</f>
        <v>-0.22000000000000008</v>
      </c>
    </row>
    <row r="98" spans="1:38" ht="17.25" thickBot="1">
      <c r="A98" s="72">
        <v>82</v>
      </c>
      <c r="B98" s="57" t="s">
        <v>140</v>
      </c>
      <c r="C98" s="58" t="s">
        <v>1834</v>
      </c>
      <c r="D98" s="69" t="s">
        <v>1833</v>
      </c>
      <c r="E98" s="58" t="s">
        <v>83</v>
      </c>
      <c r="F98" s="69" t="s">
        <v>3973</v>
      </c>
      <c r="G98" s="69">
        <v>1997</v>
      </c>
      <c r="H98" s="70">
        <v>17</v>
      </c>
      <c r="I98" s="71">
        <v>15</v>
      </c>
      <c r="J98" s="98">
        <v>1264</v>
      </c>
      <c r="K98" s="71">
        <v>14</v>
      </c>
      <c r="L98" s="70">
        <v>2</v>
      </c>
      <c r="M98" s="71">
        <v>1</v>
      </c>
      <c r="N98" s="71">
        <v>3</v>
      </c>
      <c r="O98" s="71">
        <v>2</v>
      </c>
      <c r="P98" s="60">
        <v>0</v>
      </c>
      <c r="Q98" s="60">
        <v>0</v>
      </c>
      <c r="R98" s="71">
        <v>5</v>
      </c>
      <c r="S98" s="60">
        <v>0</v>
      </c>
      <c r="T98" s="70">
        <v>3.5</v>
      </c>
      <c r="U98" s="71">
        <v>3.5</v>
      </c>
      <c r="V98" s="71">
        <v>1.3</v>
      </c>
      <c r="W98" s="71">
        <v>4.8</v>
      </c>
      <c r="X98" s="70">
        <v>37</v>
      </c>
      <c r="Y98" s="71">
        <v>47</v>
      </c>
      <c r="Z98" s="71">
        <v>66</v>
      </c>
      <c r="AA98" s="70">
        <v>0.14000000000000001</v>
      </c>
      <c r="AB98" s="71">
        <v>7.0000000000000007E-2</v>
      </c>
      <c r="AC98" s="71">
        <v>0.21</v>
      </c>
      <c r="AD98" s="71">
        <v>0.14000000000000001</v>
      </c>
      <c r="AE98" s="71">
        <v>0.21</v>
      </c>
      <c r="AF98" s="70">
        <v>0.25</v>
      </c>
      <c r="AG98" s="71">
        <v>0.1</v>
      </c>
      <c r="AH98" s="71">
        <v>0.35</v>
      </c>
      <c r="AI98" s="71">
        <v>0.25</v>
      </c>
      <c r="AJ98" s="71">
        <v>0.35</v>
      </c>
      <c r="AK98" s="63" t="s">
        <v>25</v>
      </c>
      <c r="AL98" s="93">
        <f>AC98-AH98</f>
        <v>-0.13999999999999999</v>
      </c>
    </row>
    <row r="99" spans="1:38" ht="17.25" thickBot="1">
      <c r="A99" s="72">
        <v>446</v>
      </c>
      <c r="B99" s="57" t="s">
        <v>3194</v>
      </c>
      <c r="C99" s="58" t="s">
        <v>1812</v>
      </c>
      <c r="D99" s="69" t="s">
        <v>104</v>
      </c>
      <c r="E99" s="58" t="s">
        <v>2346</v>
      </c>
      <c r="F99" s="69" t="s">
        <v>4272</v>
      </c>
      <c r="G99" s="69">
        <v>1993</v>
      </c>
      <c r="H99" s="70">
        <v>14</v>
      </c>
      <c r="I99" s="71">
        <v>14</v>
      </c>
      <c r="J99" s="98">
        <v>1260</v>
      </c>
      <c r="K99" s="71">
        <v>14</v>
      </c>
      <c r="L99" s="70">
        <v>1</v>
      </c>
      <c r="M99" s="71">
        <v>1</v>
      </c>
      <c r="N99" s="71">
        <v>2</v>
      </c>
      <c r="O99" s="71">
        <v>1</v>
      </c>
      <c r="P99" s="60">
        <v>0</v>
      </c>
      <c r="Q99" s="60">
        <v>0</v>
      </c>
      <c r="R99" s="71">
        <v>5</v>
      </c>
      <c r="S99" s="60">
        <v>0</v>
      </c>
      <c r="T99" s="70">
        <v>0.1</v>
      </c>
      <c r="U99" s="71">
        <v>0.1</v>
      </c>
      <c r="V99" s="71">
        <v>0.3</v>
      </c>
      <c r="W99" s="71">
        <v>0.4</v>
      </c>
      <c r="X99" s="70">
        <v>14</v>
      </c>
      <c r="Y99" s="71">
        <v>50</v>
      </c>
      <c r="Z99" s="71">
        <v>29</v>
      </c>
      <c r="AA99" s="70">
        <v>7.0000000000000007E-2</v>
      </c>
      <c r="AB99" s="71">
        <v>7.0000000000000007E-2</v>
      </c>
      <c r="AC99" s="71">
        <v>0.14000000000000001</v>
      </c>
      <c r="AD99" s="71">
        <v>7.0000000000000007E-2</v>
      </c>
      <c r="AE99" s="71">
        <v>0.14000000000000001</v>
      </c>
      <c r="AF99" s="70">
        <v>0.01</v>
      </c>
      <c r="AG99" s="71">
        <v>0.02</v>
      </c>
      <c r="AH99" s="71">
        <v>0.03</v>
      </c>
      <c r="AI99" s="71">
        <v>0.01</v>
      </c>
      <c r="AJ99" s="71">
        <v>0.03</v>
      </c>
      <c r="AK99" s="63" t="s">
        <v>25</v>
      </c>
      <c r="AL99" s="93">
        <f>AC99-AH99</f>
        <v>0.11000000000000001</v>
      </c>
    </row>
    <row r="100" spans="1:38" ht="17.25" thickBot="1">
      <c r="A100" s="72">
        <v>377</v>
      </c>
      <c r="B100" s="57" t="s">
        <v>68</v>
      </c>
      <c r="C100" s="58" t="s">
        <v>1812</v>
      </c>
      <c r="D100" s="69" t="s">
        <v>111</v>
      </c>
      <c r="E100" s="58" t="s">
        <v>67</v>
      </c>
      <c r="F100" s="69" t="s">
        <v>4220</v>
      </c>
      <c r="G100" s="69">
        <v>1992</v>
      </c>
      <c r="H100" s="70">
        <v>14</v>
      </c>
      <c r="I100" s="71">
        <v>14</v>
      </c>
      <c r="J100" s="98">
        <v>1255</v>
      </c>
      <c r="K100" s="71">
        <v>13.9</v>
      </c>
      <c r="L100" s="59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59">
        <v>0</v>
      </c>
      <c r="U100" s="60">
        <v>0</v>
      </c>
      <c r="V100" s="60">
        <v>0</v>
      </c>
      <c r="W100" s="60">
        <v>0</v>
      </c>
      <c r="X100" s="59">
        <v>0</v>
      </c>
      <c r="Y100" s="60">
        <v>0</v>
      </c>
      <c r="Z100" s="60">
        <v>0</v>
      </c>
      <c r="AA100" s="59">
        <v>0</v>
      </c>
      <c r="AB100" s="60">
        <v>0</v>
      </c>
      <c r="AC100" s="60">
        <v>0</v>
      </c>
      <c r="AD100" s="60">
        <v>0</v>
      </c>
      <c r="AE100" s="60">
        <v>0</v>
      </c>
      <c r="AF100" s="59">
        <v>0</v>
      </c>
      <c r="AG100" s="60">
        <v>0</v>
      </c>
      <c r="AH100" s="60">
        <v>0</v>
      </c>
      <c r="AI100" s="60">
        <v>0</v>
      </c>
      <c r="AJ100" s="60">
        <v>0</v>
      </c>
      <c r="AK100" s="63" t="s">
        <v>25</v>
      </c>
      <c r="AL100" s="93">
        <f>AC100-AH100</f>
        <v>0</v>
      </c>
    </row>
    <row r="101" spans="1:38" ht="17.25" thickBot="1">
      <c r="A101" s="72">
        <v>159</v>
      </c>
      <c r="B101" s="57" t="s">
        <v>1779</v>
      </c>
      <c r="C101" s="58" t="s">
        <v>1821</v>
      </c>
      <c r="D101" s="69" t="s">
        <v>103</v>
      </c>
      <c r="E101" s="58" t="s">
        <v>81</v>
      </c>
      <c r="F101" s="69" t="s">
        <v>4039</v>
      </c>
      <c r="G101" s="69">
        <v>2001</v>
      </c>
      <c r="H101" s="70">
        <v>16</v>
      </c>
      <c r="I101" s="71">
        <v>15</v>
      </c>
      <c r="J101" s="98">
        <v>1253</v>
      </c>
      <c r="K101" s="71">
        <v>13.9</v>
      </c>
      <c r="L101" s="70">
        <v>2</v>
      </c>
      <c r="M101" s="60">
        <v>0</v>
      </c>
      <c r="N101" s="71">
        <v>2</v>
      </c>
      <c r="O101" s="71">
        <v>1</v>
      </c>
      <c r="P101" s="71">
        <v>1</v>
      </c>
      <c r="Q101" s="71">
        <v>2</v>
      </c>
      <c r="R101" s="71">
        <v>4</v>
      </c>
      <c r="S101" s="60">
        <v>0</v>
      </c>
      <c r="T101" s="70">
        <v>4.8</v>
      </c>
      <c r="U101" s="71">
        <v>3.2</v>
      </c>
      <c r="V101" s="71">
        <v>1.1000000000000001</v>
      </c>
      <c r="W101" s="71">
        <v>4.3</v>
      </c>
      <c r="X101" s="70">
        <v>33</v>
      </c>
      <c r="Y101" s="71">
        <v>114</v>
      </c>
      <c r="Z101" s="71">
        <v>31</v>
      </c>
      <c r="AA101" s="70">
        <v>0.14000000000000001</v>
      </c>
      <c r="AB101" s="60">
        <v>0</v>
      </c>
      <c r="AC101" s="71">
        <v>0.14000000000000001</v>
      </c>
      <c r="AD101" s="71">
        <v>7.0000000000000007E-2</v>
      </c>
      <c r="AE101" s="71">
        <v>7.0000000000000007E-2</v>
      </c>
      <c r="AF101" s="70">
        <v>0.34</v>
      </c>
      <c r="AG101" s="71">
        <v>0.08</v>
      </c>
      <c r="AH101" s="71">
        <v>0.42</v>
      </c>
      <c r="AI101" s="71">
        <v>0.23</v>
      </c>
      <c r="AJ101" s="71">
        <v>0.31</v>
      </c>
      <c r="AK101" s="63" t="s">
        <v>25</v>
      </c>
      <c r="AL101" s="93">
        <f>AC101-AH101</f>
        <v>-0.27999999999999997</v>
      </c>
    </row>
    <row r="102" spans="1:38" ht="17.25" thickBot="1">
      <c r="A102" s="72">
        <v>16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3914</v>
      </c>
      <c r="G102" s="69">
        <v>1994</v>
      </c>
      <c r="H102" s="70">
        <v>18</v>
      </c>
      <c r="I102" s="71">
        <v>16</v>
      </c>
      <c r="J102" s="98">
        <v>1247</v>
      </c>
      <c r="K102" s="71">
        <v>13.9</v>
      </c>
      <c r="L102" s="70">
        <v>3</v>
      </c>
      <c r="M102" s="71">
        <v>1</v>
      </c>
      <c r="N102" s="71">
        <v>4</v>
      </c>
      <c r="O102" s="71">
        <v>3</v>
      </c>
      <c r="P102" s="60">
        <v>0</v>
      </c>
      <c r="Q102" s="60">
        <v>0</v>
      </c>
      <c r="R102" s="71">
        <v>1</v>
      </c>
      <c r="S102" s="60">
        <v>0</v>
      </c>
      <c r="T102" s="70">
        <v>3.8</v>
      </c>
      <c r="U102" s="71">
        <v>3.8</v>
      </c>
      <c r="V102" s="71">
        <v>1.1000000000000001</v>
      </c>
      <c r="W102" s="71">
        <v>4.9000000000000004</v>
      </c>
      <c r="X102" s="70">
        <v>56</v>
      </c>
      <c r="Y102" s="71">
        <v>58</v>
      </c>
      <c r="Z102" s="71">
        <v>123</v>
      </c>
      <c r="AA102" s="70">
        <v>0.22</v>
      </c>
      <c r="AB102" s="71">
        <v>7.0000000000000007E-2</v>
      </c>
      <c r="AC102" s="71">
        <v>0.28999999999999998</v>
      </c>
      <c r="AD102" s="71">
        <v>0.22</v>
      </c>
      <c r="AE102" s="71">
        <v>0.28999999999999998</v>
      </c>
      <c r="AF102" s="70">
        <v>0.27</v>
      </c>
      <c r="AG102" s="71">
        <v>0.08</v>
      </c>
      <c r="AH102" s="71">
        <v>0.35</v>
      </c>
      <c r="AI102" s="71">
        <v>0.27</v>
      </c>
      <c r="AJ102" s="71">
        <v>0.35</v>
      </c>
      <c r="AK102" s="63" t="s">
        <v>25</v>
      </c>
      <c r="AL102" s="93">
        <f>AC102-AH102</f>
        <v>-0.06</v>
      </c>
    </row>
    <row r="103" spans="1:38" ht="17.25" thickBot="1">
      <c r="A103" s="72">
        <v>142</v>
      </c>
      <c r="B103" s="57" t="s">
        <v>171</v>
      </c>
      <c r="C103" s="58" t="s">
        <v>1814</v>
      </c>
      <c r="D103" s="69" t="s">
        <v>102</v>
      </c>
      <c r="E103" s="58" t="s">
        <v>85</v>
      </c>
      <c r="F103" s="69" t="s">
        <v>3847</v>
      </c>
      <c r="G103" s="69">
        <v>1998</v>
      </c>
      <c r="H103" s="70">
        <v>15</v>
      </c>
      <c r="I103" s="71">
        <v>15</v>
      </c>
      <c r="J103" s="98">
        <v>1242</v>
      </c>
      <c r="K103" s="71">
        <v>13.8</v>
      </c>
      <c r="L103" s="70">
        <v>6</v>
      </c>
      <c r="M103" s="60">
        <v>0</v>
      </c>
      <c r="N103" s="71">
        <v>6</v>
      </c>
      <c r="O103" s="71">
        <v>6</v>
      </c>
      <c r="P103" s="60">
        <v>0</v>
      </c>
      <c r="Q103" s="60">
        <v>0</v>
      </c>
      <c r="R103" s="71">
        <v>3</v>
      </c>
      <c r="S103" s="60">
        <v>0</v>
      </c>
      <c r="T103" s="70">
        <v>5</v>
      </c>
      <c r="U103" s="71">
        <v>5</v>
      </c>
      <c r="V103" s="71">
        <v>0.9</v>
      </c>
      <c r="W103" s="71">
        <v>5.9</v>
      </c>
      <c r="X103" s="70">
        <v>26</v>
      </c>
      <c r="Y103" s="71">
        <v>24</v>
      </c>
      <c r="Z103" s="71">
        <v>74</v>
      </c>
      <c r="AA103" s="70">
        <v>0.43</v>
      </c>
      <c r="AB103" s="60">
        <v>0</v>
      </c>
      <c r="AC103" s="71">
        <v>0.43</v>
      </c>
      <c r="AD103" s="71">
        <v>0.43</v>
      </c>
      <c r="AE103" s="71">
        <v>0.43</v>
      </c>
      <c r="AF103" s="70">
        <v>0.36</v>
      </c>
      <c r="AG103" s="71">
        <v>7.0000000000000007E-2</v>
      </c>
      <c r="AH103" s="71">
        <v>0.43</v>
      </c>
      <c r="AI103" s="71">
        <v>0.36</v>
      </c>
      <c r="AJ103" s="71">
        <v>0.43</v>
      </c>
      <c r="AK103" s="63" t="s">
        <v>25</v>
      </c>
      <c r="AL103" s="93">
        <f>AC103-AH103</f>
        <v>0</v>
      </c>
    </row>
    <row r="104" spans="1:38" ht="17.25" thickBot="1">
      <c r="A104" s="72">
        <v>467</v>
      </c>
      <c r="B104" s="57" t="s">
        <v>2691</v>
      </c>
      <c r="C104" s="58" t="s">
        <v>1852</v>
      </c>
      <c r="D104" s="69" t="s">
        <v>104</v>
      </c>
      <c r="E104" s="58" t="s">
        <v>71</v>
      </c>
      <c r="F104" s="69" t="s">
        <v>4291</v>
      </c>
      <c r="G104" s="69">
        <v>2002</v>
      </c>
      <c r="H104" s="70">
        <v>15</v>
      </c>
      <c r="I104" s="71">
        <v>15</v>
      </c>
      <c r="J104" s="98">
        <v>1232</v>
      </c>
      <c r="K104" s="71">
        <v>13.7</v>
      </c>
      <c r="L104" s="70">
        <v>1</v>
      </c>
      <c r="M104" s="71">
        <v>2</v>
      </c>
      <c r="N104" s="71">
        <v>3</v>
      </c>
      <c r="O104" s="71">
        <v>1</v>
      </c>
      <c r="P104" s="60">
        <v>0</v>
      </c>
      <c r="Q104" s="60">
        <v>0</v>
      </c>
      <c r="R104" s="71">
        <v>7</v>
      </c>
      <c r="S104" s="71">
        <v>1</v>
      </c>
      <c r="T104" s="70">
        <v>1.4</v>
      </c>
      <c r="U104" s="71">
        <v>1.4</v>
      </c>
      <c r="V104" s="71">
        <v>0.9</v>
      </c>
      <c r="W104" s="71">
        <v>2.2999999999999998</v>
      </c>
      <c r="X104" s="70">
        <v>36</v>
      </c>
      <c r="Y104" s="71">
        <v>66</v>
      </c>
      <c r="Z104" s="71">
        <v>71</v>
      </c>
      <c r="AA104" s="70">
        <v>7.0000000000000007E-2</v>
      </c>
      <c r="AB104" s="71">
        <v>0.15</v>
      </c>
      <c r="AC104" s="71">
        <v>0.22</v>
      </c>
      <c r="AD104" s="71">
        <v>7.0000000000000007E-2</v>
      </c>
      <c r="AE104" s="71">
        <v>0.22</v>
      </c>
      <c r="AF104" s="70">
        <v>0.1</v>
      </c>
      <c r="AG104" s="71">
        <v>0.06</v>
      </c>
      <c r="AH104" s="71">
        <v>0.17</v>
      </c>
      <c r="AI104" s="71">
        <v>0.1</v>
      </c>
      <c r="AJ104" s="71">
        <v>0.17</v>
      </c>
      <c r="AK104" s="63" t="s">
        <v>25</v>
      </c>
      <c r="AL104" s="93"/>
    </row>
    <row r="105" spans="1:38" ht="17.25" thickBot="1">
      <c r="A105" s="72">
        <v>359</v>
      </c>
      <c r="B105" s="57" t="s">
        <v>2804</v>
      </c>
      <c r="C105" s="58" t="s">
        <v>1841</v>
      </c>
      <c r="D105" s="69" t="s">
        <v>103</v>
      </c>
      <c r="E105" s="58" t="s">
        <v>75</v>
      </c>
      <c r="F105" s="69" t="s">
        <v>4209</v>
      </c>
      <c r="G105" s="69">
        <v>1995</v>
      </c>
      <c r="H105" s="70">
        <v>15</v>
      </c>
      <c r="I105" s="71">
        <v>14</v>
      </c>
      <c r="J105" s="98">
        <v>1229</v>
      </c>
      <c r="K105" s="71">
        <v>13.7</v>
      </c>
      <c r="L105" s="70">
        <v>2</v>
      </c>
      <c r="M105" s="71">
        <v>1</v>
      </c>
      <c r="N105" s="71">
        <v>3</v>
      </c>
      <c r="O105" s="71">
        <v>2</v>
      </c>
      <c r="P105" s="60">
        <v>0</v>
      </c>
      <c r="Q105" s="60">
        <v>0</v>
      </c>
      <c r="R105" s="71">
        <v>8</v>
      </c>
      <c r="S105" s="60">
        <v>0</v>
      </c>
      <c r="T105" s="70">
        <v>0.9</v>
      </c>
      <c r="U105" s="71">
        <v>0.9</v>
      </c>
      <c r="V105" s="71">
        <v>0.2</v>
      </c>
      <c r="W105" s="71">
        <v>1.1000000000000001</v>
      </c>
      <c r="X105" s="70">
        <v>6</v>
      </c>
      <c r="Y105" s="71">
        <v>41</v>
      </c>
      <c r="Z105" s="71">
        <v>6</v>
      </c>
      <c r="AA105" s="70">
        <v>0.15</v>
      </c>
      <c r="AB105" s="71">
        <v>7.0000000000000007E-2</v>
      </c>
      <c r="AC105" s="71">
        <v>0.22</v>
      </c>
      <c r="AD105" s="71">
        <v>0.15</v>
      </c>
      <c r="AE105" s="71">
        <v>0.22</v>
      </c>
      <c r="AF105" s="70">
        <v>7.0000000000000007E-2</v>
      </c>
      <c r="AG105" s="71">
        <v>0.01</v>
      </c>
      <c r="AH105" s="71">
        <v>0.08</v>
      </c>
      <c r="AI105" s="71">
        <v>7.0000000000000007E-2</v>
      </c>
      <c r="AJ105" s="71">
        <v>0.08</v>
      </c>
      <c r="AK105" s="63" t="s">
        <v>25</v>
      </c>
      <c r="AL105" s="93">
        <f>AC105-AH105</f>
        <v>0.14000000000000001</v>
      </c>
    </row>
    <row r="106" spans="1:38" ht="17.25" thickBot="1">
      <c r="A106" s="72">
        <v>19</v>
      </c>
      <c r="B106" s="57" t="s">
        <v>2632</v>
      </c>
      <c r="C106" s="58" t="s">
        <v>1817</v>
      </c>
      <c r="D106" s="69" t="s">
        <v>1819</v>
      </c>
      <c r="E106" s="58" t="s">
        <v>2346</v>
      </c>
      <c r="F106" s="69" t="s">
        <v>3916</v>
      </c>
      <c r="G106" s="69">
        <v>2000</v>
      </c>
      <c r="H106" s="70">
        <v>17</v>
      </c>
      <c r="I106" s="71">
        <v>17</v>
      </c>
      <c r="J106" s="98">
        <v>1226</v>
      </c>
      <c r="K106" s="71">
        <v>13.6</v>
      </c>
      <c r="L106" s="70">
        <v>2</v>
      </c>
      <c r="M106" s="71">
        <v>1</v>
      </c>
      <c r="N106" s="71">
        <v>3</v>
      </c>
      <c r="O106" s="71">
        <v>2</v>
      </c>
      <c r="P106" s="60">
        <v>0</v>
      </c>
      <c r="Q106" s="60">
        <v>0</v>
      </c>
      <c r="R106" s="71">
        <v>1</v>
      </c>
      <c r="S106" s="60">
        <v>0</v>
      </c>
      <c r="T106" s="70">
        <v>2.6</v>
      </c>
      <c r="U106" s="71">
        <v>2.6</v>
      </c>
      <c r="V106" s="71">
        <v>0.8</v>
      </c>
      <c r="W106" s="71">
        <v>3.4</v>
      </c>
      <c r="X106" s="70">
        <v>40</v>
      </c>
      <c r="Y106" s="71">
        <v>33</v>
      </c>
      <c r="Z106" s="71">
        <v>56</v>
      </c>
      <c r="AA106" s="70">
        <v>0.15</v>
      </c>
      <c r="AB106" s="71">
        <v>7.0000000000000007E-2</v>
      </c>
      <c r="AC106" s="71">
        <v>0.22</v>
      </c>
      <c r="AD106" s="71">
        <v>0.15</v>
      </c>
      <c r="AE106" s="71">
        <v>0.22</v>
      </c>
      <c r="AF106" s="70">
        <v>0.19</v>
      </c>
      <c r="AG106" s="71">
        <v>0.06</v>
      </c>
      <c r="AH106" s="71">
        <v>0.25</v>
      </c>
      <c r="AI106" s="71">
        <v>0.19</v>
      </c>
      <c r="AJ106" s="71">
        <v>0.25</v>
      </c>
      <c r="AK106" s="63" t="s">
        <v>25</v>
      </c>
      <c r="AL106" s="93">
        <f>AC106-AH106</f>
        <v>-0.03</v>
      </c>
    </row>
    <row r="107" spans="1:38" ht="17.25" thickBot="1">
      <c r="A107" s="72">
        <v>370</v>
      </c>
      <c r="B107" s="57" t="s">
        <v>290</v>
      </c>
      <c r="C107" s="58" t="s">
        <v>1822</v>
      </c>
      <c r="D107" s="69" t="s">
        <v>103</v>
      </c>
      <c r="E107" s="58" t="s">
        <v>75</v>
      </c>
      <c r="F107" s="69" t="s">
        <v>3993</v>
      </c>
      <c r="G107" s="69">
        <v>1996</v>
      </c>
      <c r="H107" s="70">
        <v>18</v>
      </c>
      <c r="I107" s="71">
        <v>16</v>
      </c>
      <c r="J107" s="98">
        <v>1221</v>
      </c>
      <c r="K107" s="71">
        <v>13.6</v>
      </c>
      <c r="L107" s="70">
        <v>1</v>
      </c>
      <c r="M107" s="71">
        <v>4</v>
      </c>
      <c r="N107" s="71">
        <v>5</v>
      </c>
      <c r="O107" s="71">
        <v>1</v>
      </c>
      <c r="P107" s="60">
        <v>0</v>
      </c>
      <c r="Q107" s="60">
        <v>0</v>
      </c>
      <c r="R107" s="71">
        <v>2</v>
      </c>
      <c r="S107" s="60">
        <v>0</v>
      </c>
      <c r="T107" s="70">
        <v>1.1000000000000001</v>
      </c>
      <c r="U107" s="71">
        <v>1.1000000000000001</v>
      </c>
      <c r="V107" s="71">
        <v>3.5</v>
      </c>
      <c r="W107" s="71">
        <v>4.5999999999999996</v>
      </c>
      <c r="X107" s="70">
        <v>26</v>
      </c>
      <c r="Y107" s="71">
        <v>53</v>
      </c>
      <c r="Z107" s="71">
        <v>59</v>
      </c>
      <c r="AA107" s="70">
        <v>7.0000000000000007E-2</v>
      </c>
      <c r="AB107" s="71">
        <v>0.28999999999999998</v>
      </c>
      <c r="AC107" s="71">
        <v>0.37</v>
      </c>
      <c r="AD107" s="71">
        <v>7.0000000000000007E-2</v>
      </c>
      <c r="AE107" s="71">
        <v>0.37</v>
      </c>
      <c r="AF107" s="70">
        <v>0.08</v>
      </c>
      <c r="AG107" s="71">
        <v>0.26</v>
      </c>
      <c r="AH107" s="71">
        <v>0.34</v>
      </c>
      <c r="AI107" s="71">
        <v>0.08</v>
      </c>
      <c r="AJ107" s="71">
        <v>0.34</v>
      </c>
      <c r="AK107" s="63" t="s">
        <v>25</v>
      </c>
      <c r="AL107" s="93"/>
    </row>
    <row r="108" spans="1:38" ht="17.25" thickBot="1">
      <c r="A108" s="72">
        <v>178</v>
      </c>
      <c r="B108" s="57" t="s">
        <v>1773</v>
      </c>
      <c r="C108" s="58" t="s">
        <v>1822</v>
      </c>
      <c r="D108" s="69" t="s">
        <v>103</v>
      </c>
      <c r="E108" s="58" t="s">
        <v>93</v>
      </c>
      <c r="F108" s="69" t="s">
        <v>3846</v>
      </c>
      <c r="G108" s="69">
        <v>2001</v>
      </c>
      <c r="H108" s="70">
        <v>16</v>
      </c>
      <c r="I108" s="71">
        <v>15</v>
      </c>
      <c r="J108" s="98">
        <v>1211</v>
      </c>
      <c r="K108" s="71">
        <v>13.5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5</v>
      </c>
      <c r="S108" s="60">
        <v>0</v>
      </c>
      <c r="T108" s="70">
        <v>0.3</v>
      </c>
      <c r="U108" s="71">
        <v>0.3</v>
      </c>
      <c r="V108" s="71">
        <v>0.8</v>
      </c>
      <c r="W108" s="71">
        <v>1.1000000000000001</v>
      </c>
      <c r="X108" s="70">
        <v>11</v>
      </c>
      <c r="Y108" s="71">
        <v>50</v>
      </c>
      <c r="Z108" s="71">
        <v>11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0.03</v>
      </c>
      <c r="AG108" s="71">
        <v>0.06</v>
      </c>
      <c r="AH108" s="71">
        <v>0.08</v>
      </c>
      <c r="AI108" s="71">
        <v>0.03</v>
      </c>
      <c r="AJ108" s="71">
        <v>0.08</v>
      </c>
      <c r="AK108" s="63" t="s">
        <v>25</v>
      </c>
      <c r="AL108" s="93">
        <f>AC108-AH108</f>
        <v>-0.08</v>
      </c>
    </row>
    <row r="109" spans="1:38" ht="17.25" thickBot="1">
      <c r="A109" s="72">
        <v>500</v>
      </c>
      <c r="B109" s="57" t="s">
        <v>361</v>
      </c>
      <c r="C109" s="58" t="s">
        <v>1812</v>
      </c>
      <c r="D109" s="69" t="s">
        <v>104</v>
      </c>
      <c r="E109" s="58" t="s">
        <v>96</v>
      </c>
      <c r="F109" s="69" t="s">
        <v>4321</v>
      </c>
      <c r="G109" s="69">
        <v>1985</v>
      </c>
      <c r="H109" s="70">
        <v>15</v>
      </c>
      <c r="I109" s="71">
        <v>15</v>
      </c>
      <c r="J109" s="98">
        <v>1209</v>
      </c>
      <c r="K109" s="71">
        <v>13.4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6</v>
      </c>
      <c r="S109" s="71">
        <v>1</v>
      </c>
      <c r="T109" s="70">
        <v>0.3</v>
      </c>
      <c r="U109" s="71">
        <v>0.3</v>
      </c>
      <c r="V109" s="71">
        <v>1</v>
      </c>
      <c r="W109" s="71">
        <v>1.3</v>
      </c>
      <c r="X109" s="70">
        <v>22</v>
      </c>
      <c r="Y109" s="71">
        <v>52</v>
      </c>
      <c r="Z109" s="71">
        <v>21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0.02</v>
      </c>
      <c r="AG109" s="71">
        <v>7.0000000000000007E-2</v>
      </c>
      <c r="AH109" s="71">
        <v>0.1</v>
      </c>
      <c r="AI109" s="71">
        <v>0.02</v>
      </c>
      <c r="AJ109" s="71">
        <v>0.1</v>
      </c>
      <c r="AK109" s="63" t="s">
        <v>25</v>
      </c>
      <c r="AL109" s="93">
        <f>AC109-AH109</f>
        <v>-0.1</v>
      </c>
    </row>
    <row r="110" spans="1:38" ht="17.25" thickBot="1">
      <c r="A110" s="72">
        <v>55</v>
      </c>
      <c r="B110" s="57" t="s">
        <v>129</v>
      </c>
      <c r="C110" s="58" t="s">
        <v>1839</v>
      </c>
      <c r="D110" s="69" t="s">
        <v>103</v>
      </c>
      <c r="E110" s="58" t="s">
        <v>71</v>
      </c>
      <c r="F110" s="69" t="s">
        <v>3947</v>
      </c>
      <c r="G110" s="69">
        <v>1996</v>
      </c>
      <c r="H110" s="70">
        <v>15</v>
      </c>
      <c r="I110" s="71">
        <v>15</v>
      </c>
      <c r="J110" s="98">
        <v>1207</v>
      </c>
      <c r="K110" s="71">
        <v>13.4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71">
        <v>7</v>
      </c>
      <c r="S110" s="71">
        <v>2</v>
      </c>
      <c r="T110" s="70">
        <v>1.2</v>
      </c>
      <c r="U110" s="71">
        <v>1.2</v>
      </c>
      <c r="V110" s="71">
        <v>0.3</v>
      </c>
      <c r="W110" s="71">
        <v>1.5</v>
      </c>
      <c r="X110" s="70">
        <v>31</v>
      </c>
      <c r="Y110" s="71">
        <v>88</v>
      </c>
      <c r="Z110" s="71">
        <v>7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0.09</v>
      </c>
      <c r="AG110" s="71">
        <v>0.02</v>
      </c>
      <c r="AH110" s="71">
        <v>0.11</v>
      </c>
      <c r="AI110" s="71">
        <v>0.09</v>
      </c>
      <c r="AJ110" s="71">
        <v>0.11</v>
      </c>
      <c r="AK110" s="63" t="s">
        <v>25</v>
      </c>
      <c r="AL110" s="93">
        <f>AC110-AH110</f>
        <v>-0.11</v>
      </c>
    </row>
    <row r="111" spans="1:38" ht="17.25" thickBot="1">
      <c r="A111" s="72">
        <v>339</v>
      </c>
      <c r="B111" s="57" t="s">
        <v>2676</v>
      </c>
      <c r="C111" s="58" t="s">
        <v>1832</v>
      </c>
      <c r="D111" s="69" t="s">
        <v>104</v>
      </c>
      <c r="E111" s="58" t="s">
        <v>2346</v>
      </c>
      <c r="F111" s="69" t="s">
        <v>4191</v>
      </c>
      <c r="G111" s="69">
        <v>1999</v>
      </c>
      <c r="H111" s="70">
        <v>14</v>
      </c>
      <c r="I111" s="71">
        <v>13</v>
      </c>
      <c r="J111" s="98">
        <v>1207</v>
      </c>
      <c r="K111" s="71">
        <v>13.4</v>
      </c>
      <c r="L111" s="59">
        <v>0</v>
      </c>
      <c r="M111" s="71">
        <v>2</v>
      </c>
      <c r="N111" s="71">
        <v>2</v>
      </c>
      <c r="O111" s="60">
        <v>0</v>
      </c>
      <c r="P111" s="60">
        <v>0</v>
      </c>
      <c r="Q111" s="60">
        <v>0</v>
      </c>
      <c r="R111" s="71">
        <v>2</v>
      </c>
      <c r="S111" s="60">
        <v>0</v>
      </c>
      <c r="T111" s="70">
        <v>0.3</v>
      </c>
      <c r="U111" s="71">
        <v>0.3</v>
      </c>
      <c r="V111" s="71">
        <v>0.5</v>
      </c>
      <c r="W111" s="71">
        <v>0.8</v>
      </c>
      <c r="X111" s="70">
        <v>21</v>
      </c>
      <c r="Y111" s="71">
        <v>69</v>
      </c>
      <c r="Z111" s="71">
        <v>4</v>
      </c>
      <c r="AA111" s="59">
        <v>0</v>
      </c>
      <c r="AB111" s="71">
        <v>0.15</v>
      </c>
      <c r="AC111" s="71">
        <v>0.15</v>
      </c>
      <c r="AD111" s="60">
        <v>0</v>
      </c>
      <c r="AE111" s="71">
        <v>0.15</v>
      </c>
      <c r="AF111" s="70">
        <v>0.02</v>
      </c>
      <c r="AG111" s="71">
        <v>0.04</v>
      </c>
      <c r="AH111" s="71">
        <v>0.06</v>
      </c>
      <c r="AI111" s="71">
        <v>0.02</v>
      </c>
      <c r="AJ111" s="71">
        <v>0.06</v>
      </c>
      <c r="AK111" s="63" t="s">
        <v>25</v>
      </c>
      <c r="AL111" s="93"/>
    </row>
    <row r="112" spans="1:38" ht="17.25" thickBot="1">
      <c r="A112" s="72">
        <v>26</v>
      </c>
      <c r="B112" s="57" t="s">
        <v>119</v>
      </c>
      <c r="C112" s="58" t="s">
        <v>1812</v>
      </c>
      <c r="D112" s="69" t="s">
        <v>1819</v>
      </c>
      <c r="E112" s="58" t="s">
        <v>2347</v>
      </c>
      <c r="F112" s="69" t="s">
        <v>3923</v>
      </c>
      <c r="G112" s="69">
        <v>2001</v>
      </c>
      <c r="H112" s="70">
        <v>15</v>
      </c>
      <c r="I112" s="71">
        <v>14</v>
      </c>
      <c r="J112" s="98">
        <v>1206</v>
      </c>
      <c r="K112" s="71">
        <v>13.4</v>
      </c>
      <c r="L112" s="70">
        <v>3</v>
      </c>
      <c r="M112" s="60">
        <v>0</v>
      </c>
      <c r="N112" s="71">
        <v>3</v>
      </c>
      <c r="O112" s="71">
        <v>3</v>
      </c>
      <c r="P112" s="60">
        <v>0</v>
      </c>
      <c r="Q112" s="60">
        <v>0</v>
      </c>
      <c r="R112" s="71">
        <v>1</v>
      </c>
      <c r="S112" s="60">
        <v>0</v>
      </c>
      <c r="T112" s="70">
        <v>2.2000000000000002</v>
      </c>
      <c r="U112" s="71">
        <v>2.2000000000000002</v>
      </c>
      <c r="V112" s="71">
        <v>1.2</v>
      </c>
      <c r="W112" s="71">
        <v>3.4</v>
      </c>
      <c r="X112" s="70">
        <v>20</v>
      </c>
      <c r="Y112" s="71">
        <v>11</v>
      </c>
      <c r="Z112" s="71">
        <v>68</v>
      </c>
      <c r="AA112" s="70">
        <v>0.22</v>
      </c>
      <c r="AB112" s="60">
        <v>0</v>
      </c>
      <c r="AC112" s="71">
        <v>0.22</v>
      </c>
      <c r="AD112" s="71">
        <v>0.22</v>
      </c>
      <c r="AE112" s="71">
        <v>0.22</v>
      </c>
      <c r="AF112" s="70">
        <v>0.16</v>
      </c>
      <c r="AG112" s="71">
        <v>0.09</v>
      </c>
      <c r="AH112" s="71">
        <v>0.25</v>
      </c>
      <c r="AI112" s="71">
        <v>0.16</v>
      </c>
      <c r="AJ112" s="71">
        <v>0.25</v>
      </c>
      <c r="AK112" s="63" t="s">
        <v>25</v>
      </c>
      <c r="AL112" s="93">
        <f>AC112-AH112</f>
        <v>-0.03</v>
      </c>
    </row>
    <row r="113" spans="1:38" ht="17.25" thickBot="1">
      <c r="A113" s="72">
        <v>300</v>
      </c>
      <c r="B113" s="57" t="s">
        <v>3073</v>
      </c>
      <c r="C113" s="58" t="s">
        <v>1812</v>
      </c>
      <c r="D113" s="69" t="s">
        <v>1810</v>
      </c>
      <c r="E113" s="58" t="s">
        <v>96</v>
      </c>
      <c r="F113" s="69" t="s">
        <v>4156</v>
      </c>
      <c r="G113" s="69">
        <v>1999</v>
      </c>
      <c r="H113" s="70">
        <v>15</v>
      </c>
      <c r="I113" s="71">
        <v>14</v>
      </c>
      <c r="J113" s="98">
        <v>1203</v>
      </c>
      <c r="K113" s="71">
        <v>13.4</v>
      </c>
      <c r="L113" s="70">
        <v>2</v>
      </c>
      <c r="M113" s="71">
        <v>3</v>
      </c>
      <c r="N113" s="71">
        <v>5</v>
      </c>
      <c r="O113" s="71">
        <v>2</v>
      </c>
      <c r="P113" s="60">
        <v>0</v>
      </c>
      <c r="Q113" s="60">
        <v>0</v>
      </c>
      <c r="R113" s="60">
        <v>0</v>
      </c>
      <c r="S113" s="60">
        <v>0</v>
      </c>
      <c r="T113" s="70">
        <v>1.7</v>
      </c>
      <c r="U113" s="71">
        <v>1.7</v>
      </c>
      <c r="V113" s="71">
        <v>4.5999999999999996</v>
      </c>
      <c r="W113" s="71">
        <v>6.3</v>
      </c>
      <c r="X113" s="70">
        <v>37</v>
      </c>
      <c r="Y113" s="71">
        <v>39</v>
      </c>
      <c r="Z113" s="71">
        <v>59</v>
      </c>
      <c r="AA113" s="70">
        <v>0.15</v>
      </c>
      <c r="AB113" s="71">
        <v>0.22</v>
      </c>
      <c r="AC113" s="71">
        <v>0.37</v>
      </c>
      <c r="AD113" s="71">
        <v>0.15</v>
      </c>
      <c r="AE113" s="71">
        <v>0.37</v>
      </c>
      <c r="AF113" s="70">
        <v>0.13</v>
      </c>
      <c r="AG113" s="71">
        <v>0.34</v>
      </c>
      <c r="AH113" s="71">
        <v>0.47</v>
      </c>
      <c r="AI113" s="71">
        <v>0.13</v>
      </c>
      <c r="AJ113" s="71">
        <v>0.47</v>
      </c>
      <c r="AK113" s="63" t="s">
        <v>25</v>
      </c>
      <c r="AL113" s="93"/>
    </row>
    <row r="114" spans="1:38" ht="17.25" thickBot="1">
      <c r="A114" s="72">
        <v>317</v>
      </c>
      <c r="B114" s="57" t="s">
        <v>2674</v>
      </c>
      <c r="C114" s="58" t="s">
        <v>1812</v>
      </c>
      <c r="D114" s="69" t="s">
        <v>102</v>
      </c>
      <c r="E114" s="58" t="s">
        <v>2626</v>
      </c>
      <c r="F114" s="69" t="s">
        <v>4173</v>
      </c>
      <c r="G114" s="69">
        <v>1995</v>
      </c>
      <c r="H114" s="70">
        <v>17</v>
      </c>
      <c r="I114" s="71">
        <v>14</v>
      </c>
      <c r="J114" s="98">
        <v>1201</v>
      </c>
      <c r="K114" s="71">
        <v>13.3</v>
      </c>
      <c r="L114" s="70">
        <v>3</v>
      </c>
      <c r="M114" s="71">
        <v>2</v>
      </c>
      <c r="N114" s="71">
        <v>5</v>
      </c>
      <c r="O114" s="71">
        <v>1</v>
      </c>
      <c r="P114" s="71">
        <v>2</v>
      </c>
      <c r="Q114" s="71">
        <v>2</v>
      </c>
      <c r="R114" s="71">
        <v>1</v>
      </c>
      <c r="S114" s="60">
        <v>0</v>
      </c>
      <c r="T114" s="70">
        <v>3.9</v>
      </c>
      <c r="U114" s="71">
        <v>2.2999999999999998</v>
      </c>
      <c r="V114" s="71">
        <v>0.5</v>
      </c>
      <c r="W114" s="71">
        <v>2.8</v>
      </c>
      <c r="X114" s="70">
        <v>10</v>
      </c>
      <c r="Y114" s="71">
        <v>31</v>
      </c>
      <c r="Z114" s="71">
        <v>61</v>
      </c>
      <c r="AA114" s="70">
        <v>0.22</v>
      </c>
      <c r="AB114" s="71">
        <v>0.15</v>
      </c>
      <c r="AC114" s="71">
        <v>0.37</v>
      </c>
      <c r="AD114" s="71">
        <v>7.0000000000000007E-2</v>
      </c>
      <c r="AE114" s="71">
        <v>0.22</v>
      </c>
      <c r="AF114" s="70">
        <v>0.28999999999999998</v>
      </c>
      <c r="AG114" s="71">
        <v>0.04</v>
      </c>
      <c r="AH114" s="71">
        <v>0.33</v>
      </c>
      <c r="AI114" s="71">
        <v>0.17</v>
      </c>
      <c r="AJ114" s="71">
        <v>0.21</v>
      </c>
      <c r="AK114" s="63" t="s">
        <v>25</v>
      </c>
      <c r="AL114" s="93">
        <f>AC114-AH114</f>
        <v>3.999999999999998E-2</v>
      </c>
    </row>
    <row r="115" spans="1:38" ht="17.25" thickBot="1">
      <c r="A115" s="72">
        <v>118</v>
      </c>
      <c r="B115" s="57" t="s">
        <v>2648</v>
      </c>
      <c r="C115" s="58" t="s">
        <v>1814</v>
      </c>
      <c r="D115" s="69" t="s">
        <v>1819</v>
      </c>
      <c r="E115" s="58" t="s">
        <v>83</v>
      </c>
      <c r="F115" s="69" t="s">
        <v>4005</v>
      </c>
      <c r="G115" s="69">
        <v>1999</v>
      </c>
      <c r="H115" s="70">
        <v>18</v>
      </c>
      <c r="I115" s="71">
        <v>15</v>
      </c>
      <c r="J115" s="98">
        <v>1194</v>
      </c>
      <c r="K115" s="71">
        <v>13.3</v>
      </c>
      <c r="L115" s="70">
        <v>3</v>
      </c>
      <c r="M115" s="71">
        <v>4</v>
      </c>
      <c r="N115" s="71">
        <v>7</v>
      </c>
      <c r="O115" s="71">
        <v>3</v>
      </c>
      <c r="P115" s="60">
        <v>0</v>
      </c>
      <c r="Q115" s="60">
        <v>0</v>
      </c>
      <c r="R115" s="60">
        <v>0</v>
      </c>
      <c r="S115" s="60">
        <v>0</v>
      </c>
      <c r="T115" s="70">
        <v>2.9</v>
      </c>
      <c r="U115" s="71">
        <v>2.9</v>
      </c>
      <c r="V115" s="71">
        <v>4</v>
      </c>
      <c r="W115" s="71">
        <v>6.9</v>
      </c>
      <c r="X115" s="70">
        <v>48</v>
      </c>
      <c r="Y115" s="71">
        <v>41</v>
      </c>
      <c r="Z115" s="71">
        <v>107</v>
      </c>
      <c r="AA115" s="70">
        <v>0.23</v>
      </c>
      <c r="AB115" s="71">
        <v>0.3</v>
      </c>
      <c r="AC115" s="71">
        <v>0.53</v>
      </c>
      <c r="AD115" s="71">
        <v>0.23</v>
      </c>
      <c r="AE115" s="71">
        <v>0.53</v>
      </c>
      <c r="AF115" s="70">
        <v>0.22</v>
      </c>
      <c r="AG115" s="71">
        <v>0.3</v>
      </c>
      <c r="AH115" s="71">
        <v>0.52</v>
      </c>
      <c r="AI115" s="71">
        <v>0.22</v>
      </c>
      <c r="AJ115" s="71">
        <v>0.52</v>
      </c>
      <c r="AK115" s="63" t="s">
        <v>25</v>
      </c>
      <c r="AL115" s="93">
        <f>AC115-AH115</f>
        <v>1.0000000000000009E-2</v>
      </c>
    </row>
    <row r="116" spans="1:38" ht="17.25" thickBot="1">
      <c r="A116" s="72">
        <v>145</v>
      </c>
      <c r="B116" s="57" t="s">
        <v>172</v>
      </c>
      <c r="C116" s="58" t="s">
        <v>1829</v>
      </c>
      <c r="D116" s="69" t="s">
        <v>1819</v>
      </c>
      <c r="E116" s="58" t="s">
        <v>87</v>
      </c>
      <c r="F116" s="69" t="s">
        <v>4026</v>
      </c>
      <c r="G116" s="69">
        <v>2002</v>
      </c>
      <c r="H116" s="70">
        <v>18</v>
      </c>
      <c r="I116" s="71">
        <v>12</v>
      </c>
      <c r="J116" s="98">
        <v>1188</v>
      </c>
      <c r="K116" s="71">
        <v>13.2</v>
      </c>
      <c r="L116" s="70">
        <v>4</v>
      </c>
      <c r="M116" s="71">
        <v>3</v>
      </c>
      <c r="N116" s="71">
        <v>7</v>
      </c>
      <c r="O116" s="71">
        <v>4</v>
      </c>
      <c r="P116" s="60">
        <v>0</v>
      </c>
      <c r="Q116" s="60">
        <v>0</v>
      </c>
      <c r="R116" s="71">
        <v>1</v>
      </c>
      <c r="S116" s="60">
        <v>0</v>
      </c>
      <c r="T116" s="70">
        <v>2.2999999999999998</v>
      </c>
      <c r="U116" s="71">
        <v>2.2999999999999998</v>
      </c>
      <c r="V116" s="71">
        <v>2.8</v>
      </c>
      <c r="W116" s="71">
        <v>5.0999999999999996</v>
      </c>
      <c r="X116" s="70">
        <v>54</v>
      </c>
      <c r="Y116" s="71">
        <v>21</v>
      </c>
      <c r="Z116" s="71">
        <v>106</v>
      </c>
      <c r="AA116" s="70">
        <v>0.3</v>
      </c>
      <c r="AB116" s="71">
        <v>0.23</v>
      </c>
      <c r="AC116" s="71">
        <v>0.53</v>
      </c>
      <c r="AD116" s="71">
        <v>0.3</v>
      </c>
      <c r="AE116" s="71">
        <v>0.53</v>
      </c>
      <c r="AF116" s="70">
        <v>0.18</v>
      </c>
      <c r="AG116" s="71">
        <v>0.21</v>
      </c>
      <c r="AH116" s="71">
        <v>0.38</v>
      </c>
      <c r="AI116" s="71">
        <v>0.18</v>
      </c>
      <c r="AJ116" s="71">
        <v>0.38</v>
      </c>
      <c r="AK116" s="63" t="s">
        <v>25</v>
      </c>
      <c r="AL116" s="93">
        <f>AC116-AH116</f>
        <v>0.15000000000000002</v>
      </c>
    </row>
    <row r="117" spans="1:38" ht="17.25" thickBot="1">
      <c r="A117" s="72">
        <v>76</v>
      </c>
      <c r="B117" s="57" t="s">
        <v>2795</v>
      </c>
      <c r="C117" s="58" t="s">
        <v>1842</v>
      </c>
      <c r="D117" s="69" t="s">
        <v>103</v>
      </c>
      <c r="E117" s="58" t="s">
        <v>81</v>
      </c>
      <c r="F117" s="69" t="s">
        <v>3967</v>
      </c>
      <c r="G117" s="69">
        <v>2001</v>
      </c>
      <c r="H117" s="70">
        <v>15</v>
      </c>
      <c r="I117" s="71">
        <v>13</v>
      </c>
      <c r="J117" s="98">
        <v>1184</v>
      </c>
      <c r="K117" s="71">
        <v>13.2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71">
        <v>3</v>
      </c>
      <c r="S117" s="60">
        <v>0</v>
      </c>
      <c r="T117" s="70">
        <v>0.2</v>
      </c>
      <c r="U117" s="71">
        <v>0.2</v>
      </c>
      <c r="V117" s="71">
        <v>0.9</v>
      </c>
      <c r="W117" s="71">
        <v>1.2</v>
      </c>
      <c r="X117" s="70">
        <v>8</v>
      </c>
      <c r="Y117" s="71">
        <v>65</v>
      </c>
      <c r="Z117" s="71">
        <v>14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0.02</v>
      </c>
      <c r="AG117" s="71">
        <v>7.0000000000000007E-2</v>
      </c>
      <c r="AH117" s="71">
        <v>0.09</v>
      </c>
      <c r="AI117" s="71">
        <v>0.02</v>
      </c>
      <c r="AJ117" s="71">
        <v>0.09</v>
      </c>
      <c r="AK117" s="63" t="s">
        <v>25</v>
      </c>
      <c r="AL117" s="93">
        <f>AC117-AH117</f>
        <v>-0.09</v>
      </c>
    </row>
    <row r="118" spans="1:38" ht="17.25" thickBot="1">
      <c r="A118" s="72">
        <v>334</v>
      </c>
      <c r="B118" s="57" t="s">
        <v>2675</v>
      </c>
      <c r="C118" s="58" t="s">
        <v>1850</v>
      </c>
      <c r="D118" s="69" t="s">
        <v>103</v>
      </c>
      <c r="E118" s="58" t="s">
        <v>2347</v>
      </c>
      <c r="F118" s="69" t="s">
        <v>4187</v>
      </c>
      <c r="G118" s="69">
        <v>1991</v>
      </c>
      <c r="H118" s="70">
        <v>16</v>
      </c>
      <c r="I118" s="71">
        <v>13</v>
      </c>
      <c r="J118" s="98">
        <v>1180</v>
      </c>
      <c r="K118" s="71">
        <v>13.1</v>
      </c>
      <c r="L118" s="70">
        <v>1</v>
      </c>
      <c r="M118" s="60">
        <v>0</v>
      </c>
      <c r="N118" s="71">
        <v>1</v>
      </c>
      <c r="O118" s="60">
        <v>0</v>
      </c>
      <c r="P118" s="71">
        <v>1</v>
      </c>
      <c r="Q118" s="71">
        <v>1</v>
      </c>
      <c r="R118" s="71">
        <v>5</v>
      </c>
      <c r="S118" s="60">
        <v>0</v>
      </c>
      <c r="T118" s="70">
        <v>1.1000000000000001</v>
      </c>
      <c r="U118" s="71">
        <v>0.3</v>
      </c>
      <c r="V118" s="71">
        <v>0.6</v>
      </c>
      <c r="W118" s="71">
        <v>0.8</v>
      </c>
      <c r="X118" s="70">
        <v>2</v>
      </c>
      <c r="Y118" s="71">
        <v>61</v>
      </c>
      <c r="Z118" s="71">
        <v>8</v>
      </c>
      <c r="AA118" s="70">
        <v>0.08</v>
      </c>
      <c r="AB118" s="60">
        <v>0</v>
      </c>
      <c r="AC118" s="71">
        <v>0.08</v>
      </c>
      <c r="AD118" s="60">
        <v>0</v>
      </c>
      <c r="AE118" s="60">
        <v>0</v>
      </c>
      <c r="AF118" s="70">
        <v>0.08</v>
      </c>
      <c r="AG118" s="71">
        <v>0.04</v>
      </c>
      <c r="AH118" s="71">
        <v>0.12</v>
      </c>
      <c r="AI118" s="71">
        <v>0.02</v>
      </c>
      <c r="AJ118" s="71">
        <v>0.06</v>
      </c>
      <c r="AK118" s="63" t="s">
        <v>25</v>
      </c>
      <c r="AL118" s="93">
        <f>AC118-AH118</f>
        <v>-3.9999999999999994E-2</v>
      </c>
    </row>
    <row r="119" spans="1:38" ht="17.25" thickBot="1">
      <c r="A119" s="72">
        <v>401</v>
      </c>
      <c r="B119" s="57" t="s">
        <v>306</v>
      </c>
      <c r="C119" s="58" t="s">
        <v>1820</v>
      </c>
      <c r="D119" s="69" t="s">
        <v>103</v>
      </c>
      <c r="E119" s="58" t="s">
        <v>65</v>
      </c>
      <c r="F119" s="69" t="s">
        <v>4237</v>
      </c>
      <c r="G119" s="69">
        <v>1996</v>
      </c>
      <c r="H119" s="70">
        <v>14</v>
      </c>
      <c r="I119" s="71">
        <v>14</v>
      </c>
      <c r="J119" s="98">
        <v>1180</v>
      </c>
      <c r="K119" s="71">
        <v>13.1</v>
      </c>
      <c r="L119" s="70">
        <v>3</v>
      </c>
      <c r="M119" s="71">
        <v>2</v>
      </c>
      <c r="N119" s="71">
        <v>5</v>
      </c>
      <c r="O119" s="71">
        <v>3</v>
      </c>
      <c r="P119" s="60">
        <v>0</v>
      </c>
      <c r="Q119" s="60">
        <v>0</v>
      </c>
      <c r="R119" s="71">
        <v>6</v>
      </c>
      <c r="S119" s="71">
        <v>1</v>
      </c>
      <c r="T119" s="70">
        <v>1.9</v>
      </c>
      <c r="U119" s="71">
        <v>1.9</v>
      </c>
      <c r="V119" s="71">
        <v>1.3</v>
      </c>
      <c r="W119" s="71">
        <v>3.2</v>
      </c>
      <c r="X119" s="70">
        <v>28</v>
      </c>
      <c r="Y119" s="71">
        <v>124</v>
      </c>
      <c r="Z119" s="71">
        <v>23</v>
      </c>
      <c r="AA119" s="70">
        <v>0.23</v>
      </c>
      <c r="AB119" s="71">
        <v>0.15</v>
      </c>
      <c r="AC119" s="71">
        <v>0.38</v>
      </c>
      <c r="AD119" s="71">
        <v>0.23</v>
      </c>
      <c r="AE119" s="71">
        <v>0.38</v>
      </c>
      <c r="AF119" s="70">
        <v>0.14000000000000001</v>
      </c>
      <c r="AG119" s="71">
        <v>0.1</v>
      </c>
      <c r="AH119" s="71">
        <v>0.24</v>
      </c>
      <c r="AI119" s="71">
        <v>0.14000000000000001</v>
      </c>
      <c r="AJ119" s="71">
        <v>0.24</v>
      </c>
      <c r="AK119" s="63" t="s">
        <v>25</v>
      </c>
      <c r="AL119" s="93"/>
    </row>
    <row r="120" spans="1:38" ht="17.25" thickBot="1">
      <c r="A120" s="72">
        <v>426</v>
      </c>
      <c r="B120" s="57" t="s">
        <v>323</v>
      </c>
      <c r="C120" s="58" t="s">
        <v>1841</v>
      </c>
      <c r="D120" s="69" t="s">
        <v>1810</v>
      </c>
      <c r="E120" s="58" t="s">
        <v>65</v>
      </c>
      <c r="F120" s="69" t="s">
        <v>4257</v>
      </c>
      <c r="G120" s="69">
        <v>1994</v>
      </c>
      <c r="H120" s="70">
        <v>14</v>
      </c>
      <c r="I120" s="71">
        <v>13</v>
      </c>
      <c r="J120" s="98">
        <v>1178</v>
      </c>
      <c r="K120" s="71">
        <v>13.1</v>
      </c>
      <c r="L120" s="70">
        <v>4</v>
      </c>
      <c r="M120" s="71">
        <v>3</v>
      </c>
      <c r="N120" s="71">
        <v>7</v>
      </c>
      <c r="O120" s="71">
        <v>4</v>
      </c>
      <c r="P120" s="60">
        <v>0</v>
      </c>
      <c r="Q120" s="60">
        <v>0</v>
      </c>
      <c r="R120" s="71">
        <v>3</v>
      </c>
      <c r="S120" s="60">
        <v>0</v>
      </c>
      <c r="T120" s="70">
        <v>1.2</v>
      </c>
      <c r="U120" s="71">
        <v>1.2</v>
      </c>
      <c r="V120" s="71">
        <v>3.9</v>
      </c>
      <c r="W120" s="71">
        <v>5.0999999999999996</v>
      </c>
      <c r="X120" s="70">
        <v>71</v>
      </c>
      <c r="Y120" s="71">
        <v>92</v>
      </c>
      <c r="Z120" s="71">
        <v>110</v>
      </c>
      <c r="AA120" s="70">
        <v>0.31</v>
      </c>
      <c r="AB120" s="71">
        <v>0.23</v>
      </c>
      <c r="AC120" s="71">
        <v>0.53</v>
      </c>
      <c r="AD120" s="71">
        <v>0.31</v>
      </c>
      <c r="AE120" s="71">
        <v>0.53</v>
      </c>
      <c r="AF120" s="70">
        <v>0.09</v>
      </c>
      <c r="AG120" s="71">
        <v>0.3</v>
      </c>
      <c r="AH120" s="71">
        <v>0.39</v>
      </c>
      <c r="AI120" s="71">
        <v>0.09</v>
      </c>
      <c r="AJ120" s="71">
        <v>0.39</v>
      </c>
      <c r="AK120" s="63" t="s">
        <v>25</v>
      </c>
      <c r="AL120" s="93">
        <f>AC120-AH120</f>
        <v>0.14000000000000001</v>
      </c>
    </row>
    <row r="121" spans="1:38" ht="17.25" thickBot="1">
      <c r="A121" s="72">
        <v>83</v>
      </c>
      <c r="B121" s="57" t="s">
        <v>3068</v>
      </c>
      <c r="C121" s="58" t="s">
        <v>1844</v>
      </c>
      <c r="D121" s="69" t="s">
        <v>104</v>
      </c>
      <c r="E121" s="58" t="s">
        <v>75</v>
      </c>
      <c r="F121" s="69" t="s">
        <v>3974</v>
      </c>
      <c r="G121" s="69">
        <v>1995</v>
      </c>
      <c r="H121" s="70">
        <v>15</v>
      </c>
      <c r="I121" s="71">
        <v>13</v>
      </c>
      <c r="J121" s="98">
        <v>1174</v>
      </c>
      <c r="K121" s="71">
        <v>13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71">
        <v>1</v>
      </c>
      <c r="S121" s="60">
        <v>0</v>
      </c>
      <c r="T121" s="70">
        <v>0.5</v>
      </c>
      <c r="U121" s="71">
        <v>0.5</v>
      </c>
      <c r="V121" s="71">
        <v>0.7</v>
      </c>
      <c r="W121" s="71">
        <v>1.2</v>
      </c>
      <c r="X121" s="70">
        <v>24</v>
      </c>
      <c r="Y121" s="71">
        <v>49</v>
      </c>
      <c r="Z121" s="71">
        <v>59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0.04</v>
      </c>
      <c r="AG121" s="71">
        <v>0.05</v>
      </c>
      <c r="AH121" s="71">
        <v>0.09</v>
      </c>
      <c r="AI121" s="71">
        <v>0.04</v>
      </c>
      <c r="AJ121" s="71">
        <v>0.09</v>
      </c>
      <c r="AK121" s="63" t="s">
        <v>25</v>
      </c>
      <c r="AL121" s="93">
        <f>AC121-AH121</f>
        <v>-0.09</v>
      </c>
    </row>
    <row r="122" spans="1:38" ht="17.25" thickBot="1">
      <c r="A122" s="72">
        <v>386</v>
      </c>
      <c r="B122" s="57" t="s">
        <v>78</v>
      </c>
      <c r="C122" s="58" t="s">
        <v>1820</v>
      </c>
      <c r="D122" s="69" t="s">
        <v>111</v>
      </c>
      <c r="E122" s="58" t="s">
        <v>63</v>
      </c>
      <c r="F122" s="69" t="s">
        <v>4227</v>
      </c>
      <c r="G122" s="69">
        <v>1995</v>
      </c>
      <c r="H122" s="70">
        <v>13</v>
      </c>
      <c r="I122" s="71">
        <v>13</v>
      </c>
      <c r="J122" s="98">
        <v>1170</v>
      </c>
      <c r="K122" s="71">
        <v>13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59">
        <v>0</v>
      </c>
      <c r="U122" s="60">
        <v>0</v>
      </c>
      <c r="V122" s="60">
        <v>0</v>
      </c>
      <c r="W122" s="60">
        <v>0</v>
      </c>
      <c r="X122" s="59">
        <v>0</v>
      </c>
      <c r="Y122" s="60">
        <v>0</v>
      </c>
      <c r="Z122" s="60">
        <v>0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59">
        <v>0</v>
      </c>
      <c r="AG122" s="60">
        <v>0</v>
      </c>
      <c r="AH122" s="60">
        <v>0</v>
      </c>
      <c r="AI122" s="60">
        <v>0</v>
      </c>
      <c r="AJ122" s="60">
        <v>0</v>
      </c>
      <c r="AK122" s="63" t="s">
        <v>25</v>
      </c>
      <c r="AL122" s="93">
        <f>AC122-AH122</f>
        <v>0</v>
      </c>
    </row>
    <row r="123" spans="1:38" ht="17.25" thickBot="1">
      <c r="A123" s="72">
        <v>404</v>
      </c>
      <c r="B123" s="57" t="s">
        <v>309</v>
      </c>
      <c r="C123" s="58" t="s">
        <v>1821</v>
      </c>
      <c r="D123" s="69" t="s">
        <v>104</v>
      </c>
      <c r="E123" s="58" t="s">
        <v>71</v>
      </c>
      <c r="F123" s="69" t="s">
        <v>4239</v>
      </c>
      <c r="G123" s="69">
        <v>1998</v>
      </c>
      <c r="H123" s="70">
        <v>15</v>
      </c>
      <c r="I123" s="71">
        <v>15</v>
      </c>
      <c r="J123" s="98">
        <v>1170</v>
      </c>
      <c r="K123" s="71">
        <v>13</v>
      </c>
      <c r="L123" s="70">
        <v>3</v>
      </c>
      <c r="M123" s="60">
        <v>0</v>
      </c>
      <c r="N123" s="71">
        <v>3</v>
      </c>
      <c r="O123" s="71">
        <v>3</v>
      </c>
      <c r="P123" s="60">
        <v>0</v>
      </c>
      <c r="Q123" s="60">
        <v>0</v>
      </c>
      <c r="R123" s="71">
        <v>4</v>
      </c>
      <c r="S123" s="71">
        <v>1</v>
      </c>
      <c r="T123" s="70">
        <v>1.2</v>
      </c>
      <c r="U123" s="71">
        <v>1.2</v>
      </c>
      <c r="V123" s="71">
        <v>0.2</v>
      </c>
      <c r="W123" s="71">
        <v>1.4</v>
      </c>
      <c r="X123" s="70">
        <v>16</v>
      </c>
      <c r="Y123" s="71">
        <v>84</v>
      </c>
      <c r="Z123" s="71">
        <v>4</v>
      </c>
      <c r="AA123" s="70">
        <v>0.23</v>
      </c>
      <c r="AB123" s="60">
        <v>0</v>
      </c>
      <c r="AC123" s="71">
        <v>0.23</v>
      </c>
      <c r="AD123" s="71">
        <v>0.23</v>
      </c>
      <c r="AE123" s="71">
        <v>0.23</v>
      </c>
      <c r="AF123" s="70">
        <v>0.09</v>
      </c>
      <c r="AG123" s="71">
        <v>0.02</v>
      </c>
      <c r="AH123" s="71">
        <v>0.11</v>
      </c>
      <c r="AI123" s="71">
        <v>0.09</v>
      </c>
      <c r="AJ123" s="71">
        <v>0.11</v>
      </c>
      <c r="AK123" s="63" t="s">
        <v>25</v>
      </c>
      <c r="AL123" s="93">
        <f>AC123-AH123</f>
        <v>0.12000000000000001</v>
      </c>
    </row>
    <row r="124" spans="1:38" ht="17.25" thickBot="1">
      <c r="A124" s="72">
        <v>466</v>
      </c>
      <c r="B124" s="57" t="s">
        <v>379</v>
      </c>
      <c r="C124" s="58" t="s">
        <v>1809</v>
      </c>
      <c r="D124" s="69" t="s">
        <v>111</v>
      </c>
      <c r="E124" s="58" t="s">
        <v>87</v>
      </c>
      <c r="F124" s="69" t="s">
        <v>4290</v>
      </c>
      <c r="G124" s="69">
        <v>1994</v>
      </c>
      <c r="H124" s="70">
        <v>13</v>
      </c>
      <c r="I124" s="71">
        <v>13</v>
      </c>
      <c r="J124" s="98">
        <v>1170</v>
      </c>
      <c r="K124" s="71">
        <v>13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59">
        <v>0</v>
      </c>
      <c r="U124" s="60">
        <v>0</v>
      </c>
      <c r="V124" s="60">
        <v>0</v>
      </c>
      <c r="W124" s="60">
        <v>0</v>
      </c>
      <c r="X124" s="59">
        <v>0</v>
      </c>
      <c r="Y124" s="60">
        <v>0</v>
      </c>
      <c r="Z124" s="60">
        <v>0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59">
        <v>0</v>
      </c>
      <c r="AG124" s="60">
        <v>0</v>
      </c>
      <c r="AH124" s="60">
        <v>0</v>
      </c>
      <c r="AI124" s="60">
        <v>0</v>
      </c>
      <c r="AJ124" s="60">
        <v>0</v>
      </c>
      <c r="AK124" s="63" t="s">
        <v>25</v>
      </c>
      <c r="AL124" s="93">
        <f>AC124-AH124</f>
        <v>0</v>
      </c>
    </row>
    <row r="125" spans="1:38" ht="17.25" thickBot="1">
      <c r="A125" s="72">
        <v>267</v>
      </c>
      <c r="B125" s="57" t="s">
        <v>2669</v>
      </c>
      <c r="C125" s="58" t="s">
        <v>1838</v>
      </c>
      <c r="D125" s="69" t="s">
        <v>104</v>
      </c>
      <c r="E125" s="58" t="s">
        <v>2626</v>
      </c>
      <c r="F125" s="69" t="s">
        <v>3878</v>
      </c>
      <c r="G125" s="69">
        <v>1994</v>
      </c>
      <c r="H125" s="70">
        <v>14</v>
      </c>
      <c r="I125" s="71">
        <v>14</v>
      </c>
      <c r="J125" s="98">
        <v>1169</v>
      </c>
      <c r="K125" s="71">
        <v>13</v>
      </c>
      <c r="L125" s="70">
        <v>1</v>
      </c>
      <c r="M125" s="71">
        <v>1</v>
      </c>
      <c r="N125" s="71">
        <v>2</v>
      </c>
      <c r="O125" s="71">
        <v>1</v>
      </c>
      <c r="P125" s="60">
        <v>0</v>
      </c>
      <c r="Q125" s="60">
        <v>0</v>
      </c>
      <c r="R125" s="71">
        <v>4</v>
      </c>
      <c r="S125" s="60">
        <v>0</v>
      </c>
      <c r="T125" s="70">
        <v>1.1000000000000001</v>
      </c>
      <c r="U125" s="71">
        <v>1.1000000000000001</v>
      </c>
      <c r="V125" s="71">
        <v>0.6</v>
      </c>
      <c r="W125" s="71">
        <v>1.7</v>
      </c>
      <c r="X125" s="70">
        <v>6</v>
      </c>
      <c r="Y125" s="71">
        <v>37</v>
      </c>
      <c r="Z125" s="71">
        <v>2</v>
      </c>
      <c r="AA125" s="70">
        <v>0.08</v>
      </c>
      <c r="AB125" s="71">
        <v>0.08</v>
      </c>
      <c r="AC125" s="71">
        <v>0.15</v>
      </c>
      <c r="AD125" s="71">
        <v>0.08</v>
      </c>
      <c r="AE125" s="71">
        <v>0.15</v>
      </c>
      <c r="AF125" s="70">
        <v>0.08</v>
      </c>
      <c r="AG125" s="71">
        <v>0.05</v>
      </c>
      <c r="AH125" s="71">
        <v>0.13</v>
      </c>
      <c r="AI125" s="71">
        <v>0.08</v>
      </c>
      <c r="AJ125" s="71">
        <v>0.13</v>
      </c>
      <c r="AK125" s="63" t="s">
        <v>25</v>
      </c>
      <c r="AL125" s="93">
        <f>AC125-AH125</f>
        <v>1.999999999999999E-2</v>
      </c>
    </row>
    <row r="126" spans="1:38" ht="17.25" thickBot="1">
      <c r="A126" s="72">
        <v>325</v>
      </c>
      <c r="B126" s="57" t="s">
        <v>272</v>
      </c>
      <c r="C126" s="58" t="s">
        <v>1862</v>
      </c>
      <c r="D126" s="69" t="s">
        <v>104</v>
      </c>
      <c r="E126" s="58" t="s">
        <v>96</v>
      </c>
      <c r="F126" s="69" t="s">
        <v>3874</v>
      </c>
      <c r="G126" s="69">
        <v>1999</v>
      </c>
      <c r="H126" s="70">
        <v>13</v>
      </c>
      <c r="I126" s="71">
        <v>13</v>
      </c>
      <c r="J126" s="98">
        <v>1167</v>
      </c>
      <c r="K126" s="71">
        <v>13</v>
      </c>
      <c r="L126" s="70">
        <v>2</v>
      </c>
      <c r="M126" s="60">
        <v>0</v>
      </c>
      <c r="N126" s="71">
        <v>2</v>
      </c>
      <c r="O126" s="71">
        <v>2</v>
      </c>
      <c r="P126" s="60">
        <v>0</v>
      </c>
      <c r="Q126" s="60">
        <v>0</v>
      </c>
      <c r="R126" s="71">
        <v>1</v>
      </c>
      <c r="S126" s="60">
        <v>0</v>
      </c>
      <c r="T126" s="70">
        <v>1.2</v>
      </c>
      <c r="U126" s="71">
        <v>1.2</v>
      </c>
      <c r="V126" s="71">
        <v>0.4</v>
      </c>
      <c r="W126" s="71">
        <v>1.7</v>
      </c>
      <c r="X126" s="70">
        <v>5</v>
      </c>
      <c r="Y126" s="71">
        <v>25</v>
      </c>
      <c r="Z126" s="71">
        <v>26</v>
      </c>
      <c r="AA126" s="70">
        <v>0.15</v>
      </c>
      <c r="AB126" s="60">
        <v>0</v>
      </c>
      <c r="AC126" s="71">
        <v>0.15</v>
      </c>
      <c r="AD126" s="71">
        <v>0.15</v>
      </c>
      <c r="AE126" s="71">
        <v>0.15</v>
      </c>
      <c r="AF126" s="70">
        <v>0.1</v>
      </c>
      <c r="AG126" s="71">
        <v>0.03</v>
      </c>
      <c r="AH126" s="71">
        <v>0.13</v>
      </c>
      <c r="AI126" s="71">
        <v>0.1</v>
      </c>
      <c r="AJ126" s="71">
        <v>0.13</v>
      </c>
      <c r="AK126" s="63" t="s">
        <v>25</v>
      </c>
      <c r="AL126" s="93">
        <f>AC126-AH126</f>
        <v>1.999999999999999E-2</v>
      </c>
    </row>
    <row r="127" spans="1:38" ht="17.25" thickBot="1">
      <c r="A127" s="72">
        <v>242</v>
      </c>
      <c r="B127" s="57" t="s">
        <v>2665</v>
      </c>
      <c r="C127" s="58" t="s">
        <v>1870</v>
      </c>
      <c r="D127" s="69" t="s">
        <v>104</v>
      </c>
      <c r="E127" s="58" t="s">
        <v>95</v>
      </c>
      <c r="F127" s="69" t="s">
        <v>4109</v>
      </c>
      <c r="G127" s="69">
        <v>2003</v>
      </c>
      <c r="H127" s="70">
        <v>15</v>
      </c>
      <c r="I127" s="71">
        <v>13</v>
      </c>
      <c r="J127" s="98">
        <v>1161</v>
      </c>
      <c r="K127" s="71">
        <v>12.9</v>
      </c>
      <c r="L127" s="59">
        <v>0</v>
      </c>
      <c r="M127" s="71">
        <v>1</v>
      </c>
      <c r="N127" s="71">
        <v>1</v>
      </c>
      <c r="O127" s="60">
        <v>0</v>
      </c>
      <c r="P127" s="60">
        <v>0</v>
      </c>
      <c r="Q127" s="60">
        <v>0</v>
      </c>
      <c r="R127" s="71">
        <v>2</v>
      </c>
      <c r="S127" s="60">
        <v>0</v>
      </c>
      <c r="T127" s="70">
        <v>0.2</v>
      </c>
      <c r="U127" s="71">
        <v>0.2</v>
      </c>
      <c r="V127" s="71">
        <v>0.3</v>
      </c>
      <c r="W127" s="71">
        <v>0.5</v>
      </c>
      <c r="X127" s="70">
        <v>21</v>
      </c>
      <c r="Y127" s="71">
        <v>22</v>
      </c>
      <c r="Z127" s="71">
        <v>47</v>
      </c>
      <c r="AA127" s="59">
        <v>0</v>
      </c>
      <c r="AB127" s="71">
        <v>0.08</v>
      </c>
      <c r="AC127" s="71">
        <v>0.08</v>
      </c>
      <c r="AD127" s="60">
        <v>0</v>
      </c>
      <c r="AE127" s="71">
        <v>0.08</v>
      </c>
      <c r="AF127" s="70">
        <v>0.01</v>
      </c>
      <c r="AG127" s="71">
        <v>0.02</v>
      </c>
      <c r="AH127" s="71">
        <v>0.04</v>
      </c>
      <c r="AI127" s="71">
        <v>0.01</v>
      </c>
      <c r="AJ127" s="71">
        <v>0.04</v>
      </c>
      <c r="AK127" s="63" t="s">
        <v>25</v>
      </c>
      <c r="AL127" s="93">
        <f>AC127-AH127</f>
        <v>0.04</v>
      </c>
    </row>
    <row r="128" spans="1:38" ht="17.25" thickBot="1">
      <c r="A128" s="72">
        <v>17</v>
      </c>
      <c r="B128" s="57" t="s">
        <v>2794</v>
      </c>
      <c r="C128" s="58" t="s">
        <v>1855</v>
      </c>
      <c r="D128" s="69" t="s">
        <v>103</v>
      </c>
      <c r="E128" s="58" t="s">
        <v>91</v>
      </c>
      <c r="F128" s="69" t="s">
        <v>3855</v>
      </c>
      <c r="G128" s="69">
        <v>1997</v>
      </c>
      <c r="H128" s="70">
        <v>15</v>
      </c>
      <c r="I128" s="71">
        <v>14</v>
      </c>
      <c r="J128" s="98">
        <v>1158</v>
      </c>
      <c r="K128" s="71">
        <v>12.9</v>
      </c>
      <c r="L128" s="59">
        <v>0</v>
      </c>
      <c r="M128" s="71">
        <v>1</v>
      </c>
      <c r="N128" s="71">
        <v>1</v>
      </c>
      <c r="O128" s="60">
        <v>0</v>
      </c>
      <c r="P128" s="60">
        <v>0</v>
      </c>
      <c r="Q128" s="60">
        <v>0</v>
      </c>
      <c r="R128" s="71">
        <v>7</v>
      </c>
      <c r="S128" s="60">
        <v>0</v>
      </c>
      <c r="T128" s="70">
        <v>0.4</v>
      </c>
      <c r="U128" s="71">
        <v>0.4</v>
      </c>
      <c r="V128" s="71">
        <v>0.1</v>
      </c>
      <c r="W128" s="71">
        <v>0.5</v>
      </c>
      <c r="X128" s="70">
        <v>6</v>
      </c>
      <c r="Y128" s="71">
        <v>38</v>
      </c>
      <c r="Z128" s="71">
        <v>13</v>
      </c>
      <c r="AA128" s="59">
        <v>0</v>
      </c>
      <c r="AB128" s="71">
        <v>0.08</v>
      </c>
      <c r="AC128" s="71">
        <v>0.08</v>
      </c>
      <c r="AD128" s="60">
        <v>0</v>
      </c>
      <c r="AE128" s="71">
        <v>0.08</v>
      </c>
      <c r="AF128" s="70">
        <v>0.03</v>
      </c>
      <c r="AG128" s="71">
        <v>0.01</v>
      </c>
      <c r="AH128" s="71">
        <v>0.04</v>
      </c>
      <c r="AI128" s="71">
        <v>0.03</v>
      </c>
      <c r="AJ128" s="71">
        <v>0.04</v>
      </c>
      <c r="AK128" s="63" t="s">
        <v>25</v>
      </c>
      <c r="AL128" s="93">
        <f>AC128-AH128</f>
        <v>0.04</v>
      </c>
    </row>
    <row r="129" spans="1:38" ht="17.25" thickBot="1">
      <c r="A129" s="72">
        <v>282</v>
      </c>
      <c r="B129" s="57" t="s">
        <v>3188</v>
      </c>
      <c r="C129" s="58" t="s">
        <v>1822</v>
      </c>
      <c r="D129" s="69" t="s">
        <v>102</v>
      </c>
      <c r="E129" s="58" t="s">
        <v>63</v>
      </c>
      <c r="F129" s="69" t="s">
        <v>3757</v>
      </c>
      <c r="G129" s="69">
        <v>2001</v>
      </c>
      <c r="H129" s="70">
        <v>16</v>
      </c>
      <c r="I129" s="71">
        <v>15</v>
      </c>
      <c r="J129" s="98">
        <v>1156</v>
      </c>
      <c r="K129" s="71">
        <v>12.8</v>
      </c>
      <c r="L129" s="70">
        <v>2</v>
      </c>
      <c r="M129" s="71">
        <v>2</v>
      </c>
      <c r="N129" s="71">
        <v>4</v>
      </c>
      <c r="O129" s="71">
        <v>2</v>
      </c>
      <c r="P129" s="60">
        <v>0</v>
      </c>
      <c r="Q129" s="60">
        <v>0</v>
      </c>
      <c r="R129" s="71">
        <v>1</v>
      </c>
      <c r="S129" s="60">
        <v>0</v>
      </c>
      <c r="T129" s="70">
        <v>2.1</v>
      </c>
      <c r="U129" s="71">
        <v>2.1</v>
      </c>
      <c r="V129" s="71">
        <v>2.2999999999999998</v>
      </c>
      <c r="W129" s="71">
        <v>4.4000000000000004</v>
      </c>
      <c r="X129" s="70">
        <v>72</v>
      </c>
      <c r="Y129" s="71">
        <v>42</v>
      </c>
      <c r="Z129" s="71">
        <v>189</v>
      </c>
      <c r="AA129" s="70">
        <v>0.16</v>
      </c>
      <c r="AB129" s="71">
        <v>0.16</v>
      </c>
      <c r="AC129" s="71">
        <v>0.31</v>
      </c>
      <c r="AD129" s="71">
        <v>0.16</v>
      </c>
      <c r="AE129" s="71">
        <v>0.31</v>
      </c>
      <c r="AF129" s="70">
        <v>0.17</v>
      </c>
      <c r="AG129" s="71">
        <v>0.18</v>
      </c>
      <c r="AH129" s="71">
        <v>0.35</v>
      </c>
      <c r="AI129" s="71">
        <v>0.17</v>
      </c>
      <c r="AJ129" s="71">
        <v>0.35</v>
      </c>
      <c r="AK129" s="63" t="s">
        <v>25</v>
      </c>
      <c r="AL129" s="93"/>
    </row>
    <row r="130" spans="1:38" ht="17.25" thickBot="1">
      <c r="A130" s="72">
        <v>385</v>
      </c>
      <c r="B130" s="57" t="s">
        <v>294</v>
      </c>
      <c r="C130" s="58" t="s">
        <v>1812</v>
      </c>
      <c r="D130" s="69" t="s">
        <v>102</v>
      </c>
      <c r="E130" s="58" t="s">
        <v>69</v>
      </c>
      <c r="F130" s="69" t="s">
        <v>3755</v>
      </c>
      <c r="G130" s="69">
        <v>1997</v>
      </c>
      <c r="H130" s="70">
        <v>17</v>
      </c>
      <c r="I130" s="71">
        <v>13</v>
      </c>
      <c r="J130" s="98">
        <v>1154</v>
      </c>
      <c r="K130" s="71">
        <v>12.8</v>
      </c>
      <c r="L130" s="70">
        <v>2</v>
      </c>
      <c r="M130" s="71">
        <v>1</v>
      </c>
      <c r="N130" s="71">
        <v>3</v>
      </c>
      <c r="O130" s="71">
        <v>1</v>
      </c>
      <c r="P130" s="71">
        <v>1</v>
      </c>
      <c r="Q130" s="71">
        <v>1</v>
      </c>
      <c r="R130" s="71">
        <v>2</v>
      </c>
      <c r="S130" s="60">
        <v>0</v>
      </c>
      <c r="T130" s="70">
        <v>4.7</v>
      </c>
      <c r="U130" s="71">
        <v>3.9</v>
      </c>
      <c r="V130" s="71">
        <v>1.6</v>
      </c>
      <c r="W130" s="71">
        <v>5.5</v>
      </c>
      <c r="X130" s="70">
        <v>49</v>
      </c>
      <c r="Y130" s="71">
        <v>34</v>
      </c>
      <c r="Z130" s="71">
        <v>114</v>
      </c>
      <c r="AA130" s="70">
        <v>0.16</v>
      </c>
      <c r="AB130" s="71">
        <v>0.08</v>
      </c>
      <c r="AC130" s="71">
        <v>0.23</v>
      </c>
      <c r="AD130" s="71">
        <v>0.08</v>
      </c>
      <c r="AE130" s="71">
        <v>0.16</v>
      </c>
      <c r="AF130" s="70">
        <v>0.37</v>
      </c>
      <c r="AG130" s="71">
        <v>0.13</v>
      </c>
      <c r="AH130" s="71">
        <v>0.49</v>
      </c>
      <c r="AI130" s="71">
        <v>0.31</v>
      </c>
      <c r="AJ130" s="71">
        <v>0.43</v>
      </c>
      <c r="AK130" s="63" t="s">
        <v>25</v>
      </c>
      <c r="AL130" s="93">
        <f>AC130-AH130</f>
        <v>-0.26</v>
      </c>
    </row>
    <row r="131" spans="1:38" ht="17.25" thickBot="1">
      <c r="A131" s="72">
        <v>135</v>
      </c>
      <c r="B131" s="57" t="s">
        <v>2651</v>
      </c>
      <c r="C131" s="58" t="s">
        <v>1812</v>
      </c>
      <c r="D131" s="69" t="s">
        <v>1833</v>
      </c>
      <c r="E131" s="58" t="s">
        <v>2626</v>
      </c>
      <c r="F131" s="69" t="s">
        <v>4018</v>
      </c>
      <c r="G131" s="69">
        <v>1999</v>
      </c>
      <c r="H131" s="70">
        <v>16</v>
      </c>
      <c r="I131" s="71">
        <v>13</v>
      </c>
      <c r="J131" s="98">
        <v>1150</v>
      </c>
      <c r="K131" s="71">
        <v>12.8</v>
      </c>
      <c r="L131" s="59">
        <v>0</v>
      </c>
      <c r="M131" s="71">
        <v>3</v>
      </c>
      <c r="N131" s="71">
        <v>3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0.2</v>
      </c>
      <c r="U131" s="71">
        <v>0.2</v>
      </c>
      <c r="V131" s="71">
        <v>2.2999999999999998</v>
      </c>
      <c r="W131" s="71">
        <v>2.6</v>
      </c>
      <c r="X131" s="70">
        <v>37</v>
      </c>
      <c r="Y131" s="71">
        <v>44</v>
      </c>
      <c r="Z131" s="71">
        <v>56</v>
      </c>
      <c r="AA131" s="59">
        <v>0</v>
      </c>
      <c r="AB131" s="71">
        <v>0.23</v>
      </c>
      <c r="AC131" s="71">
        <v>0.23</v>
      </c>
      <c r="AD131" s="60">
        <v>0</v>
      </c>
      <c r="AE131" s="71">
        <v>0.23</v>
      </c>
      <c r="AF131" s="70">
        <v>0.02</v>
      </c>
      <c r="AG131" s="71">
        <v>0.18</v>
      </c>
      <c r="AH131" s="71">
        <v>0.2</v>
      </c>
      <c r="AI131" s="71">
        <v>0.02</v>
      </c>
      <c r="AJ131" s="71">
        <v>0.2</v>
      </c>
      <c r="AK131" s="63" t="s">
        <v>25</v>
      </c>
      <c r="AL131" s="93">
        <f>AC131-AH131</f>
        <v>0.03</v>
      </c>
    </row>
    <row r="132" spans="1:38" ht="17.25" thickBot="1">
      <c r="A132" s="72">
        <v>387</v>
      </c>
      <c r="B132" s="57" t="s">
        <v>295</v>
      </c>
      <c r="C132" s="58" t="s">
        <v>1809</v>
      </c>
      <c r="D132" s="69" t="s">
        <v>104</v>
      </c>
      <c r="E132" s="58" t="s">
        <v>75</v>
      </c>
      <c r="F132" s="69" t="s">
        <v>4228</v>
      </c>
      <c r="G132" s="69">
        <v>1987</v>
      </c>
      <c r="H132" s="70">
        <v>13</v>
      </c>
      <c r="I132" s="71">
        <v>13</v>
      </c>
      <c r="J132" s="98">
        <v>1143</v>
      </c>
      <c r="K132" s="71">
        <v>12.7</v>
      </c>
      <c r="L132" s="70">
        <v>1</v>
      </c>
      <c r="M132" s="60">
        <v>0</v>
      </c>
      <c r="N132" s="71">
        <v>1</v>
      </c>
      <c r="O132" s="71">
        <v>1</v>
      </c>
      <c r="P132" s="60">
        <v>0</v>
      </c>
      <c r="Q132" s="60">
        <v>0</v>
      </c>
      <c r="R132" s="71">
        <v>4</v>
      </c>
      <c r="S132" s="71">
        <v>1</v>
      </c>
      <c r="T132" s="70">
        <v>1</v>
      </c>
      <c r="U132" s="71">
        <v>1</v>
      </c>
      <c r="V132" s="60">
        <v>0</v>
      </c>
      <c r="W132" s="71">
        <v>1</v>
      </c>
      <c r="X132" s="70">
        <v>11</v>
      </c>
      <c r="Y132" s="71">
        <v>56</v>
      </c>
      <c r="Z132" s="71">
        <v>3</v>
      </c>
      <c r="AA132" s="70">
        <v>0.08</v>
      </c>
      <c r="AB132" s="60">
        <v>0</v>
      </c>
      <c r="AC132" s="71">
        <v>0.08</v>
      </c>
      <c r="AD132" s="71">
        <v>0.08</v>
      </c>
      <c r="AE132" s="71">
        <v>0.08</v>
      </c>
      <c r="AF132" s="70">
        <v>0.08</v>
      </c>
      <c r="AG132" s="60">
        <v>0</v>
      </c>
      <c r="AH132" s="71">
        <v>0.08</v>
      </c>
      <c r="AI132" s="71">
        <v>0.08</v>
      </c>
      <c r="AJ132" s="71">
        <v>0.08</v>
      </c>
      <c r="AK132" s="63" t="s">
        <v>25</v>
      </c>
      <c r="AL132" s="93">
        <f>AC132-AH132</f>
        <v>0</v>
      </c>
    </row>
    <row r="133" spans="1:38" ht="17.25" thickBot="1">
      <c r="A133" s="72">
        <v>5</v>
      </c>
      <c r="B133" s="57" t="s">
        <v>2630</v>
      </c>
      <c r="C133" s="58" t="s">
        <v>1830</v>
      </c>
      <c r="D133" s="69" t="s">
        <v>1819</v>
      </c>
      <c r="E133" s="58" t="s">
        <v>73</v>
      </c>
      <c r="F133" s="69" t="s">
        <v>3905</v>
      </c>
      <c r="G133" s="69">
        <v>2002</v>
      </c>
      <c r="H133" s="70">
        <v>17</v>
      </c>
      <c r="I133" s="71">
        <v>13</v>
      </c>
      <c r="J133" s="98">
        <v>1142</v>
      </c>
      <c r="K133" s="71">
        <v>12.7</v>
      </c>
      <c r="L133" s="70">
        <v>4</v>
      </c>
      <c r="M133" s="71">
        <v>1</v>
      </c>
      <c r="N133" s="71">
        <v>5</v>
      </c>
      <c r="O133" s="71">
        <v>4</v>
      </c>
      <c r="P133" s="60">
        <v>0</v>
      </c>
      <c r="Q133" s="60">
        <v>0</v>
      </c>
      <c r="R133" s="71">
        <v>2</v>
      </c>
      <c r="S133" s="60">
        <v>0</v>
      </c>
      <c r="T133" s="70">
        <v>2.4</v>
      </c>
      <c r="U133" s="71">
        <v>2.4</v>
      </c>
      <c r="V133" s="71">
        <v>2.1</v>
      </c>
      <c r="W133" s="71">
        <v>4.5</v>
      </c>
      <c r="X133" s="70">
        <v>53</v>
      </c>
      <c r="Y133" s="71">
        <v>22</v>
      </c>
      <c r="Z133" s="71">
        <v>132</v>
      </c>
      <c r="AA133" s="70">
        <v>0.32</v>
      </c>
      <c r="AB133" s="71">
        <v>0.08</v>
      </c>
      <c r="AC133" s="71">
        <v>0.39</v>
      </c>
      <c r="AD133" s="71">
        <v>0.32</v>
      </c>
      <c r="AE133" s="71">
        <v>0.39</v>
      </c>
      <c r="AF133" s="70">
        <v>0.19</v>
      </c>
      <c r="AG133" s="71">
        <v>0.17</v>
      </c>
      <c r="AH133" s="71">
        <v>0.35</v>
      </c>
      <c r="AI133" s="71">
        <v>0.19</v>
      </c>
      <c r="AJ133" s="71">
        <v>0.35</v>
      </c>
      <c r="AK133" s="63" t="s">
        <v>25</v>
      </c>
      <c r="AL133" s="93">
        <f>AC133-AH133</f>
        <v>4.0000000000000036E-2</v>
      </c>
    </row>
    <row r="134" spans="1:38" ht="17.25" thickBot="1">
      <c r="A134" s="72">
        <v>504</v>
      </c>
      <c r="B134" s="57" t="s">
        <v>2809</v>
      </c>
      <c r="C134" s="58" t="s">
        <v>1862</v>
      </c>
      <c r="D134" s="69" t="s">
        <v>104</v>
      </c>
      <c r="E134" s="58" t="s">
        <v>63</v>
      </c>
      <c r="F134" s="69" t="s">
        <v>4324</v>
      </c>
      <c r="G134" s="69">
        <v>1996</v>
      </c>
      <c r="H134" s="70">
        <v>17</v>
      </c>
      <c r="I134" s="71">
        <v>13</v>
      </c>
      <c r="J134" s="98">
        <v>1141</v>
      </c>
      <c r="K134" s="71">
        <v>12.7</v>
      </c>
      <c r="L134" s="70">
        <v>1</v>
      </c>
      <c r="M134" s="71">
        <v>1</v>
      </c>
      <c r="N134" s="71">
        <v>2</v>
      </c>
      <c r="O134" s="71">
        <v>1</v>
      </c>
      <c r="P134" s="60">
        <v>0</v>
      </c>
      <c r="Q134" s="60">
        <v>0</v>
      </c>
      <c r="R134" s="71">
        <v>2</v>
      </c>
      <c r="S134" s="60">
        <v>0</v>
      </c>
      <c r="T134" s="70">
        <v>0.4</v>
      </c>
      <c r="U134" s="71">
        <v>0.4</v>
      </c>
      <c r="V134" s="71">
        <v>1.4</v>
      </c>
      <c r="W134" s="71">
        <v>1.9</v>
      </c>
      <c r="X134" s="70">
        <v>21</v>
      </c>
      <c r="Y134" s="71">
        <v>147</v>
      </c>
      <c r="Z134" s="71">
        <v>39</v>
      </c>
      <c r="AA134" s="70">
        <v>0.08</v>
      </c>
      <c r="AB134" s="71">
        <v>0.08</v>
      </c>
      <c r="AC134" s="71">
        <v>0.16</v>
      </c>
      <c r="AD134" s="71">
        <v>0.08</v>
      </c>
      <c r="AE134" s="71">
        <v>0.16</v>
      </c>
      <c r="AF134" s="70">
        <v>0.03</v>
      </c>
      <c r="AG134" s="71">
        <v>0.11</v>
      </c>
      <c r="AH134" s="71">
        <v>0.15</v>
      </c>
      <c r="AI134" s="71">
        <v>0.03</v>
      </c>
      <c r="AJ134" s="71">
        <v>0.15</v>
      </c>
      <c r="AK134" s="63" t="s">
        <v>25</v>
      </c>
      <c r="AL134" s="93">
        <f>AC134-AH134</f>
        <v>1.0000000000000009E-2</v>
      </c>
    </row>
    <row r="135" spans="1:38" ht="17.25" thickBot="1">
      <c r="A135" s="72">
        <v>347</v>
      </c>
      <c r="B135" s="57" t="s">
        <v>284</v>
      </c>
      <c r="C135" s="58" t="s">
        <v>1844</v>
      </c>
      <c r="D135" s="69" t="s">
        <v>103</v>
      </c>
      <c r="E135" s="58" t="s">
        <v>96</v>
      </c>
      <c r="F135" s="69" t="s">
        <v>4199</v>
      </c>
      <c r="G135" s="69">
        <v>2001</v>
      </c>
      <c r="H135" s="70">
        <v>14</v>
      </c>
      <c r="I135" s="71">
        <v>13</v>
      </c>
      <c r="J135" s="98">
        <v>1133</v>
      </c>
      <c r="K135" s="71">
        <v>12.6</v>
      </c>
      <c r="L135" s="70">
        <v>1</v>
      </c>
      <c r="M135" s="60">
        <v>0</v>
      </c>
      <c r="N135" s="71">
        <v>1</v>
      </c>
      <c r="O135" s="71">
        <v>1</v>
      </c>
      <c r="P135" s="60">
        <v>0</v>
      </c>
      <c r="Q135" s="60">
        <v>0</v>
      </c>
      <c r="R135" s="71">
        <v>2</v>
      </c>
      <c r="S135" s="60">
        <v>0</v>
      </c>
      <c r="T135" s="70">
        <v>1.4</v>
      </c>
      <c r="U135" s="71">
        <v>1.4</v>
      </c>
      <c r="V135" s="71">
        <v>2.2999999999999998</v>
      </c>
      <c r="W135" s="71">
        <v>3.8</v>
      </c>
      <c r="X135" s="70">
        <v>10</v>
      </c>
      <c r="Y135" s="71">
        <v>57</v>
      </c>
      <c r="Z135" s="71">
        <v>28</v>
      </c>
      <c r="AA135" s="70">
        <v>0.08</v>
      </c>
      <c r="AB135" s="60">
        <v>0</v>
      </c>
      <c r="AC135" s="71">
        <v>0.08</v>
      </c>
      <c r="AD135" s="71">
        <v>0.08</v>
      </c>
      <c r="AE135" s="71">
        <v>0.08</v>
      </c>
      <c r="AF135" s="70">
        <v>0.11</v>
      </c>
      <c r="AG135" s="71">
        <v>0.19</v>
      </c>
      <c r="AH135" s="71">
        <v>0.3</v>
      </c>
      <c r="AI135" s="71">
        <v>0.11</v>
      </c>
      <c r="AJ135" s="71">
        <v>0.3</v>
      </c>
      <c r="AK135" s="63" t="s">
        <v>25</v>
      </c>
      <c r="AL135" s="93">
        <f>AC135-AH135</f>
        <v>-0.21999999999999997</v>
      </c>
    </row>
    <row r="136" spans="1:38" ht="17.25" thickBot="1">
      <c r="A136" s="72">
        <v>326</v>
      </c>
      <c r="B136" s="57" t="s">
        <v>374</v>
      </c>
      <c r="C136" s="58" t="s">
        <v>1868</v>
      </c>
      <c r="D136" s="69" t="s">
        <v>103</v>
      </c>
      <c r="E136" s="58" t="s">
        <v>2626</v>
      </c>
      <c r="F136" s="69" t="s">
        <v>4180</v>
      </c>
      <c r="G136" s="69">
        <v>1994</v>
      </c>
      <c r="H136" s="70">
        <v>13</v>
      </c>
      <c r="I136" s="71">
        <v>13</v>
      </c>
      <c r="J136" s="98">
        <v>1130</v>
      </c>
      <c r="K136" s="71">
        <v>12.6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71">
        <v>5</v>
      </c>
      <c r="S136" s="60">
        <v>0</v>
      </c>
      <c r="T136" s="70">
        <v>0.2</v>
      </c>
      <c r="U136" s="71">
        <v>0.2</v>
      </c>
      <c r="V136" s="71">
        <v>0.4</v>
      </c>
      <c r="W136" s="71">
        <v>0.6</v>
      </c>
      <c r="X136" s="70">
        <v>1</v>
      </c>
      <c r="Y136" s="71">
        <v>36</v>
      </c>
      <c r="Z136" s="71">
        <v>5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0.01</v>
      </c>
      <c r="AG136" s="71">
        <v>0.03</v>
      </c>
      <c r="AH136" s="71">
        <v>0.05</v>
      </c>
      <c r="AI136" s="71">
        <v>0.01</v>
      </c>
      <c r="AJ136" s="71">
        <v>0.05</v>
      </c>
      <c r="AK136" s="63" t="s">
        <v>25</v>
      </c>
      <c r="AL136" s="93">
        <f>AC136-AH136</f>
        <v>-0.05</v>
      </c>
    </row>
    <row r="137" spans="1:38" ht="17.25" thickBot="1">
      <c r="A137" s="72">
        <v>53</v>
      </c>
      <c r="B137" s="57" t="s">
        <v>2639</v>
      </c>
      <c r="C137" s="58" t="s">
        <v>1836</v>
      </c>
      <c r="D137" s="69" t="s">
        <v>104</v>
      </c>
      <c r="E137" s="58" t="s">
        <v>2346</v>
      </c>
      <c r="F137" s="69" t="s">
        <v>3945</v>
      </c>
      <c r="G137" s="69">
        <v>2000</v>
      </c>
      <c r="H137" s="70">
        <v>13</v>
      </c>
      <c r="I137" s="71">
        <v>13</v>
      </c>
      <c r="J137" s="98">
        <v>1128</v>
      </c>
      <c r="K137" s="71">
        <v>12.5</v>
      </c>
      <c r="L137" s="59">
        <v>0</v>
      </c>
      <c r="M137" s="71">
        <v>1</v>
      </c>
      <c r="N137" s="71">
        <v>1</v>
      </c>
      <c r="O137" s="60">
        <v>0</v>
      </c>
      <c r="P137" s="60">
        <v>0</v>
      </c>
      <c r="Q137" s="60">
        <v>0</v>
      </c>
      <c r="R137" s="71">
        <v>6</v>
      </c>
      <c r="S137" s="60">
        <v>0</v>
      </c>
      <c r="T137" s="70">
        <v>0.3</v>
      </c>
      <c r="U137" s="71">
        <v>0.3</v>
      </c>
      <c r="V137" s="71">
        <v>0.3</v>
      </c>
      <c r="W137" s="71">
        <v>0.6</v>
      </c>
      <c r="X137" s="70">
        <v>9</v>
      </c>
      <c r="Y137" s="71">
        <v>24</v>
      </c>
      <c r="Z137" s="71">
        <v>1</v>
      </c>
      <c r="AA137" s="59">
        <v>0</v>
      </c>
      <c r="AB137" s="71">
        <v>0.08</v>
      </c>
      <c r="AC137" s="71">
        <v>0.08</v>
      </c>
      <c r="AD137" s="60">
        <v>0</v>
      </c>
      <c r="AE137" s="71">
        <v>0.08</v>
      </c>
      <c r="AF137" s="70">
        <v>0.02</v>
      </c>
      <c r="AG137" s="71">
        <v>0.02</v>
      </c>
      <c r="AH137" s="71">
        <v>0.05</v>
      </c>
      <c r="AI137" s="71">
        <v>0.02</v>
      </c>
      <c r="AJ137" s="71">
        <v>0.05</v>
      </c>
      <c r="AK137" s="63" t="s">
        <v>25</v>
      </c>
      <c r="AL137" s="93">
        <f>AC137-AH137</f>
        <v>0.03</v>
      </c>
    </row>
    <row r="138" spans="1:38" ht="17.25" thickBot="1">
      <c r="A138" s="72">
        <v>58</v>
      </c>
      <c r="B138" s="57" t="s">
        <v>2905</v>
      </c>
      <c r="C138" s="58" t="s">
        <v>1812</v>
      </c>
      <c r="D138" s="69" t="s">
        <v>104</v>
      </c>
      <c r="E138" s="58" t="s">
        <v>2347</v>
      </c>
      <c r="F138" s="69" t="s">
        <v>3950</v>
      </c>
      <c r="G138" s="69">
        <v>2000</v>
      </c>
      <c r="H138" s="70">
        <v>15</v>
      </c>
      <c r="I138" s="71">
        <v>13</v>
      </c>
      <c r="J138" s="98">
        <v>1128</v>
      </c>
      <c r="K138" s="71">
        <v>12.5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71">
        <v>5</v>
      </c>
      <c r="S138" s="60">
        <v>0</v>
      </c>
      <c r="T138" s="70">
        <v>1</v>
      </c>
      <c r="U138" s="71">
        <v>1</v>
      </c>
      <c r="V138" s="71">
        <v>0.3</v>
      </c>
      <c r="W138" s="71">
        <v>1.3</v>
      </c>
      <c r="X138" s="70">
        <v>12</v>
      </c>
      <c r="Y138" s="71">
        <v>19</v>
      </c>
      <c r="Z138" s="71">
        <v>27</v>
      </c>
      <c r="AA138" s="70">
        <v>0.08</v>
      </c>
      <c r="AB138" s="60">
        <v>0</v>
      </c>
      <c r="AC138" s="71">
        <v>0.08</v>
      </c>
      <c r="AD138" s="71">
        <v>0.08</v>
      </c>
      <c r="AE138" s="71">
        <v>0.08</v>
      </c>
      <c r="AF138" s="70">
        <v>0.08</v>
      </c>
      <c r="AG138" s="71">
        <v>0.03</v>
      </c>
      <c r="AH138" s="71">
        <v>0.1</v>
      </c>
      <c r="AI138" s="71">
        <v>0.08</v>
      </c>
      <c r="AJ138" s="71">
        <v>0.1</v>
      </c>
      <c r="AK138" s="63" t="s">
        <v>25</v>
      </c>
      <c r="AL138" s="93">
        <f>AC138-AH138</f>
        <v>-2.0000000000000004E-2</v>
      </c>
    </row>
    <row r="139" spans="1:38" ht="17.25" thickBot="1">
      <c r="A139" s="72">
        <v>261</v>
      </c>
      <c r="B139" s="57" t="s">
        <v>237</v>
      </c>
      <c r="C139" s="58" t="s">
        <v>1846</v>
      </c>
      <c r="D139" s="69" t="s">
        <v>103</v>
      </c>
      <c r="E139" s="58" t="s">
        <v>85</v>
      </c>
      <c r="F139" s="69" t="s">
        <v>4126</v>
      </c>
      <c r="G139" s="69">
        <v>1994</v>
      </c>
      <c r="H139" s="70">
        <v>13</v>
      </c>
      <c r="I139" s="71">
        <v>13</v>
      </c>
      <c r="J139" s="98">
        <v>1126</v>
      </c>
      <c r="K139" s="71">
        <v>12.5</v>
      </c>
      <c r="L139" s="59">
        <v>0</v>
      </c>
      <c r="M139" s="71">
        <v>1</v>
      </c>
      <c r="N139" s="71">
        <v>1</v>
      </c>
      <c r="O139" s="60">
        <v>0</v>
      </c>
      <c r="P139" s="60">
        <v>0</v>
      </c>
      <c r="Q139" s="60">
        <v>0</v>
      </c>
      <c r="R139" s="71">
        <v>3</v>
      </c>
      <c r="S139" s="60">
        <v>0</v>
      </c>
      <c r="T139" s="70">
        <v>2</v>
      </c>
      <c r="U139" s="71">
        <v>2</v>
      </c>
      <c r="V139" s="71">
        <v>1.5</v>
      </c>
      <c r="W139" s="71">
        <v>3.5</v>
      </c>
      <c r="X139" s="70">
        <v>8</v>
      </c>
      <c r="Y139" s="71">
        <v>46</v>
      </c>
      <c r="Z139" s="71">
        <v>32</v>
      </c>
      <c r="AA139" s="59">
        <v>0</v>
      </c>
      <c r="AB139" s="71">
        <v>0.08</v>
      </c>
      <c r="AC139" s="71">
        <v>0.08</v>
      </c>
      <c r="AD139" s="60">
        <v>0</v>
      </c>
      <c r="AE139" s="71">
        <v>0.08</v>
      </c>
      <c r="AF139" s="70">
        <v>0.16</v>
      </c>
      <c r="AG139" s="71">
        <v>0.12</v>
      </c>
      <c r="AH139" s="71">
        <v>0.28000000000000003</v>
      </c>
      <c r="AI139" s="71">
        <v>0.16</v>
      </c>
      <c r="AJ139" s="71">
        <v>0.28000000000000003</v>
      </c>
      <c r="AK139" s="63" t="s">
        <v>25</v>
      </c>
      <c r="AL139" s="93">
        <f>AC139-AH139</f>
        <v>-0.2</v>
      </c>
    </row>
    <row r="140" spans="1:38" ht="17.25" thickBot="1">
      <c r="A140" s="72">
        <v>8</v>
      </c>
      <c r="B140" s="57" t="s">
        <v>3271</v>
      </c>
      <c r="C140" s="58" t="s">
        <v>1835</v>
      </c>
      <c r="D140" s="69" t="s">
        <v>104</v>
      </c>
      <c r="E140" s="58" t="s">
        <v>2347</v>
      </c>
      <c r="F140" s="69" t="s">
        <v>3908</v>
      </c>
      <c r="G140" s="69">
        <v>1999</v>
      </c>
      <c r="H140" s="70">
        <v>13</v>
      </c>
      <c r="I140" s="71">
        <v>12</v>
      </c>
      <c r="J140" s="98">
        <v>1125</v>
      </c>
      <c r="K140" s="71">
        <v>12.5</v>
      </c>
      <c r="L140" s="59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71">
        <v>4</v>
      </c>
      <c r="S140" s="60">
        <v>0</v>
      </c>
      <c r="T140" s="70">
        <v>0.9</v>
      </c>
      <c r="U140" s="71">
        <v>0.9</v>
      </c>
      <c r="V140" s="60">
        <v>0</v>
      </c>
      <c r="W140" s="71">
        <v>0.9</v>
      </c>
      <c r="X140" s="70">
        <v>3</v>
      </c>
      <c r="Y140" s="71">
        <v>14</v>
      </c>
      <c r="Z140" s="71">
        <v>14</v>
      </c>
      <c r="AA140" s="59">
        <v>0</v>
      </c>
      <c r="AB140" s="60">
        <v>0</v>
      </c>
      <c r="AC140" s="60">
        <v>0</v>
      </c>
      <c r="AD140" s="60">
        <v>0</v>
      </c>
      <c r="AE140" s="60">
        <v>0</v>
      </c>
      <c r="AF140" s="70">
        <v>7.0000000000000007E-2</v>
      </c>
      <c r="AG140" s="60">
        <v>0</v>
      </c>
      <c r="AH140" s="71">
        <v>7.0000000000000007E-2</v>
      </c>
      <c r="AI140" s="71">
        <v>7.0000000000000007E-2</v>
      </c>
      <c r="AJ140" s="71">
        <v>7.0000000000000007E-2</v>
      </c>
      <c r="AK140" s="63" t="s">
        <v>25</v>
      </c>
      <c r="AL140" s="93">
        <f>AC140-AH140</f>
        <v>-7.0000000000000007E-2</v>
      </c>
    </row>
    <row r="141" spans="1:38" ht="17.25" thickBot="1">
      <c r="A141" s="72">
        <v>54</v>
      </c>
      <c r="B141" s="57" t="s">
        <v>128</v>
      </c>
      <c r="C141" s="58" t="s">
        <v>1825</v>
      </c>
      <c r="D141" s="69" t="s">
        <v>103</v>
      </c>
      <c r="E141" s="58" t="s">
        <v>95</v>
      </c>
      <c r="F141" s="69" t="s">
        <v>3946</v>
      </c>
      <c r="G141" s="69">
        <v>1996</v>
      </c>
      <c r="H141" s="70">
        <v>16</v>
      </c>
      <c r="I141" s="71">
        <v>12</v>
      </c>
      <c r="J141" s="98">
        <v>1119</v>
      </c>
      <c r="K141" s="71">
        <v>12.4</v>
      </c>
      <c r="L141" s="70">
        <v>2</v>
      </c>
      <c r="M141" s="71">
        <v>2</v>
      </c>
      <c r="N141" s="71">
        <v>4</v>
      </c>
      <c r="O141" s="71">
        <v>2</v>
      </c>
      <c r="P141" s="60">
        <v>0</v>
      </c>
      <c r="Q141" s="60">
        <v>0</v>
      </c>
      <c r="R141" s="71">
        <v>3</v>
      </c>
      <c r="S141" s="60">
        <v>0</v>
      </c>
      <c r="T141" s="70">
        <v>2.1</v>
      </c>
      <c r="U141" s="71">
        <v>2.1</v>
      </c>
      <c r="V141" s="71">
        <v>2.2999999999999998</v>
      </c>
      <c r="W141" s="71">
        <v>4.4000000000000004</v>
      </c>
      <c r="X141" s="70">
        <v>14</v>
      </c>
      <c r="Y141" s="71">
        <v>35</v>
      </c>
      <c r="Z141" s="71">
        <v>40</v>
      </c>
      <c r="AA141" s="70">
        <v>0.16</v>
      </c>
      <c r="AB141" s="71">
        <v>0.16</v>
      </c>
      <c r="AC141" s="71">
        <v>0.32</v>
      </c>
      <c r="AD141" s="71">
        <v>0.16</v>
      </c>
      <c r="AE141" s="71">
        <v>0.32</v>
      </c>
      <c r="AF141" s="70">
        <v>0.17</v>
      </c>
      <c r="AG141" s="71">
        <v>0.19</v>
      </c>
      <c r="AH141" s="71">
        <v>0.35</v>
      </c>
      <c r="AI141" s="71">
        <v>0.17</v>
      </c>
      <c r="AJ141" s="71">
        <v>0.35</v>
      </c>
      <c r="AK141" s="63" t="s">
        <v>25</v>
      </c>
      <c r="AL141" s="93"/>
    </row>
    <row r="142" spans="1:38" ht="17.25" thickBot="1">
      <c r="A142" s="72">
        <v>74</v>
      </c>
      <c r="B142" s="57" t="s">
        <v>135</v>
      </c>
      <c r="C142" s="58" t="s">
        <v>1812</v>
      </c>
      <c r="D142" s="69" t="s">
        <v>104</v>
      </c>
      <c r="E142" s="58" t="s">
        <v>67</v>
      </c>
      <c r="F142" s="69" t="s">
        <v>3965</v>
      </c>
      <c r="G142" s="69">
        <v>1992</v>
      </c>
      <c r="H142" s="70">
        <v>13</v>
      </c>
      <c r="I142" s="71">
        <v>13</v>
      </c>
      <c r="J142" s="98">
        <v>1112</v>
      </c>
      <c r="K142" s="71">
        <v>12.4</v>
      </c>
      <c r="L142" s="70">
        <v>2</v>
      </c>
      <c r="M142" s="60">
        <v>0</v>
      </c>
      <c r="N142" s="71">
        <v>2</v>
      </c>
      <c r="O142" s="71">
        <v>2</v>
      </c>
      <c r="P142" s="60">
        <v>0</v>
      </c>
      <c r="Q142" s="60">
        <v>0</v>
      </c>
      <c r="R142" s="71">
        <v>2</v>
      </c>
      <c r="S142" s="60">
        <v>0</v>
      </c>
      <c r="T142" s="70">
        <v>1.8</v>
      </c>
      <c r="U142" s="71">
        <v>1.8</v>
      </c>
      <c r="V142" s="71">
        <v>0.5</v>
      </c>
      <c r="W142" s="71">
        <v>2.2999999999999998</v>
      </c>
      <c r="X142" s="70">
        <v>8</v>
      </c>
      <c r="Y142" s="71">
        <v>39</v>
      </c>
      <c r="Z142" s="71">
        <v>15</v>
      </c>
      <c r="AA142" s="70">
        <v>0.16</v>
      </c>
      <c r="AB142" s="60">
        <v>0</v>
      </c>
      <c r="AC142" s="71">
        <v>0.16</v>
      </c>
      <c r="AD142" s="71">
        <v>0.16</v>
      </c>
      <c r="AE142" s="71">
        <v>0.16</v>
      </c>
      <c r="AF142" s="70">
        <v>0.14000000000000001</v>
      </c>
      <c r="AG142" s="71">
        <v>0.04</v>
      </c>
      <c r="AH142" s="71">
        <v>0.18</v>
      </c>
      <c r="AI142" s="71">
        <v>0.14000000000000001</v>
      </c>
      <c r="AJ142" s="71">
        <v>0.18</v>
      </c>
      <c r="AK142" s="63" t="s">
        <v>25</v>
      </c>
      <c r="AL142" s="93">
        <f>AC142-AH142</f>
        <v>-1.999999999999999E-2</v>
      </c>
    </row>
    <row r="143" spans="1:38" ht="17.25" thickBot="1">
      <c r="A143" s="72">
        <v>179</v>
      </c>
      <c r="B143" s="57" t="s">
        <v>193</v>
      </c>
      <c r="C143" s="58" t="s">
        <v>1841</v>
      </c>
      <c r="D143" s="69" t="s">
        <v>104</v>
      </c>
      <c r="E143" s="58" t="s">
        <v>93</v>
      </c>
      <c r="F143" s="69" t="s">
        <v>4056</v>
      </c>
      <c r="G143" s="69">
        <v>1999</v>
      </c>
      <c r="H143" s="70">
        <v>15</v>
      </c>
      <c r="I143" s="71">
        <v>12</v>
      </c>
      <c r="J143" s="98">
        <v>1104</v>
      </c>
      <c r="K143" s="71">
        <v>12.3</v>
      </c>
      <c r="L143" s="59">
        <v>0</v>
      </c>
      <c r="M143" s="71">
        <v>1</v>
      </c>
      <c r="N143" s="71">
        <v>1</v>
      </c>
      <c r="O143" s="60">
        <v>0</v>
      </c>
      <c r="P143" s="60">
        <v>0</v>
      </c>
      <c r="Q143" s="60">
        <v>0</v>
      </c>
      <c r="R143" s="71">
        <v>1</v>
      </c>
      <c r="S143" s="60">
        <v>0</v>
      </c>
      <c r="T143" s="70">
        <v>0.7</v>
      </c>
      <c r="U143" s="71">
        <v>0.7</v>
      </c>
      <c r="V143" s="71">
        <v>0.3</v>
      </c>
      <c r="W143" s="71">
        <v>1.1000000000000001</v>
      </c>
      <c r="X143" s="70">
        <v>11</v>
      </c>
      <c r="Y143" s="71">
        <v>41</v>
      </c>
      <c r="Z143" s="71">
        <v>4</v>
      </c>
      <c r="AA143" s="59">
        <v>0</v>
      </c>
      <c r="AB143" s="71">
        <v>0.08</v>
      </c>
      <c r="AC143" s="71">
        <v>0.08</v>
      </c>
      <c r="AD143" s="60">
        <v>0</v>
      </c>
      <c r="AE143" s="71">
        <v>0.08</v>
      </c>
      <c r="AF143" s="70">
        <v>0.06</v>
      </c>
      <c r="AG143" s="71">
        <v>0.03</v>
      </c>
      <c r="AH143" s="71">
        <v>0.09</v>
      </c>
      <c r="AI143" s="71">
        <v>0.06</v>
      </c>
      <c r="AJ143" s="71">
        <v>0.09</v>
      </c>
      <c r="AK143" s="63" t="s">
        <v>25</v>
      </c>
      <c r="AL143" s="93">
        <f>AC143-AH143</f>
        <v>-9.999999999999995E-3</v>
      </c>
    </row>
    <row r="144" spans="1:38" ht="17.25" thickBot="1">
      <c r="A144" s="72">
        <v>175</v>
      </c>
      <c r="B144" s="57" t="s">
        <v>191</v>
      </c>
      <c r="C144" s="58" t="s">
        <v>1811</v>
      </c>
      <c r="D144" s="69" t="s">
        <v>103</v>
      </c>
      <c r="E144" s="58" t="s">
        <v>73</v>
      </c>
      <c r="F144" s="69" t="s">
        <v>3872</v>
      </c>
      <c r="G144" s="69">
        <v>2001</v>
      </c>
      <c r="H144" s="70">
        <v>17</v>
      </c>
      <c r="I144" s="71">
        <v>12</v>
      </c>
      <c r="J144" s="98">
        <v>1099</v>
      </c>
      <c r="K144" s="71">
        <v>12.2</v>
      </c>
      <c r="L144" s="59">
        <v>0</v>
      </c>
      <c r="M144" s="71">
        <v>1</v>
      </c>
      <c r="N144" s="71">
        <v>1</v>
      </c>
      <c r="O144" s="60">
        <v>0</v>
      </c>
      <c r="P144" s="60">
        <v>0</v>
      </c>
      <c r="Q144" s="60">
        <v>0</v>
      </c>
      <c r="R144" s="71">
        <v>4</v>
      </c>
      <c r="S144" s="60">
        <v>0</v>
      </c>
      <c r="T144" s="70">
        <v>0.7</v>
      </c>
      <c r="U144" s="71">
        <v>0.7</v>
      </c>
      <c r="V144" s="71">
        <v>1.8</v>
      </c>
      <c r="W144" s="71">
        <v>2.5</v>
      </c>
      <c r="X144" s="70">
        <v>23</v>
      </c>
      <c r="Y144" s="71">
        <v>108</v>
      </c>
      <c r="Z144" s="71">
        <v>25</v>
      </c>
      <c r="AA144" s="59">
        <v>0</v>
      </c>
      <c r="AB144" s="71">
        <v>0.08</v>
      </c>
      <c r="AC144" s="71">
        <v>0.08</v>
      </c>
      <c r="AD144" s="60">
        <v>0</v>
      </c>
      <c r="AE144" s="71">
        <v>0.08</v>
      </c>
      <c r="AF144" s="70">
        <v>0.06</v>
      </c>
      <c r="AG144" s="71">
        <v>0.15</v>
      </c>
      <c r="AH144" s="71">
        <v>0.21</v>
      </c>
      <c r="AI144" s="71">
        <v>0.06</v>
      </c>
      <c r="AJ144" s="71">
        <v>0.21</v>
      </c>
      <c r="AK144" s="63" t="s">
        <v>25</v>
      </c>
      <c r="AL144" s="93">
        <f>AC144-AH144</f>
        <v>-0.13</v>
      </c>
    </row>
    <row r="145" spans="1:38" ht="17.25" thickBot="1">
      <c r="A145" s="72">
        <v>196</v>
      </c>
      <c r="B145" s="57" t="s">
        <v>202</v>
      </c>
      <c r="C145" s="58" t="s">
        <v>1836</v>
      </c>
      <c r="D145" s="69" t="s">
        <v>103</v>
      </c>
      <c r="E145" s="58" t="s">
        <v>63</v>
      </c>
      <c r="F145" s="69" t="s">
        <v>4072</v>
      </c>
      <c r="G145" s="69">
        <v>1999</v>
      </c>
      <c r="H145" s="70">
        <v>18</v>
      </c>
      <c r="I145" s="71">
        <v>12</v>
      </c>
      <c r="J145" s="98">
        <v>1097</v>
      </c>
      <c r="K145" s="71">
        <v>12.2</v>
      </c>
      <c r="L145" s="70">
        <v>4</v>
      </c>
      <c r="M145" s="71">
        <v>1</v>
      </c>
      <c r="N145" s="71">
        <v>5</v>
      </c>
      <c r="O145" s="71">
        <v>3</v>
      </c>
      <c r="P145" s="71">
        <v>1</v>
      </c>
      <c r="Q145" s="71">
        <v>1</v>
      </c>
      <c r="R145" s="71">
        <v>5</v>
      </c>
      <c r="S145" s="60">
        <v>0</v>
      </c>
      <c r="T145" s="70">
        <v>4.0999999999999996</v>
      </c>
      <c r="U145" s="71">
        <v>3.3</v>
      </c>
      <c r="V145" s="71">
        <v>1.1000000000000001</v>
      </c>
      <c r="W145" s="71">
        <v>4.5</v>
      </c>
      <c r="X145" s="70">
        <v>18</v>
      </c>
      <c r="Y145" s="71">
        <v>49</v>
      </c>
      <c r="Z145" s="71">
        <v>73</v>
      </c>
      <c r="AA145" s="70">
        <v>0.33</v>
      </c>
      <c r="AB145" s="71">
        <v>0.08</v>
      </c>
      <c r="AC145" s="71">
        <v>0.41</v>
      </c>
      <c r="AD145" s="71">
        <v>0.25</v>
      </c>
      <c r="AE145" s="71">
        <v>0.33</v>
      </c>
      <c r="AF145" s="70">
        <v>0.34</v>
      </c>
      <c r="AG145" s="71">
        <v>0.09</v>
      </c>
      <c r="AH145" s="71">
        <v>0.43</v>
      </c>
      <c r="AI145" s="71">
        <v>0.27</v>
      </c>
      <c r="AJ145" s="71">
        <v>0.37</v>
      </c>
      <c r="AK145" s="63" t="s">
        <v>25</v>
      </c>
      <c r="AL145" s="93">
        <f>AC145-AH145</f>
        <v>-2.0000000000000018E-2</v>
      </c>
    </row>
    <row r="146" spans="1:38" ht="17.25" thickBot="1">
      <c r="A146" s="72">
        <v>273</v>
      </c>
      <c r="B146" s="57" t="s">
        <v>243</v>
      </c>
      <c r="C146" s="58" t="s">
        <v>1821</v>
      </c>
      <c r="D146" s="69" t="s">
        <v>103</v>
      </c>
      <c r="E146" s="58" t="s">
        <v>79</v>
      </c>
      <c r="F146" s="69" t="s">
        <v>4136</v>
      </c>
      <c r="G146" s="69">
        <v>1998</v>
      </c>
      <c r="H146" s="70">
        <v>14</v>
      </c>
      <c r="I146" s="71">
        <v>14</v>
      </c>
      <c r="J146" s="98">
        <v>1084</v>
      </c>
      <c r="K146" s="71">
        <v>12</v>
      </c>
      <c r="L146" s="70">
        <v>1</v>
      </c>
      <c r="M146" s="71">
        <v>1</v>
      </c>
      <c r="N146" s="71">
        <v>2</v>
      </c>
      <c r="O146" s="71">
        <v>1</v>
      </c>
      <c r="P146" s="60">
        <v>0</v>
      </c>
      <c r="Q146" s="60">
        <v>0</v>
      </c>
      <c r="R146" s="71">
        <v>5</v>
      </c>
      <c r="S146" s="71">
        <v>1</v>
      </c>
      <c r="T146" s="70">
        <v>0.2</v>
      </c>
      <c r="U146" s="71">
        <v>0.2</v>
      </c>
      <c r="V146" s="71">
        <v>0.4</v>
      </c>
      <c r="W146" s="71">
        <v>0.6</v>
      </c>
      <c r="X146" s="70">
        <v>15</v>
      </c>
      <c r="Y146" s="71">
        <v>80</v>
      </c>
      <c r="Z146" s="71">
        <v>8</v>
      </c>
      <c r="AA146" s="70">
        <v>0.08</v>
      </c>
      <c r="AB146" s="71">
        <v>0.08</v>
      </c>
      <c r="AC146" s="71">
        <v>0.17</v>
      </c>
      <c r="AD146" s="71">
        <v>0.08</v>
      </c>
      <c r="AE146" s="71">
        <v>0.17</v>
      </c>
      <c r="AF146" s="70">
        <v>0.02</v>
      </c>
      <c r="AG146" s="71">
        <v>0.03</v>
      </c>
      <c r="AH146" s="71">
        <v>0.05</v>
      </c>
      <c r="AI146" s="71">
        <v>0.02</v>
      </c>
      <c r="AJ146" s="71">
        <v>0.05</v>
      </c>
      <c r="AK146" s="63" t="s">
        <v>25</v>
      </c>
      <c r="AL146" s="93">
        <f>AC146-AH146</f>
        <v>0.12000000000000001</v>
      </c>
    </row>
    <row r="147" spans="1:38" ht="17.25" thickBot="1">
      <c r="A147" s="72">
        <v>12</v>
      </c>
      <c r="B147" s="57" t="s">
        <v>108</v>
      </c>
      <c r="C147" s="58" t="s">
        <v>1817</v>
      </c>
      <c r="D147" s="69" t="s">
        <v>1833</v>
      </c>
      <c r="E147" s="58" t="s">
        <v>65</v>
      </c>
      <c r="F147" s="69" t="s">
        <v>3911</v>
      </c>
      <c r="G147" s="69">
        <v>1995</v>
      </c>
      <c r="H147" s="70">
        <v>13</v>
      </c>
      <c r="I147" s="71">
        <v>12</v>
      </c>
      <c r="J147" s="98">
        <v>1080</v>
      </c>
      <c r="K147" s="71">
        <v>12</v>
      </c>
      <c r="L147" s="70">
        <v>2</v>
      </c>
      <c r="M147" s="60">
        <v>0</v>
      </c>
      <c r="N147" s="71">
        <v>2</v>
      </c>
      <c r="O147" s="71">
        <v>2</v>
      </c>
      <c r="P147" s="60">
        <v>0</v>
      </c>
      <c r="Q147" s="60">
        <v>0</v>
      </c>
      <c r="R147" s="71">
        <v>3</v>
      </c>
      <c r="S147" s="71">
        <v>1</v>
      </c>
      <c r="T147" s="70">
        <v>0.6</v>
      </c>
      <c r="U147" s="71">
        <v>0.6</v>
      </c>
      <c r="V147" s="71">
        <v>0.2</v>
      </c>
      <c r="W147" s="71">
        <v>0.8</v>
      </c>
      <c r="X147" s="70">
        <v>16</v>
      </c>
      <c r="Y147" s="71">
        <v>51</v>
      </c>
      <c r="Z147" s="71">
        <v>14</v>
      </c>
      <c r="AA147" s="70">
        <v>0.17</v>
      </c>
      <c r="AB147" s="60">
        <v>0</v>
      </c>
      <c r="AC147" s="71">
        <v>0.17</v>
      </c>
      <c r="AD147" s="71">
        <v>0.17</v>
      </c>
      <c r="AE147" s="71">
        <v>0.17</v>
      </c>
      <c r="AF147" s="70">
        <v>0.05</v>
      </c>
      <c r="AG147" s="71">
        <v>0.02</v>
      </c>
      <c r="AH147" s="71">
        <v>7.0000000000000007E-2</v>
      </c>
      <c r="AI147" s="71">
        <v>0.05</v>
      </c>
      <c r="AJ147" s="71">
        <v>7.0000000000000007E-2</v>
      </c>
      <c r="AK147" s="63" t="s">
        <v>25</v>
      </c>
      <c r="AL147" s="93">
        <f>AC147-AH147</f>
        <v>0.1</v>
      </c>
    </row>
    <row r="148" spans="1:38" ht="17.25" thickBot="1">
      <c r="A148" s="72">
        <v>285</v>
      </c>
      <c r="B148" s="57" t="s">
        <v>252</v>
      </c>
      <c r="C148" s="58" t="s">
        <v>1851</v>
      </c>
      <c r="D148" s="69" t="s">
        <v>103</v>
      </c>
      <c r="E148" s="58" t="s">
        <v>71</v>
      </c>
      <c r="F148" s="69" t="s">
        <v>4145</v>
      </c>
      <c r="G148" s="69">
        <v>2002</v>
      </c>
      <c r="H148" s="70">
        <v>16</v>
      </c>
      <c r="I148" s="71">
        <v>14</v>
      </c>
      <c r="J148" s="98">
        <v>1071</v>
      </c>
      <c r="K148" s="71">
        <v>11.9</v>
      </c>
      <c r="L148" s="70">
        <v>1</v>
      </c>
      <c r="M148" s="71">
        <v>2</v>
      </c>
      <c r="N148" s="71">
        <v>3</v>
      </c>
      <c r="O148" s="71">
        <v>1</v>
      </c>
      <c r="P148" s="60">
        <v>0</v>
      </c>
      <c r="Q148" s="60">
        <v>0</v>
      </c>
      <c r="R148" s="71">
        <v>4</v>
      </c>
      <c r="S148" s="60">
        <v>0</v>
      </c>
      <c r="T148" s="70">
        <v>2.2000000000000002</v>
      </c>
      <c r="U148" s="71">
        <v>2.2000000000000002</v>
      </c>
      <c r="V148" s="71">
        <v>1.3</v>
      </c>
      <c r="W148" s="71">
        <v>3.5</v>
      </c>
      <c r="X148" s="70">
        <v>22</v>
      </c>
      <c r="Y148" s="71">
        <v>84</v>
      </c>
      <c r="Z148" s="71">
        <v>47</v>
      </c>
      <c r="AA148" s="70">
        <v>0.08</v>
      </c>
      <c r="AB148" s="71">
        <v>0.17</v>
      </c>
      <c r="AC148" s="71">
        <v>0.25</v>
      </c>
      <c r="AD148" s="71">
        <v>0.08</v>
      </c>
      <c r="AE148" s="71">
        <v>0.25</v>
      </c>
      <c r="AF148" s="70">
        <v>0.19</v>
      </c>
      <c r="AG148" s="71">
        <v>0.11</v>
      </c>
      <c r="AH148" s="71">
        <v>0.28999999999999998</v>
      </c>
      <c r="AI148" s="71">
        <v>0.19</v>
      </c>
      <c r="AJ148" s="71">
        <v>0.28999999999999998</v>
      </c>
      <c r="AK148" s="63" t="s">
        <v>25</v>
      </c>
      <c r="AL148" s="93">
        <f>AC148-AH148</f>
        <v>-3.999999999999998E-2</v>
      </c>
    </row>
    <row r="149" spans="1:38" ht="17.25" thickBot="1">
      <c r="A149" s="72">
        <v>420</v>
      </c>
      <c r="B149" s="57" t="s">
        <v>319</v>
      </c>
      <c r="C149" s="58" t="s">
        <v>1824</v>
      </c>
      <c r="D149" s="69" t="s">
        <v>1819</v>
      </c>
      <c r="E149" s="58" t="s">
        <v>85</v>
      </c>
      <c r="F149" s="69" t="s">
        <v>4253</v>
      </c>
      <c r="G149" s="69">
        <v>1992</v>
      </c>
      <c r="H149" s="70">
        <v>15</v>
      </c>
      <c r="I149" s="71">
        <v>15</v>
      </c>
      <c r="J149" s="98">
        <v>1068</v>
      </c>
      <c r="K149" s="71">
        <v>11.9</v>
      </c>
      <c r="L149" s="70">
        <v>1</v>
      </c>
      <c r="M149" s="71">
        <v>1</v>
      </c>
      <c r="N149" s="71">
        <v>2</v>
      </c>
      <c r="O149" s="71">
        <v>1</v>
      </c>
      <c r="P149" s="60">
        <v>0</v>
      </c>
      <c r="Q149" s="60">
        <v>0</v>
      </c>
      <c r="R149" s="60">
        <v>0</v>
      </c>
      <c r="S149" s="60">
        <v>0</v>
      </c>
      <c r="T149" s="70">
        <v>1.6</v>
      </c>
      <c r="U149" s="71">
        <v>1.6</v>
      </c>
      <c r="V149" s="71">
        <v>1.7</v>
      </c>
      <c r="W149" s="71">
        <v>3.2</v>
      </c>
      <c r="X149" s="70">
        <v>15</v>
      </c>
      <c r="Y149" s="71">
        <v>25</v>
      </c>
      <c r="Z149" s="71">
        <v>35</v>
      </c>
      <c r="AA149" s="70">
        <v>0.08</v>
      </c>
      <c r="AB149" s="71">
        <v>0.08</v>
      </c>
      <c r="AC149" s="71">
        <v>0.17</v>
      </c>
      <c r="AD149" s="71">
        <v>0.08</v>
      </c>
      <c r="AE149" s="71">
        <v>0.17</v>
      </c>
      <c r="AF149" s="70">
        <v>0.13</v>
      </c>
      <c r="AG149" s="71">
        <v>0.14000000000000001</v>
      </c>
      <c r="AH149" s="71">
        <v>0.27</v>
      </c>
      <c r="AI149" s="71">
        <v>0.13</v>
      </c>
      <c r="AJ149" s="71">
        <v>0.27</v>
      </c>
      <c r="AK149" s="63" t="s">
        <v>25</v>
      </c>
      <c r="AL149" s="93">
        <f>AC149-AH149</f>
        <v>-0.1</v>
      </c>
    </row>
    <row r="150" spans="1:38" ht="17.25" thickBot="1">
      <c r="A150" s="72">
        <v>121</v>
      </c>
      <c r="B150" s="57" t="s">
        <v>162</v>
      </c>
      <c r="C150" s="58" t="s">
        <v>1846</v>
      </c>
      <c r="D150" s="69" t="s">
        <v>102</v>
      </c>
      <c r="E150" s="58" t="s">
        <v>79</v>
      </c>
      <c r="F150" s="69" t="s">
        <v>4007</v>
      </c>
      <c r="G150" s="69">
        <v>1997</v>
      </c>
      <c r="H150" s="70">
        <v>17</v>
      </c>
      <c r="I150" s="71">
        <v>13</v>
      </c>
      <c r="J150" s="98">
        <v>1067</v>
      </c>
      <c r="K150" s="71">
        <v>11.9</v>
      </c>
      <c r="L150" s="70">
        <v>3</v>
      </c>
      <c r="M150" s="60">
        <v>0</v>
      </c>
      <c r="N150" s="71">
        <v>3</v>
      </c>
      <c r="O150" s="71">
        <v>3</v>
      </c>
      <c r="P150" s="60">
        <v>0</v>
      </c>
      <c r="Q150" s="60">
        <v>0</v>
      </c>
      <c r="R150" s="71">
        <v>1</v>
      </c>
      <c r="S150" s="60">
        <v>0</v>
      </c>
      <c r="T150" s="70">
        <v>3.7</v>
      </c>
      <c r="U150" s="71">
        <v>3.7</v>
      </c>
      <c r="V150" s="71">
        <v>1.4</v>
      </c>
      <c r="W150" s="71">
        <v>5.0999999999999996</v>
      </c>
      <c r="X150" s="70">
        <v>38</v>
      </c>
      <c r="Y150" s="71">
        <v>42</v>
      </c>
      <c r="Z150" s="71">
        <v>113</v>
      </c>
      <c r="AA150" s="70">
        <v>0.25</v>
      </c>
      <c r="AB150" s="60">
        <v>0</v>
      </c>
      <c r="AC150" s="71">
        <v>0.25</v>
      </c>
      <c r="AD150" s="71">
        <v>0.25</v>
      </c>
      <c r="AE150" s="71">
        <v>0.25</v>
      </c>
      <c r="AF150" s="70">
        <v>0.31</v>
      </c>
      <c r="AG150" s="71">
        <v>0.12</v>
      </c>
      <c r="AH150" s="71">
        <v>0.43</v>
      </c>
      <c r="AI150" s="71">
        <v>0.31</v>
      </c>
      <c r="AJ150" s="71">
        <v>0.43</v>
      </c>
      <c r="AK150" s="63" t="s">
        <v>25</v>
      </c>
      <c r="AL150" s="93">
        <f>AC150-AH150</f>
        <v>-0.18</v>
      </c>
    </row>
    <row r="151" spans="1:38" ht="17.25" thickBot="1">
      <c r="A151" s="72">
        <v>189</v>
      </c>
      <c r="B151" s="57" t="s">
        <v>2658</v>
      </c>
      <c r="C151" s="58" t="s">
        <v>1843</v>
      </c>
      <c r="D151" s="69" t="s">
        <v>104</v>
      </c>
      <c r="E151" s="58" t="s">
        <v>65</v>
      </c>
      <c r="F151" s="69" t="s">
        <v>4065</v>
      </c>
      <c r="G151" s="69">
        <v>2002</v>
      </c>
      <c r="H151" s="70">
        <v>13</v>
      </c>
      <c r="I151" s="71">
        <v>12</v>
      </c>
      <c r="J151" s="98">
        <v>1065</v>
      </c>
      <c r="K151" s="71">
        <v>11.8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2</v>
      </c>
      <c r="S151" s="60">
        <v>0</v>
      </c>
      <c r="T151" s="70">
        <v>0.5</v>
      </c>
      <c r="U151" s="71">
        <v>0.5</v>
      </c>
      <c r="V151" s="71">
        <v>0.7</v>
      </c>
      <c r="W151" s="71">
        <v>1.2</v>
      </c>
      <c r="X151" s="70">
        <v>28</v>
      </c>
      <c r="Y151" s="71">
        <v>54</v>
      </c>
      <c r="Z151" s="71">
        <v>34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0.04</v>
      </c>
      <c r="AG151" s="71">
        <v>0.06</v>
      </c>
      <c r="AH151" s="71">
        <v>0.1</v>
      </c>
      <c r="AI151" s="71">
        <v>0.04</v>
      </c>
      <c r="AJ151" s="71">
        <v>0.1</v>
      </c>
      <c r="AK151" s="63" t="s">
        <v>25</v>
      </c>
      <c r="AL151" s="93">
        <f>AC151-AH151</f>
        <v>-0.1</v>
      </c>
    </row>
    <row r="152" spans="1:38" ht="17.25" thickBot="1">
      <c r="A152" s="72">
        <v>301</v>
      </c>
      <c r="B152" s="57" t="s">
        <v>260</v>
      </c>
      <c r="C152" s="58" t="s">
        <v>1811</v>
      </c>
      <c r="D152" s="69" t="s">
        <v>103</v>
      </c>
      <c r="E152" s="58" t="s">
        <v>69</v>
      </c>
      <c r="F152" s="69" t="s">
        <v>4157</v>
      </c>
      <c r="G152" s="69">
        <v>1996</v>
      </c>
      <c r="H152" s="70">
        <v>15</v>
      </c>
      <c r="I152" s="71">
        <v>12</v>
      </c>
      <c r="J152" s="98">
        <v>1059</v>
      </c>
      <c r="K152" s="71">
        <v>11.8</v>
      </c>
      <c r="L152" s="70">
        <v>5</v>
      </c>
      <c r="M152" s="60">
        <v>0</v>
      </c>
      <c r="N152" s="71">
        <v>5</v>
      </c>
      <c r="O152" s="71">
        <v>5</v>
      </c>
      <c r="P152" s="60">
        <v>0</v>
      </c>
      <c r="Q152" s="60">
        <v>0</v>
      </c>
      <c r="R152" s="60">
        <v>0</v>
      </c>
      <c r="S152" s="60">
        <v>0</v>
      </c>
      <c r="T152" s="70">
        <v>3.5</v>
      </c>
      <c r="U152" s="71">
        <v>3.5</v>
      </c>
      <c r="V152" s="71">
        <v>0.4</v>
      </c>
      <c r="W152" s="71">
        <v>3.9</v>
      </c>
      <c r="X152" s="70">
        <v>12</v>
      </c>
      <c r="Y152" s="71">
        <v>35</v>
      </c>
      <c r="Z152" s="71">
        <v>31</v>
      </c>
      <c r="AA152" s="70">
        <v>0.42</v>
      </c>
      <c r="AB152" s="60">
        <v>0</v>
      </c>
      <c r="AC152" s="71">
        <v>0.42</v>
      </c>
      <c r="AD152" s="71">
        <v>0.42</v>
      </c>
      <c r="AE152" s="71">
        <v>0.42</v>
      </c>
      <c r="AF152" s="70">
        <v>0.3</v>
      </c>
      <c r="AG152" s="71">
        <v>0.03</v>
      </c>
      <c r="AH152" s="71">
        <v>0.33</v>
      </c>
      <c r="AI152" s="71">
        <v>0.3</v>
      </c>
      <c r="AJ152" s="71">
        <v>0.33</v>
      </c>
      <c r="AK152" s="63" t="s">
        <v>25</v>
      </c>
      <c r="AL152" s="93">
        <f>AC152-AH152</f>
        <v>8.9999999999999969E-2</v>
      </c>
    </row>
    <row r="153" spans="1:38" ht="17.25" thickBot="1">
      <c r="A153" s="72">
        <v>361</v>
      </c>
      <c r="B153" s="57" t="s">
        <v>285</v>
      </c>
      <c r="C153" s="58" t="s">
        <v>1812</v>
      </c>
      <c r="D153" s="69" t="s">
        <v>1819</v>
      </c>
      <c r="E153" s="58" t="s">
        <v>81</v>
      </c>
      <c r="F153" s="69" t="s">
        <v>4210</v>
      </c>
      <c r="G153" s="69">
        <v>2002</v>
      </c>
      <c r="H153" s="70">
        <v>15</v>
      </c>
      <c r="I153" s="71">
        <v>11</v>
      </c>
      <c r="J153" s="98">
        <v>1053</v>
      </c>
      <c r="K153" s="71">
        <v>11.7</v>
      </c>
      <c r="L153" s="70">
        <v>6</v>
      </c>
      <c r="M153" s="71">
        <v>3</v>
      </c>
      <c r="N153" s="71">
        <v>9</v>
      </c>
      <c r="O153" s="71">
        <v>2</v>
      </c>
      <c r="P153" s="71">
        <v>4</v>
      </c>
      <c r="Q153" s="71">
        <v>4</v>
      </c>
      <c r="R153" s="71">
        <v>5</v>
      </c>
      <c r="S153" s="60">
        <v>0</v>
      </c>
      <c r="T153" s="70">
        <v>6</v>
      </c>
      <c r="U153" s="71">
        <v>2.8</v>
      </c>
      <c r="V153" s="71">
        <v>5.2</v>
      </c>
      <c r="W153" s="71">
        <v>8</v>
      </c>
      <c r="X153" s="70">
        <v>42</v>
      </c>
      <c r="Y153" s="71">
        <v>91</v>
      </c>
      <c r="Z153" s="71">
        <v>71</v>
      </c>
      <c r="AA153" s="70">
        <v>0.51</v>
      </c>
      <c r="AB153" s="71">
        <v>0.26</v>
      </c>
      <c r="AC153" s="71">
        <v>0.77</v>
      </c>
      <c r="AD153" s="71">
        <v>0.17</v>
      </c>
      <c r="AE153" s="71">
        <v>0.43</v>
      </c>
      <c r="AF153" s="70">
        <v>0.51</v>
      </c>
      <c r="AG153" s="71">
        <v>0.44</v>
      </c>
      <c r="AH153" s="71">
        <v>0.95</v>
      </c>
      <c r="AI153" s="71">
        <v>0.24</v>
      </c>
      <c r="AJ153" s="71">
        <v>0.69</v>
      </c>
      <c r="AK153" s="63" t="s">
        <v>25</v>
      </c>
      <c r="AL153" s="93"/>
    </row>
    <row r="154" spans="1:38" ht="17.25" thickBot="1">
      <c r="A154" s="72">
        <v>322</v>
      </c>
      <c r="B154" s="57" t="s">
        <v>3042</v>
      </c>
      <c r="C154" s="58" t="s">
        <v>1822</v>
      </c>
      <c r="D154" s="69" t="s">
        <v>104</v>
      </c>
      <c r="E154" s="58" t="s">
        <v>87</v>
      </c>
      <c r="F154" s="69" t="s">
        <v>4178</v>
      </c>
      <c r="G154" s="69">
        <v>2002</v>
      </c>
      <c r="H154" s="70">
        <v>12</v>
      </c>
      <c r="I154" s="71">
        <v>12</v>
      </c>
      <c r="J154" s="98">
        <v>1051</v>
      </c>
      <c r="K154" s="71">
        <v>11.7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71">
        <v>2</v>
      </c>
      <c r="S154" s="60">
        <v>0</v>
      </c>
      <c r="T154" s="70">
        <v>0.7</v>
      </c>
      <c r="U154" s="71">
        <v>0.7</v>
      </c>
      <c r="V154" s="71">
        <v>0.2</v>
      </c>
      <c r="W154" s="71">
        <v>0.9</v>
      </c>
      <c r="X154" s="70">
        <v>16</v>
      </c>
      <c r="Y154" s="71">
        <v>40</v>
      </c>
      <c r="Z154" s="71">
        <v>4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70">
        <v>0.06</v>
      </c>
      <c r="AG154" s="71">
        <v>0.02</v>
      </c>
      <c r="AH154" s="71">
        <v>0.08</v>
      </c>
      <c r="AI154" s="71">
        <v>0.06</v>
      </c>
      <c r="AJ154" s="71">
        <v>0.08</v>
      </c>
      <c r="AK154" s="63" t="s">
        <v>25</v>
      </c>
      <c r="AL154" s="93">
        <f>AC154-AH154</f>
        <v>-0.08</v>
      </c>
    </row>
    <row r="155" spans="1:38" ht="17.25" thickBot="1">
      <c r="A155" s="72">
        <v>257</v>
      </c>
      <c r="B155" s="57" t="s">
        <v>235</v>
      </c>
      <c r="C155" s="58" t="s">
        <v>1812</v>
      </c>
      <c r="D155" s="69" t="s">
        <v>104</v>
      </c>
      <c r="E155" s="58" t="s">
        <v>67</v>
      </c>
      <c r="F155" s="69" t="s">
        <v>4122</v>
      </c>
      <c r="G155" s="69">
        <v>1993</v>
      </c>
      <c r="H155" s="70">
        <v>13</v>
      </c>
      <c r="I155" s="71">
        <v>12</v>
      </c>
      <c r="J155" s="98">
        <v>1037</v>
      </c>
      <c r="K155" s="71">
        <v>11.5</v>
      </c>
      <c r="L155" s="70">
        <v>1</v>
      </c>
      <c r="M155" s="60">
        <v>0</v>
      </c>
      <c r="N155" s="71">
        <v>1</v>
      </c>
      <c r="O155" s="71">
        <v>1</v>
      </c>
      <c r="P155" s="60">
        <v>0</v>
      </c>
      <c r="Q155" s="60">
        <v>0</v>
      </c>
      <c r="R155" s="71">
        <v>4</v>
      </c>
      <c r="S155" s="60">
        <v>0</v>
      </c>
      <c r="T155" s="70">
        <v>0.7</v>
      </c>
      <c r="U155" s="71">
        <v>0.7</v>
      </c>
      <c r="V155" s="71">
        <v>0.1</v>
      </c>
      <c r="W155" s="71">
        <v>0.8</v>
      </c>
      <c r="X155" s="70">
        <v>7</v>
      </c>
      <c r="Y155" s="71">
        <v>30</v>
      </c>
      <c r="Z155" s="71">
        <v>3</v>
      </c>
      <c r="AA155" s="70">
        <v>0.09</v>
      </c>
      <c r="AB155" s="60">
        <v>0</v>
      </c>
      <c r="AC155" s="71">
        <v>0.09</v>
      </c>
      <c r="AD155" s="71">
        <v>0.09</v>
      </c>
      <c r="AE155" s="71">
        <v>0.09</v>
      </c>
      <c r="AF155" s="70">
        <v>0.06</v>
      </c>
      <c r="AG155" s="71">
        <v>0.01</v>
      </c>
      <c r="AH155" s="71">
        <v>7.0000000000000007E-2</v>
      </c>
      <c r="AI155" s="71">
        <v>0.06</v>
      </c>
      <c r="AJ155" s="71">
        <v>7.0000000000000007E-2</v>
      </c>
      <c r="AK155" s="63" t="s">
        <v>25</v>
      </c>
      <c r="AL155" s="93">
        <f>AC155-AH155</f>
        <v>1.999999999999999E-2</v>
      </c>
    </row>
    <row r="156" spans="1:38" ht="17.25" thickBot="1">
      <c r="A156" s="72">
        <v>221</v>
      </c>
      <c r="B156" s="57" t="s">
        <v>217</v>
      </c>
      <c r="C156" s="58" t="s">
        <v>1822</v>
      </c>
      <c r="D156" s="69" t="s">
        <v>1810</v>
      </c>
      <c r="E156" s="58" t="s">
        <v>67</v>
      </c>
      <c r="F156" s="69" t="s">
        <v>3860</v>
      </c>
      <c r="G156" s="69">
        <v>1996</v>
      </c>
      <c r="H156" s="70">
        <v>14</v>
      </c>
      <c r="I156" s="71">
        <v>13</v>
      </c>
      <c r="J156" s="98">
        <v>1032</v>
      </c>
      <c r="K156" s="71">
        <v>11.5</v>
      </c>
      <c r="L156" s="70">
        <v>2</v>
      </c>
      <c r="M156" s="71">
        <v>1</v>
      </c>
      <c r="N156" s="71">
        <v>3</v>
      </c>
      <c r="O156" s="71">
        <v>2</v>
      </c>
      <c r="P156" s="60">
        <v>0</v>
      </c>
      <c r="Q156" s="60">
        <v>0</v>
      </c>
      <c r="R156" s="71">
        <v>4</v>
      </c>
      <c r="S156" s="60">
        <v>0</v>
      </c>
      <c r="T156" s="70">
        <v>2.2999999999999998</v>
      </c>
      <c r="U156" s="71">
        <v>2.2999999999999998</v>
      </c>
      <c r="V156" s="71">
        <v>2</v>
      </c>
      <c r="W156" s="71">
        <v>4.3</v>
      </c>
      <c r="X156" s="70">
        <v>17</v>
      </c>
      <c r="Y156" s="71">
        <v>44</v>
      </c>
      <c r="Z156" s="71">
        <v>54</v>
      </c>
      <c r="AA156" s="70">
        <v>0.17</v>
      </c>
      <c r="AB156" s="71">
        <v>0.09</v>
      </c>
      <c r="AC156" s="71">
        <v>0.26</v>
      </c>
      <c r="AD156" s="71">
        <v>0.17</v>
      </c>
      <c r="AE156" s="71">
        <v>0.26</v>
      </c>
      <c r="AF156" s="70">
        <v>0.2</v>
      </c>
      <c r="AG156" s="71">
        <v>0.17</v>
      </c>
      <c r="AH156" s="71">
        <v>0.37</v>
      </c>
      <c r="AI156" s="71">
        <v>0.2</v>
      </c>
      <c r="AJ156" s="71">
        <v>0.37</v>
      </c>
      <c r="AK156" s="63" t="s">
        <v>25</v>
      </c>
      <c r="AL156" s="93">
        <f>AC156-AH156</f>
        <v>-0.10999999999999999</v>
      </c>
    </row>
    <row r="157" spans="1:38" ht="17.25" thickBot="1">
      <c r="A157" s="72">
        <v>424</v>
      </c>
      <c r="B157" s="57" t="s">
        <v>321</v>
      </c>
      <c r="C157" s="58" t="s">
        <v>1821</v>
      </c>
      <c r="D157" s="69" t="s">
        <v>104</v>
      </c>
      <c r="E157" s="58" t="s">
        <v>95</v>
      </c>
      <c r="F157" s="69" t="s">
        <v>4233</v>
      </c>
      <c r="G157" s="69">
        <v>1997</v>
      </c>
      <c r="H157" s="70">
        <v>15</v>
      </c>
      <c r="I157" s="71">
        <v>11</v>
      </c>
      <c r="J157" s="98">
        <v>1028</v>
      </c>
      <c r="K157" s="71">
        <v>11.4</v>
      </c>
      <c r="L157" s="70">
        <v>2</v>
      </c>
      <c r="M157" s="71">
        <v>2</v>
      </c>
      <c r="N157" s="71">
        <v>4</v>
      </c>
      <c r="O157" s="71">
        <v>2</v>
      </c>
      <c r="P157" s="60">
        <v>0</v>
      </c>
      <c r="Q157" s="60">
        <v>0</v>
      </c>
      <c r="R157" s="71">
        <v>4</v>
      </c>
      <c r="S157" s="60">
        <v>0</v>
      </c>
      <c r="T157" s="70">
        <v>0.7</v>
      </c>
      <c r="U157" s="71">
        <v>0.7</v>
      </c>
      <c r="V157" s="71">
        <v>0.4</v>
      </c>
      <c r="W157" s="71">
        <v>1.2</v>
      </c>
      <c r="X157" s="70">
        <v>14</v>
      </c>
      <c r="Y157" s="71">
        <v>53</v>
      </c>
      <c r="Z157" s="71">
        <v>1</v>
      </c>
      <c r="AA157" s="70">
        <v>0.18</v>
      </c>
      <c r="AB157" s="71">
        <v>0.18</v>
      </c>
      <c r="AC157" s="71">
        <v>0.35</v>
      </c>
      <c r="AD157" s="71">
        <v>0.18</v>
      </c>
      <c r="AE157" s="71">
        <v>0.35</v>
      </c>
      <c r="AF157" s="70">
        <v>0.06</v>
      </c>
      <c r="AG157" s="71">
        <v>0.04</v>
      </c>
      <c r="AH157" s="71">
        <v>0.1</v>
      </c>
      <c r="AI157" s="71">
        <v>0.06</v>
      </c>
      <c r="AJ157" s="71">
        <v>0.1</v>
      </c>
      <c r="AK157" s="63" t="s">
        <v>25</v>
      </c>
      <c r="AL157" s="93">
        <f>AC157-AH157</f>
        <v>0.24999999999999997</v>
      </c>
    </row>
    <row r="158" spans="1:38" ht="17.25" thickBot="1">
      <c r="A158" s="72">
        <v>197</v>
      </c>
      <c r="B158" s="57" t="s">
        <v>203</v>
      </c>
      <c r="C158" s="58" t="s">
        <v>1818</v>
      </c>
      <c r="D158" s="69" t="s">
        <v>104</v>
      </c>
      <c r="E158" s="58" t="s">
        <v>73</v>
      </c>
      <c r="F158" s="69" t="s">
        <v>4073</v>
      </c>
      <c r="G158" s="69">
        <v>2000</v>
      </c>
      <c r="H158" s="70">
        <v>13</v>
      </c>
      <c r="I158" s="71">
        <v>11</v>
      </c>
      <c r="J158" s="98">
        <v>1019</v>
      </c>
      <c r="K158" s="71">
        <v>11.3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2</v>
      </c>
      <c r="S158" s="60">
        <v>0</v>
      </c>
      <c r="T158" s="70">
        <v>0.5</v>
      </c>
      <c r="U158" s="71">
        <v>0.5</v>
      </c>
      <c r="V158" s="71">
        <v>0.2</v>
      </c>
      <c r="W158" s="71">
        <v>0.7</v>
      </c>
      <c r="X158" s="70">
        <v>12</v>
      </c>
      <c r="Y158" s="71">
        <v>73</v>
      </c>
      <c r="Z158" s="71">
        <v>6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0.05</v>
      </c>
      <c r="AG158" s="71">
        <v>0.01</v>
      </c>
      <c r="AH158" s="71">
        <v>0.06</v>
      </c>
      <c r="AI158" s="71">
        <v>0.05</v>
      </c>
      <c r="AJ158" s="71">
        <v>0.06</v>
      </c>
      <c r="AK158" s="63" t="s">
        <v>25</v>
      </c>
      <c r="AL158" s="93">
        <f>AC158-AH158</f>
        <v>-0.06</v>
      </c>
    </row>
    <row r="159" spans="1:38" ht="17.25" thickBot="1">
      <c r="A159" s="72">
        <v>268</v>
      </c>
      <c r="B159" s="57" t="s">
        <v>241</v>
      </c>
      <c r="C159" s="58" t="s">
        <v>1812</v>
      </c>
      <c r="D159" s="69" t="s">
        <v>103</v>
      </c>
      <c r="E159" s="58" t="s">
        <v>67</v>
      </c>
      <c r="F159" s="69" t="s">
        <v>4132</v>
      </c>
      <c r="G159" s="69">
        <v>1997</v>
      </c>
      <c r="H159" s="70">
        <v>15</v>
      </c>
      <c r="I159" s="71">
        <v>10</v>
      </c>
      <c r="J159" s="98">
        <v>1019</v>
      </c>
      <c r="K159" s="71">
        <v>11.3</v>
      </c>
      <c r="L159" s="70">
        <v>2</v>
      </c>
      <c r="M159" s="71">
        <v>1</v>
      </c>
      <c r="N159" s="71">
        <v>3</v>
      </c>
      <c r="O159" s="71">
        <v>2</v>
      </c>
      <c r="P159" s="60">
        <v>0</v>
      </c>
      <c r="Q159" s="60">
        <v>0</v>
      </c>
      <c r="R159" s="71">
        <v>4</v>
      </c>
      <c r="S159" s="60">
        <v>0</v>
      </c>
      <c r="T159" s="70">
        <v>1.8</v>
      </c>
      <c r="U159" s="71">
        <v>1.8</v>
      </c>
      <c r="V159" s="71">
        <v>1.3</v>
      </c>
      <c r="W159" s="71">
        <v>3.2</v>
      </c>
      <c r="X159" s="70">
        <v>7</v>
      </c>
      <c r="Y159" s="71">
        <v>63</v>
      </c>
      <c r="Z159" s="71">
        <v>48</v>
      </c>
      <c r="AA159" s="70">
        <v>0.18</v>
      </c>
      <c r="AB159" s="71">
        <v>0.09</v>
      </c>
      <c r="AC159" s="71">
        <v>0.26</v>
      </c>
      <c r="AD159" s="71">
        <v>0.18</v>
      </c>
      <c r="AE159" s="71">
        <v>0.26</v>
      </c>
      <c r="AF159" s="70">
        <v>0.16</v>
      </c>
      <c r="AG159" s="71">
        <v>0.12</v>
      </c>
      <c r="AH159" s="71">
        <v>0.28000000000000003</v>
      </c>
      <c r="AI159" s="71">
        <v>0.16</v>
      </c>
      <c r="AJ159" s="71">
        <v>0.28000000000000003</v>
      </c>
      <c r="AK159" s="63" t="s">
        <v>25</v>
      </c>
      <c r="AL159" s="93">
        <f>AC159-AH159</f>
        <v>-2.0000000000000018E-2</v>
      </c>
    </row>
    <row r="160" spans="1:38" ht="17.25" thickBot="1">
      <c r="A160" s="72">
        <v>94</v>
      </c>
      <c r="B160" s="57" t="s">
        <v>147</v>
      </c>
      <c r="C160" s="58" t="s">
        <v>1832</v>
      </c>
      <c r="D160" s="69" t="s">
        <v>104</v>
      </c>
      <c r="E160" s="58" t="s">
        <v>77</v>
      </c>
      <c r="F160" s="69" t="s">
        <v>3839</v>
      </c>
      <c r="G160" s="69">
        <v>2001</v>
      </c>
      <c r="H160" s="70">
        <v>13</v>
      </c>
      <c r="I160" s="71">
        <v>11</v>
      </c>
      <c r="J160" s="98">
        <v>1015</v>
      </c>
      <c r="K160" s="71">
        <v>11.3</v>
      </c>
      <c r="L160" s="70">
        <v>1</v>
      </c>
      <c r="M160" s="71">
        <v>1</v>
      </c>
      <c r="N160" s="71">
        <v>2</v>
      </c>
      <c r="O160" s="71">
        <v>1</v>
      </c>
      <c r="P160" s="60">
        <v>0</v>
      </c>
      <c r="Q160" s="60">
        <v>0</v>
      </c>
      <c r="R160" s="71">
        <v>2</v>
      </c>
      <c r="S160" s="60">
        <v>0</v>
      </c>
      <c r="T160" s="70">
        <v>0.6</v>
      </c>
      <c r="U160" s="71">
        <v>0.6</v>
      </c>
      <c r="V160" s="71">
        <v>1</v>
      </c>
      <c r="W160" s="71">
        <v>1.6</v>
      </c>
      <c r="X160" s="70">
        <v>4</v>
      </c>
      <c r="Y160" s="71">
        <v>39</v>
      </c>
      <c r="Z160" s="71">
        <v>6</v>
      </c>
      <c r="AA160" s="70">
        <v>0.09</v>
      </c>
      <c r="AB160" s="71">
        <v>0.09</v>
      </c>
      <c r="AC160" s="71">
        <v>0.18</v>
      </c>
      <c r="AD160" s="71">
        <v>0.09</v>
      </c>
      <c r="AE160" s="71">
        <v>0.18</v>
      </c>
      <c r="AF160" s="70">
        <v>0.05</v>
      </c>
      <c r="AG160" s="71">
        <v>0.08</v>
      </c>
      <c r="AH160" s="71">
        <v>0.14000000000000001</v>
      </c>
      <c r="AI160" s="71">
        <v>0.05</v>
      </c>
      <c r="AJ160" s="71">
        <v>0.14000000000000001</v>
      </c>
      <c r="AK160" s="63" t="s">
        <v>25</v>
      </c>
      <c r="AL160" s="93">
        <f>AC160-AH160</f>
        <v>3.999999999999998E-2</v>
      </c>
    </row>
    <row r="161" spans="1:38" ht="17.25" thickBot="1">
      <c r="A161" s="72">
        <v>219</v>
      </c>
      <c r="B161" s="57" t="s">
        <v>216</v>
      </c>
      <c r="C161" s="58" t="s">
        <v>1855</v>
      </c>
      <c r="D161" s="69" t="s">
        <v>102</v>
      </c>
      <c r="E161" s="58" t="s">
        <v>75</v>
      </c>
      <c r="F161" s="69" t="s">
        <v>4090</v>
      </c>
      <c r="G161" s="69">
        <v>1991</v>
      </c>
      <c r="H161" s="70">
        <v>16</v>
      </c>
      <c r="I161" s="71">
        <v>14</v>
      </c>
      <c r="J161" s="98">
        <v>1015</v>
      </c>
      <c r="K161" s="71">
        <v>11.3</v>
      </c>
      <c r="L161" s="70">
        <v>4</v>
      </c>
      <c r="M161" s="60">
        <v>0</v>
      </c>
      <c r="N161" s="71">
        <v>4</v>
      </c>
      <c r="O161" s="71">
        <v>4</v>
      </c>
      <c r="P161" s="60">
        <v>0</v>
      </c>
      <c r="Q161" s="60">
        <v>0</v>
      </c>
      <c r="R161" s="71">
        <v>2</v>
      </c>
      <c r="S161" s="71">
        <v>1</v>
      </c>
      <c r="T161" s="70">
        <v>3.4</v>
      </c>
      <c r="U161" s="71">
        <v>3.4</v>
      </c>
      <c r="V161" s="71">
        <v>1.3</v>
      </c>
      <c r="W161" s="71">
        <v>4.7</v>
      </c>
      <c r="X161" s="70">
        <v>7</v>
      </c>
      <c r="Y161" s="71">
        <v>14</v>
      </c>
      <c r="Z161" s="71">
        <v>63</v>
      </c>
      <c r="AA161" s="70">
        <v>0.35</v>
      </c>
      <c r="AB161" s="60">
        <v>0</v>
      </c>
      <c r="AC161" s="71">
        <v>0.35</v>
      </c>
      <c r="AD161" s="71">
        <v>0.35</v>
      </c>
      <c r="AE161" s="71">
        <v>0.35</v>
      </c>
      <c r="AF161" s="70">
        <v>0.3</v>
      </c>
      <c r="AG161" s="71">
        <v>0.11</v>
      </c>
      <c r="AH161" s="71">
        <v>0.42</v>
      </c>
      <c r="AI161" s="71">
        <v>0.3</v>
      </c>
      <c r="AJ161" s="71">
        <v>0.42</v>
      </c>
      <c r="AK161" s="63" t="s">
        <v>25</v>
      </c>
      <c r="AL161" s="93"/>
    </row>
    <row r="162" spans="1:38" ht="17.25" thickBot="1">
      <c r="A162" s="72">
        <v>493</v>
      </c>
      <c r="B162" s="57" t="s">
        <v>356</v>
      </c>
      <c r="C162" s="58" t="s">
        <v>1838</v>
      </c>
      <c r="D162" s="69" t="s">
        <v>102</v>
      </c>
      <c r="E162" s="58" t="s">
        <v>75</v>
      </c>
      <c r="F162" s="69" t="s">
        <v>4316</v>
      </c>
      <c r="G162" s="69">
        <v>1997</v>
      </c>
      <c r="H162" s="70">
        <v>18</v>
      </c>
      <c r="I162" s="71">
        <v>10</v>
      </c>
      <c r="J162" s="98">
        <v>1013</v>
      </c>
      <c r="K162" s="71">
        <v>11.3</v>
      </c>
      <c r="L162" s="70">
        <v>2</v>
      </c>
      <c r="M162" s="71">
        <v>3</v>
      </c>
      <c r="N162" s="71">
        <v>5</v>
      </c>
      <c r="O162" s="71">
        <v>2</v>
      </c>
      <c r="P162" s="60">
        <v>0</v>
      </c>
      <c r="Q162" s="60">
        <v>0</v>
      </c>
      <c r="R162" s="71">
        <v>2</v>
      </c>
      <c r="S162" s="60">
        <v>0</v>
      </c>
      <c r="T162" s="70">
        <v>1.7</v>
      </c>
      <c r="U162" s="71">
        <v>1.7</v>
      </c>
      <c r="V162" s="71">
        <v>2.1</v>
      </c>
      <c r="W162" s="71">
        <v>3.8</v>
      </c>
      <c r="X162" s="70">
        <v>19</v>
      </c>
      <c r="Y162" s="71">
        <v>36</v>
      </c>
      <c r="Z162" s="71">
        <v>88</v>
      </c>
      <c r="AA162" s="70">
        <v>0.18</v>
      </c>
      <c r="AB162" s="71">
        <v>0.27</v>
      </c>
      <c r="AC162" s="71">
        <v>0.44</v>
      </c>
      <c r="AD162" s="71">
        <v>0.18</v>
      </c>
      <c r="AE162" s="71">
        <v>0.44</v>
      </c>
      <c r="AF162" s="70">
        <v>0.15</v>
      </c>
      <c r="AG162" s="71">
        <v>0.19</v>
      </c>
      <c r="AH162" s="71">
        <v>0.34</v>
      </c>
      <c r="AI162" s="71">
        <v>0.15</v>
      </c>
      <c r="AJ162" s="71">
        <v>0.34</v>
      </c>
      <c r="AK162" s="63" t="s">
        <v>25</v>
      </c>
      <c r="AL162" s="93">
        <f>AC162-AH162</f>
        <v>9.9999999999999978E-2</v>
      </c>
    </row>
    <row r="163" spans="1:38" ht="17.25" thickBot="1">
      <c r="A163" s="72">
        <v>169</v>
      </c>
      <c r="B163" s="57" t="s">
        <v>187</v>
      </c>
      <c r="C163" s="58" t="s">
        <v>1851</v>
      </c>
      <c r="D163" s="69" t="s">
        <v>103</v>
      </c>
      <c r="E163" s="58" t="s">
        <v>96</v>
      </c>
      <c r="F163" s="69" t="s">
        <v>4049</v>
      </c>
      <c r="G163" s="69">
        <v>1989</v>
      </c>
      <c r="H163" s="70">
        <v>14</v>
      </c>
      <c r="I163" s="71">
        <v>13</v>
      </c>
      <c r="J163" s="98">
        <v>1012</v>
      </c>
      <c r="K163" s="71">
        <v>11.2</v>
      </c>
      <c r="L163" s="70">
        <v>1</v>
      </c>
      <c r="M163" s="60">
        <v>0</v>
      </c>
      <c r="N163" s="71">
        <v>1</v>
      </c>
      <c r="O163" s="71">
        <v>1</v>
      </c>
      <c r="P163" s="60">
        <v>0</v>
      </c>
      <c r="Q163" s="60">
        <v>0</v>
      </c>
      <c r="R163" s="71">
        <v>6</v>
      </c>
      <c r="S163" s="60">
        <v>0</v>
      </c>
      <c r="T163" s="70">
        <v>1</v>
      </c>
      <c r="U163" s="71">
        <v>1</v>
      </c>
      <c r="V163" s="71">
        <v>0.7</v>
      </c>
      <c r="W163" s="71">
        <v>1.6</v>
      </c>
      <c r="X163" s="70">
        <v>18</v>
      </c>
      <c r="Y163" s="71">
        <v>50</v>
      </c>
      <c r="Z163" s="71">
        <v>24</v>
      </c>
      <c r="AA163" s="70">
        <v>0.09</v>
      </c>
      <c r="AB163" s="60">
        <v>0</v>
      </c>
      <c r="AC163" s="71">
        <v>0.09</v>
      </c>
      <c r="AD163" s="71">
        <v>0.09</v>
      </c>
      <c r="AE163" s="71">
        <v>0.09</v>
      </c>
      <c r="AF163" s="70">
        <v>0.09</v>
      </c>
      <c r="AG163" s="71">
        <v>0.06</v>
      </c>
      <c r="AH163" s="71">
        <v>0.15</v>
      </c>
      <c r="AI163" s="71">
        <v>0.09</v>
      </c>
      <c r="AJ163" s="71">
        <v>0.15</v>
      </c>
      <c r="AK163" s="63" t="s">
        <v>25</v>
      </c>
      <c r="AL163" s="93">
        <f>AC163-AH163</f>
        <v>-0.06</v>
      </c>
    </row>
    <row r="164" spans="1:38" ht="17.25" thickBot="1">
      <c r="A164" s="72">
        <v>464</v>
      </c>
      <c r="B164" s="57" t="s">
        <v>2725</v>
      </c>
      <c r="C164" s="58" t="s">
        <v>1809</v>
      </c>
      <c r="D164" s="69" t="s">
        <v>104</v>
      </c>
      <c r="E164" s="58" t="s">
        <v>2347</v>
      </c>
      <c r="F164" s="69" t="s">
        <v>4288</v>
      </c>
      <c r="G164" s="69">
        <v>1998</v>
      </c>
      <c r="H164" s="70">
        <v>13</v>
      </c>
      <c r="I164" s="71">
        <v>11</v>
      </c>
      <c r="J164" s="98">
        <v>1004</v>
      </c>
      <c r="K164" s="71">
        <v>11.2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71">
        <v>3</v>
      </c>
      <c r="S164" s="60">
        <v>0</v>
      </c>
      <c r="T164" s="59">
        <v>0</v>
      </c>
      <c r="U164" s="60">
        <v>0</v>
      </c>
      <c r="V164" s="60">
        <v>0</v>
      </c>
      <c r="W164" s="71">
        <v>0.1</v>
      </c>
      <c r="X164" s="70">
        <v>4</v>
      </c>
      <c r="Y164" s="71">
        <v>12</v>
      </c>
      <c r="Z164" s="71">
        <v>5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59">
        <v>0</v>
      </c>
      <c r="AG164" s="60">
        <v>0</v>
      </c>
      <c r="AH164" s="71">
        <v>0.01</v>
      </c>
      <c r="AI164" s="60">
        <v>0</v>
      </c>
      <c r="AJ164" s="71">
        <v>0.01</v>
      </c>
      <c r="AK164" s="63" t="s">
        <v>25</v>
      </c>
      <c r="AL164" s="93">
        <f>AC164-AH164</f>
        <v>-0.01</v>
      </c>
    </row>
    <row r="165" spans="1:38" ht="17.25" thickBot="1">
      <c r="A165" s="72">
        <v>233</v>
      </c>
      <c r="B165" s="57" t="s">
        <v>2663</v>
      </c>
      <c r="C165" s="58" t="s">
        <v>1863</v>
      </c>
      <c r="D165" s="69" t="s">
        <v>104</v>
      </c>
      <c r="E165" s="58" t="s">
        <v>2626</v>
      </c>
      <c r="F165" s="69" t="s">
        <v>4101</v>
      </c>
      <c r="G165" s="69">
        <v>2001</v>
      </c>
      <c r="H165" s="70">
        <v>14</v>
      </c>
      <c r="I165" s="71">
        <v>12</v>
      </c>
      <c r="J165" s="98">
        <v>1003</v>
      </c>
      <c r="K165" s="71">
        <v>11.1</v>
      </c>
      <c r="L165" s="59">
        <v>0</v>
      </c>
      <c r="M165" s="71">
        <v>1</v>
      </c>
      <c r="N165" s="71">
        <v>1</v>
      </c>
      <c r="O165" s="60">
        <v>0</v>
      </c>
      <c r="P165" s="60">
        <v>0</v>
      </c>
      <c r="Q165" s="60">
        <v>0</v>
      </c>
      <c r="R165" s="71">
        <v>4</v>
      </c>
      <c r="S165" s="60">
        <v>0</v>
      </c>
      <c r="T165" s="70">
        <v>0.2</v>
      </c>
      <c r="U165" s="71">
        <v>0.2</v>
      </c>
      <c r="V165" s="71">
        <v>1.6</v>
      </c>
      <c r="W165" s="71">
        <v>1.8</v>
      </c>
      <c r="X165" s="70">
        <v>31</v>
      </c>
      <c r="Y165" s="71">
        <v>29</v>
      </c>
      <c r="Z165" s="71">
        <v>41</v>
      </c>
      <c r="AA165" s="59">
        <v>0</v>
      </c>
      <c r="AB165" s="71">
        <v>0.09</v>
      </c>
      <c r="AC165" s="71">
        <v>0.09</v>
      </c>
      <c r="AD165" s="60">
        <v>0</v>
      </c>
      <c r="AE165" s="71">
        <v>0.09</v>
      </c>
      <c r="AF165" s="70">
        <v>0.02</v>
      </c>
      <c r="AG165" s="71">
        <v>0.14000000000000001</v>
      </c>
      <c r="AH165" s="71">
        <v>0.16</v>
      </c>
      <c r="AI165" s="71">
        <v>0.02</v>
      </c>
      <c r="AJ165" s="71">
        <v>0.16</v>
      </c>
      <c r="AK165" s="63" t="s">
        <v>25</v>
      </c>
      <c r="AL165" s="93">
        <f>AC165-AH165</f>
        <v>-7.0000000000000007E-2</v>
      </c>
    </row>
    <row r="166" spans="1:38" ht="17.25" thickBot="1">
      <c r="A166" s="72">
        <v>490</v>
      </c>
      <c r="B166" s="57" t="s">
        <v>354</v>
      </c>
      <c r="C166" s="58" t="s">
        <v>1822</v>
      </c>
      <c r="D166" s="69" t="s">
        <v>102</v>
      </c>
      <c r="E166" s="58" t="s">
        <v>75</v>
      </c>
      <c r="F166" s="69" t="s">
        <v>4313</v>
      </c>
      <c r="G166" s="69">
        <v>1988</v>
      </c>
      <c r="H166" s="70">
        <v>15</v>
      </c>
      <c r="I166" s="71">
        <v>12</v>
      </c>
      <c r="J166" s="98">
        <v>1001</v>
      </c>
      <c r="K166" s="71">
        <v>11.1</v>
      </c>
      <c r="L166" s="70">
        <v>4</v>
      </c>
      <c r="M166" s="71">
        <v>1</v>
      </c>
      <c r="N166" s="71">
        <v>5</v>
      </c>
      <c r="O166" s="71">
        <v>2</v>
      </c>
      <c r="P166" s="71">
        <v>2</v>
      </c>
      <c r="Q166" s="71">
        <v>2</v>
      </c>
      <c r="R166" s="71">
        <v>1</v>
      </c>
      <c r="S166" s="60">
        <v>0</v>
      </c>
      <c r="T166" s="70">
        <v>3.5</v>
      </c>
      <c r="U166" s="71">
        <v>1.9</v>
      </c>
      <c r="V166" s="71">
        <v>1.4</v>
      </c>
      <c r="W166" s="71">
        <v>3.4</v>
      </c>
      <c r="X166" s="70">
        <v>44</v>
      </c>
      <c r="Y166" s="71">
        <v>66</v>
      </c>
      <c r="Z166" s="71">
        <v>95</v>
      </c>
      <c r="AA166" s="70">
        <v>0.36</v>
      </c>
      <c r="AB166" s="71">
        <v>0.09</v>
      </c>
      <c r="AC166" s="71">
        <v>0.45</v>
      </c>
      <c r="AD166" s="71">
        <v>0.18</v>
      </c>
      <c r="AE166" s="71">
        <v>0.27</v>
      </c>
      <c r="AF166" s="70">
        <v>0.31</v>
      </c>
      <c r="AG166" s="71">
        <v>0.13</v>
      </c>
      <c r="AH166" s="71">
        <v>0.44</v>
      </c>
      <c r="AI166" s="71">
        <v>0.17</v>
      </c>
      <c r="AJ166" s="71">
        <v>0.3</v>
      </c>
      <c r="AK166" s="63" t="s">
        <v>25</v>
      </c>
      <c r="AL166" s="93">
        <f>AC166-AH166</f>
        <v>1.0000000000000009E-2</v>
      </c>
    </row>
    <row r="167" spans="1:38" ht="17.25" thickBot="1">
      <c r="A167" s="72">
        <v>96</v>
      </c>
      <c r="B167" s="57" t="s">
        <v>2908</v>
      </c>
      <c r="C167" s="58" t="s">
        <v>1812</v>
      </c>
      <c r="D167" s="69" t="s">
        <v>103</v>
      </c>
      <c r="E167" s="58" t="s">
        <v>95</v>
      </c>
      <c r="F167" s="69" t="s">
        <v>3984</v>
      </c>
      <c r="G167" s="69">
        <v>1997</v>
      </c>
      <c r="H167" s="70">
        <v>13</v>
      </c>
      <c r="I167" s="71">
        <v>12</v>
      </c>
      <c r="J167" s="71">
        <v>998</v>
      </c>
      <c r="K167" s="71">
        <v>11.1</v>
      </c>
      <c r="L167" s="59">
        <v>0</v>
      </c>
      <c r="M167" s="71">
        <v>1</v>
      </c>
      <c r="N167" s="71">
        <v>1</v>
      </c>
      <c r="O167" s="60">
        <v>0</v>
      </c>
      <c r="P167" s="60">
        <v>0</v>
      </c>
      <c r="Q167" s="60">
        <v>0</v>
      </c>
      <c r="R167" s="71">
        <v>1</v>
      </c>
      <c r="S167" s="71">
        <v>1</v>
      </c>
      <c r="T167" s="70">
        <v>0.1</v>
      </c>
      <c r="U167" s="71">
        <v>0.1</v>
      </c>
      <c r="V167" s="71">
        <v>1.2</v>
      </c>
      <c r="W167" s="71">
        <v>1.3</v>
      </c>
      <c r="X167" s="70">
        <v>5</v>
      </c>
      <c r="Y167" s="71">
        <v>43</v>
      </c>
      <c r="Z167" s="71">
        <v>5</v>
      </c>
      <c r="AA167" s="59">
        <v>0</v>
      </c>
      <c r="AB167" s="71">
        <v>0.09</v>
      </c>
      <c r="AC167" s="71">
        <v>0.09</v>
      </c>
      <c r="AD167" s="60">
        <v>0</v>
      </c>
      <c r="AE167" s="71">
        <v>0.09</v>
      </c>
      <c r="AF167" s="70">
        <v>0.01</v>
      </c>
      <c r="AG167" s="71">
        <v>0.11</v>
      </c>
      <c r="AH167" s="71">
        <v>0.12</v>
      </c>
      <c r="AI167" s="71">
        <v>0.01</v>
      </c>
      <c r="AJ167" s="71">
        <v>0.12</v>
      </c>
      <c r="AK167" s="63" t="s">
        <v>25</v>
      </c>
      <c r="AL167" s="93">
        <f>AC167-AH167</f>
        <v>-0.03</v>
      </c>
    </row>
    <row r="168" spans="1:38" ht="17.25" thickBot="1">
      <c r="A168" s="72">
        <v>10</v>
      </c>
      <c r="B168" s="57" t="s">
        <v>106</v>
      </c>
      <c r="C168" s="58" t="s">
        <v>1815</v>
      </c>
      <c r="D168" s="69" t="s">
        <v>1833</v>
      </c>
      <c r="E168" s="58" t="s">
        <v>93</v>
      </c>
      <c r="F168" s="69" t="s">
        <v>3909</v>
      </c>
      <c r="G168" s="69">
        <v>2001</v>
      </c>
      <c r="H168" s="70">
        <v>15</v>
      </c>
      <c r="I168" s="71">
        <v>13</v>
      </c>
      <c r="J168" s="71">
        <v>995</v>
      </c>
      <c r="K168" s="71">
        <v>11.1</v>
      </c>
      <c r="L168" s="59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71">
        <v>4</v>
      </c>
      <c r="S168" s="60">
        <v>0</v>
      </c>
      <c r="T168" s="70">
        <v>1.2</v>
      </c>
      <c r="U168" s="71">
        <v>1.2</v>
      </c>
      <c r="V168" s="71">
        <v>0.8</v>
      </c>
      <c r="W168" s="71">
        <v>2.1</v>
      </c>
      <c r="X168" s="70">
        <v>23</v>
      </c>
      <c r="Y168" s="71">
        <v>47</v>
      </c>
      <c r="Z168" s="71">
        <v>44</v>
      </c>
      <c r="AA168" s="59">
        <v>0</v>
      </c>
      <c r="AB168" s="60">
        <v>0</v>
      </c>
      <c r="AC168" s="60">
        <v>0</v>
      </c>
      <c r="AD168" s="60">
        <v>0</v>
      </c>
      <c r="AE168" s="60">
        <v>0</v>
      </c>
      <c r="AF168" s="70">
        <v>0.11</v>
      </c>
      <c r="AG168" s="71">
        <v>0.08</v>
      </c>
      <c r="AH168" s="71">
        <v>0.19</v>
      </c>
      <c r="AI168" s="71">
        <v>0.11</v>
      </c>
      <c r="AJ168" s="71">
        <v>0.19</v>
      </c>
      <c r="AK168" s="63" t="s">
        <v>25</v>
      </c>
      <c r="AL168" s="93">
        <f>AC168-AH168</f>
        <v>-0.19</v>
      </c>
    </row>
    <row r="169" spans="1:38" ht="17.25" thickBot="1">
      <c r="A169" s="72">
        <v>43</v>
      </c>
      <c r="B169" s="57" t="s">
        <v>2635</v>
      </c>
      <c r="C169" s="58" t="s">
        <v>1826</v>
      </c>
      <c r="D169" s="69" t="s">
        <v>104</v>
      </c>
      <c r="E169" s="58" t="s">
        <v>2626</v>
      </c>
      <c r="F169" s="69" t="s">
        <v>3937</v>
      </c>
      <c r="G169" s="69">
        <v>1994</v>
      </c>
      <c r="H169" s="70">
        <v>12</v>
      </c>
      <c r="I169" s="71">
        <v>12</v>
      </c>
      <c r="J169" s="71">
        <v>995</v>
      </c>
      <c r="K169" s="71">
        <v>11.1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60">
        <v>0</v>
      </c>
      <c r="S169" s="60">
        <v>0</v>
      </c>
      <c r="T169" s="70">
        <v>0.3</v>
      </c>
      <c r="U169" s="71">
        <v>0.3</v>
      </c>
      <c r="V169" s="71">
        <v>0.4</v>
      </c>
      <c r="W169" s="71">
        <v>0.6</v>
      </c>
      <c r="X169" s="70">
        <v>12</v>
      </c>
      <c r="Y169" s="71">
        <v>32</v>
      </c>
      <c r="Z169" s="71">
        <v>5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0.02</v>
      </c>
      <c r="AG169" s="71">
        <v>0.03</v>
      </c>
      <c r="AH169" s="71">
        <v>0.06</v>
      </c>
      <c r="AI169" s="71">
        <v>0.02</v>
      </c>
      <c r="AJ169" s="71">
        <v>0.06</v>
      </c>
      <c r="AK169" s="63" t="s">
        <v>25</v>
      </c>
      <c r="AL169" s="93">
        <f>AC169-AH169</f>
        <v>-0.06</v>
      </c>
    </row>
    <row r="170" spans="1:38" ht="17.25" thickBot="1">
      <c r="A170" s="72">
        <v>445</v>
      </c>
      <c r="B170" s="57" t="s">
        <v>3077</v>
      </c>
      <c r="C170" s="58" t="s">
        <v>1812</v>
      </c>
      <c r="D170" s="69" t="s">
        <v>102</v>
      </c>
      <c r="E170" s="58" t="s">
        <v>95</v>
      </c>
      <c r="F170" s="69" t="s">
        <v>4271</v>
      </c>
      <c r="G170" s="69">
        <v>1999</v>
      </c>
      <c r="H170" s="70">
        <v>14</v>
      </c>
      <c r="I170" s="71">
        <v>12</v>
      </c>
      <c r="J170" s="71">
        <v>993</v>
      </c>
      <c r="K170" s="71">
        <v>11</v>
      </c>
      <c r="L170" s="70">
        <v>2</v>
      </c>
      <c r="M170" s="71">
        <v>3</v>
      </c>
      <c r="N170" s="71">
        <v>5</v>
      </c>
      <c r="O170" s="71">
        <v>2</v>
      </c>
      <c r="P170" s="60">
        <v>0</v>
      </c>
      <c r="Q170" s="60">
        <v>0</v>
      </c>
      <c r="R170" s="71">
        <v>1</v>
      </c>
      <c r="S170" s="60">
        <v>0</v>
      </c>
      <c r="T170" s="70">
        <v>2.2999999999999998</v>
      </c>
      <c r="U170" s="71">
        <v>2.2999999999999998</v>
      </c>
      <c r="V170" s="71">
        <v>2.8</v>
      </c>
      <c r="W170" s="71">
        <v>5.0999999999999996</v>
      </c>
      <c r="X170" s="70">
        <v>38</v>
      </c>
      <c r="Y170" s="71">
        <v>35</v>
      </c>
      <c r="Z170" s="71">
        <v>64</v>
      </c>
      <c r="AA170" s="70">
        <v>0.18</v>
      </c>
      <c r="AB170" s="71">
        <v>0.27</v>
      </c>
      <c r="AC170" s="71">
        <v>0.45</v>
      </c>
      <c r="AD170" s="71">
        <v>0.18</v>
      </c>
      <c r="AE170" s="71">
        <v>0.45</v>
      </c>
      <c r="AF170" s="70">
        <v>0.21</v>
      </c>
      <c r="AG170" s="71">
        <v>0.26</v>
      </c>
      <c r="AH170" s="71">
        <v>0.46</v>
      </c>
      <c r="AI170" s="71">
        <v>0.21</v>
      </c>
      <c r="AJ170" s="71">
        <v>0.46</v>
      </c>
      <c r="AK170" s="63" t="s">
        <v>25</v>
      </c>
      <c r="AL170" s="93">
        <f>AC170-AH170</f>
        <v>-1.0000000000000009E-2</v>
      </c>
    </row>
    <row r="171" spans="1:38" ht="17.25" thickBot="1">
      <c r="A171" s="72">
        <v>59</v>
      </c>
      <c r="B171" s="57" t="s">
        <v>130</v>
      </c>
      <c r="C171" s="58" t="s">
        <v>1830</v>
      </c>
      <c r="D171" s="69" t="s">
        <v>104</v>
      </c>
      <c r="E171" s="58" t="s">
        <v>87</v>
      </c>
      <c r="F171" s="69" t="s">
        <v>3951</v>
      </c>
      <c r="G171" s="69">
        <v>1991</v>
      </c>
      <c r="H171" s="70">
        <v>14</v>
      </c>
      <c r="I171" s="71">
        <v>13</v>
      </c>
      <c r="J171" s="71">
        <v>991</v>
      </c>
      <c r="K171" s="71">
        <v>11</v>
      </c>
      <c r="L171" s="70">
        <v>1</v>
      </c>
      <c r="M171" s="60">
        <v>0</v>
      </c>
      <c r="N171" s="71">
        <v>1</v>
      </c>
      <c r="O171" s="71">
        <v>1</v>
      </c>
      <c r="P171" s="60">
        <v>0</v>
      </c>
      <c r="Q171" s="60">
        <v>0</v>
      </c>
      <c r="R171" s="71">
        <v>3</v>
      </c>
      <c r="S171" s="71">
        <v>1</v>
      </c>
      <c r="T171" s="70">
        <v>1.3</v>
      </c>
      <c r="U171" s="71">
        <v>1.3</v>
      </c>
      <c r="V171" s="71">
        <v>1</v>
      </c>
      <c r="W171" s="71">
        <v>2.2999999999999998</v>
      </c>
      <c r="X171" s="70">
        <v>4</v>
      </c>
      <c r="Y171" s="71">
        <v>22</v>
      </c>
      <c r="Z171" s="71">
        <v>2</v>
      </c>
      <c r="AA171" s="70">
        <v>0.09</v>
      </c>
      <c r="AB171" s="60">
        <v>0</v>
      </c>
      <c r="AC171" s="71">
        <v>0.09</v>
      </c>
      <c r="AD171" s="71">
        <v>0.09</v>
      </c>
      <c r="AE171" s="71">
        <v>0.09</v>
      </c>
      <c r="AF171" s="70">
        <v>0.12</v>
      </c>
      <c r="AG171" s="71">
        <v>0.09</v>
      </c>
      <c r="AH171" s="71">
        <v>0.21</v>
      </c>
      <c r="AI171" s="71">
        <v>0.12</v>
      </c>
      <c r="AJ171" s="71">
        <v>0.21</v>
      </c>
      <c r="AK171" s="63" t="s">
        <v>25</v>
      </c>
      <c r="AL171" s="93">
        <f>AC171-AH171</f>
        <v>-0.12</v>
      </c>
    </row>
    <row r="172" spans="1:38" ht="17.25" thickBot="1">
      <c r="A172" s="72">
        <v>78</v>
      </c>
      <c r="B172" s="57" t="s">
        <v>2796</v>
      </c>
      <c r="C172" s="58" t="s">
        <v>1812</v>
      </c>
      <c r="D172" s="69" t="s">
        <v>102</v>
      </c>
      <c r="E172" s="58" t="s">
        <v>96</v>
      </c>
      <c r="F172" s="69" t="s">
        <v>3969</v>
      </c>
      <c r="G172" s="69">
        <v>1997</v>
      </c>
      <c r="H172" s="70">
        <v>14</v>
      </c>
      <c r="I172" s="71">
        <v>12</v>
      </c>
      <c r="J172" s="71">
        <v>977</v>
      </c>
      <c r="K172" s="71">
        <v>10.9</v>
      </c>
      <c r="L172" s="70">
        <v>3</v>
      </c>
      <c r="M172" s="60">
        <v>0</v>
      </c>
      <c r="N172" s="71">
        <v>3</v>
      </c>
      <c r="O172" s="71">
        <v>3</v>
      </c>
      <c r="P172" s="60">
        <v>0</v>
      </c>
      <c r="Q172" s="60">
        <v>0</v>
      </c>
      <c r="R172" s="71">
        <v>1</v>
      </c>
      <c r="S172" s="60">
        <v>0</v>
      </c>
      <c r="T172" s="70">
        <v>6.6</v>
      </c>
      <c r="U172" s="71">
        <v>6.6</v>
      </c>
      <c r="V172" s="71">
        <v>0.4</v>
      </c>
      <c r="W172" s="71">
        <v>7</v>
      </c>
      <c r="X172" s="70">
        <v>18</v>
      </c>
      <c r="Y172" s="71">
        <v>16</v>
      </c>
      <c r="Z172" s="71">
        <v>51</v>
      </c>
      <c r="AA172" s="70">
        <v>0.28000000000000003</v>
      </c>
      <c r="AB172" s="60">
        <v>0</v>
      </c>
      <c r="AC172" s="71">
        <v>0.28000000000000003</v>
      </c>
      <c r="AD172" s="71">
        <v>0.28000000000000003</v>
      </c>
      <c r="AE172" s="71">
        <v>0.28000000000000003</v>
      </c>
      <c r="AF172" s="70">
        <v>0.61</v>
      </c>
      <c r="AG172" s="71">
        <v>0.04</v>
      </c>
      <c r="AH172" s="71">
        <v>0.64</v>
      </c>
      <c r="AI172" s="71">
        <v>0.61</v>
      </c>
      <c r="AJ172" s="71">
        <v>0.64</v>
      </c>
      <c r="AK172" s="63" t="s">
        <v>25</v>
      </c>
      <c r="AL172" s="93">
        <f>AC172-AH172</f>
        <v>-0.36</v>
      </c>
    </row>
    <row r="173" spans="1:38" ht="17.25" thickBot="1">
      <c r="A173" s="72">
        <v>246</v>
      </c>
      <c r="B173" s="57" t="s">
        <v>2667</v>
      </c>
      <c r="C173" s="58" t="s">
        <v>1852</v>
      </c>
      <c r="D173" s="69" t="s">
        <v>1810</v>
      </c>
      <c r="E173" s="58" t="s">
        <v>2346</v>
      </c>
      <c r="F173" s="69" t="s">
        <v>4112</v>
      </c>
      <c r="G173" s="69">
        <v>2004</v>
      </c>
      <c r="H173" s="70">
        <v>15</v>
      </c>
      <c r="I173" s="71">
        <v>13</v>
      </c>
      <c r="J173" s="71">
        <v>974</v>
      </c>
      <c r="K173" s="71">
        <v>10.8</v>
      </c>
      <c r="L173" s="70">
        <v>1</v>
      </c>
      <c r="M173" s="71">
        <v>1</v>
      </c>
      <c r="N173" s="71">
        <v>2</v>
      </c>
      <c r="O173" s="71">
        <v>1</v>
      </c>
      <c r="P173" s="60">
        <v>0</v>
      </c>
      <c r="Q173" s="60">
        <v>0</v>
      </c>
      <c r="R173" s="60">
        <v>0</v>
      </c>
      <c r="S173" s="60">
        <v>0</v>
      </c>
      <c r="T173" s="70">
        <v>2</v>
      </c>
      <c r="U173" s="71">
        <v>2</v>
      </c>
      <c r="V173" s="71">
        <v>1.3</v>
      </c>
      <c r="W173" s="71">
        <v>3.3</v>
      </c>
      <c r="X173" s="70">
        <v>53</v>
      </c>
      <c r="Y173" s="71">
        <v>19</v>
      </c>
      <c r="Z173" s="71">
        <v>82</v>
      </c>
      <c r="AA173" s="70">
        <v>0.09</v>
      </c>
      <c r="AB173" s="71">
        <v>0.09</v>
      </c>
      <c r="AC173" s="71">
        <v>0.18</v>
      </c>
      <c r="AD173" s="71">
        <v>0.09</v>
      </c>
      <c r="AE173" s="71">
        <v>0.18</v>
      </c>
      <c r="AF173" s="70">
        <v>0.18</v>
      </c>
      <c r="AG173" s="71">
        <v>0.12</v>
      </c>
      <c r="AH173" s="71">
        <v>0.3</v>
      </c>
      <c r="AI173" s="71">
        <v>0.18</v>
      </c>
      <c r="AJ173" s="71">
        <v>0.3</v>
      </c>
      <c r="AK173" s="63" t="s">
        <v>25</v>
      </c>
      <c r="AL173" s="93">
        <f>AC173-AH173</f>
        <v>-0.12</v>
      </c>
    </row>
    <row r="174" spans="1:38" ht="17.25" thickBot="1">
      <c r="A174" s="72">
        <v>337</v>
      </c>
      <c r="B174" s="57" t="s">
        <v>279</v>
      </c>
      <c r="C174" s="58" t="s">
        <v>1837</v>
      </c>
      <c r="D174" s="69" t="s">
        <v>102</v>
      </c>
      <c r="E174" s="58" t="s">
        <v>79</v>
      </c>
      <c r="F174" s="69" t="s">
        <v>4189</v>
      </c>
      <c r="G174" s="69">
        <v>1999</v>
      </c>
      <c r="H174" s="70">
        <v>17</v>
      </c>
      <c r="I174" s="71">
        <v>10</v>
      </c>
      <c r="J174" s="71">
        <v>971</v>
      </c>
      <c r="K174" s="71">
        <v>10.8</v>
      </c>
      <c r="L174" s="70">
        <v>4</v>
      </c>
      <c r="M174" s="71">
        <v>5</v>
      </c>
      <c r="N174" s="71">
        <v>9</v>
      </c>
      <c r="O174" s="71">
        <v>4</v>
      </c>
      <c r="P174" s="60">
        <v>0</v>
      </c>
      <c r="Q174" s="60">
        <v>0</v>
      </c>
      <c r="R174" s="71">
        <v>4</v>
      </c>
      <c r="S174" s="60">
        <v>0</v>
      </c>
      <c r="T174" s="70">
        <v>6.9</v>
      </c>
      <c r="U174" s="71">
        <v>6.9</v>
      </c>
      <c r="V174" s="71">
        <v>3</v>
      </c>
      <c r="W174" s="71">
        <v>9.9</v>
      </c>
      <c r="X174" s="70">
        <v>26</v>
      </c>
      <c r="Y174" s="71">
        <v>30</v>
      </c>
      <c r="Z174" s="71">
        <v>101</v>
      </c>
      <c r="AA174" s="70">
        <v>0.37</v>
      </c>
      <c r="AB174" s="71">
        <v>0.46</v>
      </c>
      <c r="AC174" s="71">
        <v>0.83</v>
      </c>
      <c r="AD174" s="71">
        <v>0.37</v>
      </c>
      <c r="AE174" s="71">
        <v>0.83</v>
      </c>
      <c r="AF174" s="70">
        <v>0.63</v>
      </c>
      <c r="AG174" s="71">
        <v>0.28000000000000003</v>
      </c>
      <c r="AH174" s="71">
        <v>0.91</v>
      </c>
      <c r="AI174" s="71">
        <v>0.63</v>
      </c>
      <c r="AJ174" s="71">
        <v>0.91</v>
      </c>
      <c r="AK174" s="63" t="s">
        <v>25</v>
      </c>
      <c r="AL174" s="93">
        <f>AC174-AH174</f>
        <v>-8.0000000000000071E-2</v>
      </c>
    </row>
    <row r="175" spans="1:38" ht="17.25" thickBot="1">
      <c r="A175" s="72">
        <v>220</v>
      </c>
      <c r="B175" s="57" t="s">
        <v>1948</v>
      </c>
      <c r="C175" s="58" t="s">
        <v>1822</v>
      </c>
      <c r="D175" s="69" t="s">
        <v>1819</v>
      </c>
      <c r="E175" s="58" t="s">
        <v>73</v>
      </c>
      <c r="F175" s="69" t="s">
        <v>4091</v>
      </c>
      <c r="G175" s="69">
        <v>2001</v>
      </c>
      <c r="H175" s="70">
        <v>18</v>
      </c>
      <c r="I175" s="71">
        <v>7</v>
      </c>
      <c r="J175" s="71">
        <v>966</v>
      </c>
      <c r="K175" s="71">
        <v>10.7</v>
      </c>
      <c r="L175" s="70">
        <v>5</v>
      </c>
      <c r="M175" s="71">
        <v>1</v>
      </c>
      <c r="N175" s="71">
        <v>6</v>
      </c>
      <c r="O175" s="71">
        <v>3</v>
      </c>
      <c r="P175" s="71">
        <v>2</v>
      </c>
      <c r="Q175" s="71">
        <v>2</v>
      </c>
      <c r="R175" s="71">
        <v>2</v>
      </c>
      <c r="S175" s="60">
        <v>0</v>
      </c>
      <c r="T175" s="70">
        <v>5.2</v>
      </c>
      <c r="U175" s="71">
        <v>3.6</v>
      </c>
      <c r="V175" s="71">
        <v>1.5</v>
      </c>
      <c r="W175" s="71">
        <v>5</v>
      </c>
      <c r="X175" s="70">
        <v>31</v>
      </c>
      <c r="Y175" s="71">
        <v>44</v>
      </c>
      <c r="Z175" s="71">
        <v>99</v>
      </c>
      <c r="AA175" s="70">
        <v>0.47</v>
      </c>
      <c r="AB175" s="71">
        <v>0.09</v>
      </c>
      <c r="AC175" s="71">
        <v>0.56000000000000005</v>
      </c>
      <c r="AD175" s="71">
        <v>0.28000000000000003</v>
      </c>
      <c r="AE175" s="71">
        <v>0.37</v>
      </c>
      <c r="AF175" s="70">
        <v>0.48</v>
      </c>
      <c r="AG175" s="71">
        <v>0.14000000000000001</v>
      </c>
      <c r="AH175" s="71">
        <v>0.62</v>
      </c>
      <c r="AI175" s="71">
        <v>0.34</v>
      </c>
      <c r="AJ175" s="71">
        <v>0.47</v>
      </c>
      <c r="AK175" s="63" t="s">
        <v>25</v>
      </c>
      <c r="AL175" s="93"/>
    </row>
    <row r="176" spans="1:38" ht="17.25" thickBot="1">
      <c r="A176" s="72">
        <v>206</v>
      </c>
      <c r="B176" s="57" t="s">
        <v>3070</v>
      </c>
      <c r="C176" s="58" t="s">
        <v>1812</v>
      </c>
      <c r="D176" s="69" t="s">
        <v>103</v>
      </c>
      <c r="E176" s="58" t="s">
        <v>85</v>
      </c>
      <c r="F176" s="69" t="s">
        <v>4080</v>
      </c>
      <c r="G176" s="69">
        <v>1995</v>
      </c>
      <c r="H176" s="70">
        <v>14</v>
      </c>
      <c r="I176" s="71">
        <v>11</v>
      </c>
      <c r="J176" s="71">
        <v>964</v>
      </c>
      <c r="K176" s="71">
        <v>10.7</v>
      </c>
      <c r="L176" s="59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71">
        <v>3</v>
      </c>
      <c r="S176" s="60">
        <v>0</v>
      </c>
      <c r="T176" s="70">
        <v>0.2</v>
      </c>
      <c r="U176" s="71">
        <v>0.2</v>
      </c>
      <c r="V176" s="71">
        <v>0.6</v>
      </c>
      <c r="W176" s="71">
        <v>0.8</v>
      </c>
      <c r="X176" s="70">
        <v>7</v>
      </c>
      <c r="Y176" s="71">
        <v>38</v>
      </c>
      <c r="Z176" s="71">
        <v>5</v>
      </c>
      <c r="AA176" s="59">
        <v>0</v>
      </c>
      <c r="AB176" s="60">
        <v>0</v>
      </c>
      <c r="AC176" s="60">
        <v>0</v>
      </c>
      <c r="AD176" s="60">
        <v>0</v>
      </c>
      <c r="AE176" s="60">
        <v>0</v>
      </c>
      <c r="AF176" s="70">
        <v>0.02</v>
      </c>
      <c r="AG176" s="71">
        <v>0.05</v>
      </c>
      <c r="AH176" s="71">
        <v>7.0000000000000007E-2</v>
      </c>
      <c r="AI176" s="71">
        <v>0.02</v>
      </c>
      <c r="AJ176" s="71">
        <v>7.0000000000000007E-2</v>
      </c>
      <c r="AK176" s="63" t="s">
        <v>25</v>
      </c>
      <c r="AL176" s="93">
        <f>AC176-AH176</f>
        <v>-7.0000000000000007E-2</v>
      </c>
    </row>
    <row r="177" spans="1:38" ht="17.25" thickBot="1">
      <c r="A177" s="72">
        <v>478</v>
      </c>
      <c r="B177" s="57" t="s">
        <v>2035</v>
      </c>
      <c r="C177" s="58" t="s">
        <v>1822</v>
      </c>
      <c r="D177" s="69" t="s">
        <v>104</v>
      </c>
      <c r="E177" s="58" t="s">
        <v>2346</v>
      </c>
      <c r="F177" s="69" t="s">
        <v>4301</v>
      </c>
      <c r="G177" s="69">
        <v>1999</v>
      </c>
      <c r="H177" s="70">
        <v>12</v>
      </c>
      <c r="I177" s="71">
        <v>11</v>
      </c>
      <c r="J177" s="71">
        <v>955</v>
      </c>
      <c r="K177" s="71">
        <v>10.6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70">
        <v>0.3</v>
      </c>
      <c r="U177" s="71">
        <v>0.3</v>
      </c>
      <c r="V177" s="71">
        <v>0.1</v>
      </c>
      <c r="W177" s="71">
        <v>0.4</v>
      </c>
      <c r="X177" s="70">
        <v>28</v>
      </c>
      <c r="Y177" s="71">
        <v>39</v>
      </c>
      <c r="Z177" s="71">
        <v>45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70">
        <v>0.03</v>
      </c>
      <c r="AG177" s="71">
        <v>0.01</v>
      </c>
      <c r="AH177" s="71">
        <v>0.04</v>
      </c>
      <c r="AI177" s="71">
        <v>0.03</v>
      </c>
      <c r="AJ177" s="71">
        <v>0.04</v>
      </c>
      <c r="AK177" s="63" t="s">
        <v>25</v>
      </c>
      <c r="AL177" s="93"/>
    </row>
    <row r="178" spans="1:38" ht="17.25" thickBot="1">
      <c r="A178" s="72">
        <v>304</v>
      </c>
      <c r="B178" s="57" t="s">
        <v>3205</v>
      </c>
      <c r="C178" s="58" t="s">
        <v>1812</v>
      </c>
      <c r="D178" s="69" t="s">
        <v>104</v>
      </c>
      <c r="E178" s="58" t="s">
        <v>2626</v>
      </c>
      <c r="F178" s="69" t="s">
        <v>4160</v>
      </c>
      <c r="G178" s="69">
        <v>2002</v>
      </c>
      <c r="H178" s="70">
        <v>12</v>
      </c>
      <c r="I178" s="71">
        <v>10</v>
      </c>
      <c r="J178" s="71">
        <v>952</v>
      </c>
      <c r="K178" s="71">
        <v>10.6</v>
      </c>
      <c r="L178" s="70">
        <v>1</v>
      </c>
      <c r="M178" s="60">
        <v>0</v>
      </c>
      <c r="N178" s="71">
        <v>1</v>
      </c>
      <c r="O178" s="71">
        <v>1</v>
      </c>
      <c r="P178" s="60">
        <v>0</v>
      </c>
      <c r="Q178" s="60">
        <v>0</v>
      </c>
      <c r="R178" s="71">
        <v>1</v>
      </c>
      <c r="S178" s="60">
        <v>0</v>
      </c>
      <c r="T178" s="70">
        <v>0.2</v>
      </c>
      <c r="U178" s="71">
        <v>0.2</v>
      </c>
      <c r="V178" s="60">
        <v>0</v>
      </c>
      <c r="W178" s="71">
        <v>0.2</v>
      </c>
      <c r="X178" s="70">
        <v>5</v>
      </c>
      <c r="Y178" s="71">
        <v>19</v>
      </c>
      <c r="Z178" s="60">
        <v>0</v>
      </c>
      <c r="AA178" s="70">
        <v>0.09</v>
      </c>
      <c r="AB178" s="60">
        <v>0</v>
      </c>
      <c r="AC178" s="71">
        <v>0.09</v>
      </c>
      <c r="AD178" s="71">
        <v>0.09</v>
      </c>
      <c r="AE178" s="71">
        <v>0.09</v>
      </c>
      <c r="AF178" s="70">
        <v>0.02</v>
      </c>
      <c r="AG178" s="60">
        <v>0</v>
      </c>
      <c r="AH178" s="71">
        <v>0.02</v>
      </c>
      <c r="AI178" s="71">
        <v>0.02</v>
      </c>
      <c r="AJ178" s="71">
        <v>0.02</v>
      </c>
      <c r="AK178" s="63" t="s">
        <v>25</v>
      </c>
      <c r="AL178" s="93">
        <f>AC178-AH178</f>
        <v>6.9999999999999993E-2</v>
      </c>
    </row>
    <row r="179" spans="1:38" ht="17.25" thickBot="1">
      <c r="A179" s="72">
        <v>1</v>
      </c>
      <c r="B179" s="57" t="s">
        <v>2627</v>
      </c>
      <c r="C179" s="58" t="s">
        <v>1812</v>
      </c>
      <c r="D179" s="69" t="s">
        <v>104</v>
      </c>
      <c r="E179" s="58" t="s">
        <v>95</v>
      </c>
      <c r="F179" s="69" t="s">
        <v>3901</v>
      </c>
      <c r="G179" s="69">
        <v>2000</v>
      </c>
      <c r="H179" s="70">
        <v>12</v>
      </c>
      <c r="I179" s="71">
        <v>11</v>
      </c>
      <c r="J179" s="71">
        <v>950</v>
      </c>
      <c r="K179" s="71">
        <v>10.6</v>
      </c>
      <c r="L179" s="59">
        <v>0</v>
      </c>
      <c r="M179" s="71">
        <v>1</v>
      </c>
      <c r="N179" s="71">
        <v>1</v>
      </c>
      <c r="O179" s="60">
        <v>0</v>
      </c>
      <c r="P179" s="60">
        <v>0</v>
      </c>
      <c r="Q179" s="60">
        <v>0</v>
      </c>
      <c r="R179" s="71">
        <v>1</v>
      </c>
      <c r="S179" s="60">
        <v>0</v>
      </c>
      <c r="T179" s="59">
        <v>0</v>
      </c>
      <c r="U179" s="60">
        <v>0</v>
      </c>
      <c r="V179" s="71">
        <v>0.8</v>
      </c>
      <c r="W179" s="71">
        <v>0.8</v>
      </c>
      <c r="X179" s="70">
        <v>16</v>
      </c>
      <c r="Y179" s="71">
        <v>31</v>
      </c>
      <c r="Z179" s="71">
        <v>19</v>
      </c>
      <c r="AA179" s="59">
        <v>0</v>
      </c>
      <c r="AB179" s="71">
        <v>0.09</v>
      </c>
      <c r="AC179" s="71">
        <v>0.09</v>
      </c>
      <c r="AD179" s="60">
        <v>0</v>
      </c>
      <c r="AE179" s="71">
        <v>0.09</v>
      </c>
      <c r="AF179" s="59">
        <v>0</v>
      </c>
      <c r="AG179" s="71">
        <v>0.08</v>
      </c>
      <c r="AH179" s="71">
        <v>0.08</v>
      </c>
      <c r="AI179" s="60">
        <v>0</v>
      </c>
      <c r="AJ179" s="71">
        <v>0.08</v>
      </c>
      <c r="AK179" s="63" t="s">
        <v>25</v>
      </c>
      <c r="AL179" s="93">
        <f>AC179-AH179</f>
        <v>9.999999999999995E-3</v>
      </c>
    </row>
    <row r="180" spans="1:38" ht="17.25" thickBot="1">
      <c r="A180" s="72">
        <v>342</v>
      </c>
      <c r="B180" s="57" t="s">
        <v>2677</v>
      </c>
      <c r="C180" s="58" t="s">
        <v>1832</v>
      </c>
      <c r="D180" s="69" t="s">
        <v>1853</v>
      </c>
      <c r="E180" s="58" t="s">
        <v>2626</v>
      </c>
      <c r="F180" s="69" t="s">
        <v>4194</v>
      </c>
      <c r="G180" s="69">
        <v>1997</v>
      </c>
      <c r="H180" s="70">
        <v>16</v>
      </c>
      <c r="I180" s="71">
        <v>10</v>
      </c>
      <c r="J180" s="71">
        <v>950</v>
      </c>
      <c r="K180" s="71">
        <v>10.6</v>
      </c>
      <c r="L180" s="70">
        <v>1</v>
      </c>
      <c r="M180" s="71">
        <v>1</v>
      </c>
      <c r="N180" s="71">
        <v>2</v>
      </c>
      <c r="O180" s="71">
        <v>1</v>
      </c>
      <c r="P180" s="60">
        <v>0</v>
      </c>
      <c r="Q180" s="60">
        <v>0</v>
      </c>
      <c r="R180" s="60">
        <v>0</v>
      </c>
      <c r="S180" s="60">
        <v>0</v>
      </c>
      <c r="T180" s="70">
        <v>0.9</v>
      </c>
      <c r="U180" s="71">
        <v>0.9</v>
      </c>
      <c r="V180" s="71">
        <v>1.4</v>
      </c>
      <c r="W180" s="71">
        <v>2.2999999999999998</v>
      </c>
      <c r="X180" s="70">
        <v>60</v>
      </c>
      <c r="Y180" s="71">
        <v>15</v>
      </c>
      <c r="Z180" s="71">
        <v>69</v>
      </c>
      <c r="AA180" s="70">
        <v>0.09</v>
      </c>
      <c r="AB180" s="71">
        <v>0.09</v>
      </c>
      <c r="AC180" s="71">
        <v>0.19</v>
      </c>
      <c r="AD180" s="71">
        <v>0.09</v>
      </c>
      <c r="AE180" s="71">
        <v>0.19</v>
      </c>
      <c r="AF180" s="70">
        <v>0.08</v>
      </c>
      <c r="AG180" s="71">
        <v>0.13</v>
      </c>
      <c r="AH180" s="71">
        <v>0.22</v>
      </c>
      <c r="AI180" s="71">
        <v>0.08</v>
      </c>
      <c r="AJ180" s="71">
        <v>0.22</v>
      </c>
      <c r="AK180" s="63" t="s">
        <v>25</v>
      </c>
      <c r="AL180" s="93">
        <f>AC180-AH180</f>
        <v>-0.03</v>
      </c>
    </row>
    <row r="181" spans="1:38" ht="17.25" thickBot="1">
      <c r="A181" s="72">
        <v>195</v>
      </c>
      <c r="B181" s="57" t="s">
        <v>3273</v>
      </c>
      <c r="C181" s="58" t="s">
        <v>1812</v>
      </c>
      <c r="D181" s="69" t="s">
        <v>1810</v>
      </c>
      <c r="E181" s="58" t="s">
        <v>96</v>
      </c>
      <c r="F181" s="69" t="s">
        <v>4071</v>
      </c>
      <c r="G181" s="69">
        <v>1996</v>
      </c>
      <c r="H181" s="70">
        <v>12</v>
      </c>
      <c r="I181" s="71">
        <v>11</v>
      </c>
      <c r="J181" s="71">
        <v>947</v>
      </c>
      <c r="K181" s="71">
        <v>10.5</v>
      </c>
      <c r="L181" s="70">
        <v>1</v>
      </c>
      <c r="M181" s="71">
        <v>3</v>
      </c>
      <c r="N181" s="71">
        <v>4</v>
      </c>
      <c r="O181" s="71">
        <v>1</v>
      </c>
      <c r="P181" s="60">
        <v>0</v>
      </c>
      <c r="Q181" s="60">
        <v>0</v>
      </c>
      <c r="R181" s="60">
        <v>0</v>
      </c>
      <c r="S181" s="60">
        <v>0</v>
      </c>
      <c r="T181" s="70">
        <v>1.3</v>
      </c>
      <c r="U181" s="71">
        <v>1.3</v>
      </c>
      <c r="V181" s="71">
        <v>2.1</v>
      </c>
      <c r="W181" s="71">
        <v>3.4</v>
      </c>
      <c r="X181" s="70">
        <v>23</v>
      </c>
      <c r="Y181" s="71">
        <v>27</v>
      </c>
      <c r="Z181" s="71">
        <v>59</v>
      </c>
      <c r="AA181" s="70">
        <v>0.1</v>
      </c>
      <c r="AB181" s="71">
        <v>0.28999999999999998</v>
      </c>
      <c r="AC181" s="71">
        <v>0.38</v>
      </c>
      <c r="AD181" s="71">
        <v>0.1</v>
      </c>
      <c r="AE181" s="71">
        <v>0.38</v>
      </c>
      <c r="AF181" s="70">
        <v>0.13</v>
      </c>
      <c r="AG181" s="71">
        <v>0.2</v>
      </c>
      <c r="AH181" s="71">
        <v>0.33</v>
      </c>
      <c r="AI181" s="71">
        <v>0.13</v>
      </c>
      <c r="AJ181" s="71">
        <v>0.33</v>
      </c>
      <c r="AK181" s="63" t="s">
        <v>25</v>
      </c>
      <c r="AL181" s="93">
        <f>AC181-AH181</f>
        <v>4.9999999999999989E-2</v>
      </c>
    </row>
    <row r="182" spans="1:38" ht="17.25" thickBot="1">
      <c r="A182" s="72">
        <v>213</v>
      </c>
      <c r="B182" s="57" t="s">
        <v>212</v>
      </c>
      <c r="C182" s="58" t="s">
        <v>1827</v>
      </c>
      <c r="D182" s="69" t="s">
        <v>1819</v>
      </c>
      <c r="E182" s="58" t="s">
        <v>75</v>
      </c>
      <c r="F182" s="69" t="s">
        <v>4086</v>
      </c>
      <c r="G182" s="69">
        <v>1996</v>
      </c>
      <c r="H182" s="70">
        <v>14</v>
      </c>
      <c r="I182" s="71">
        <v>10</v>
      </c>
      <c r="J182" s="71">
        <v>946</v>
      </c>
      <c r="K182" s="71">
        <v>10.5</v>
      </c>
      <c r="L182" s="70">
        <v>3</v>
      </c>
      <c r="M182" s="71">
        <v>1</v>
      </c>
      <c r="N182" s="71">
        <v>4</v>
      </c>
      <c r="O182" s="71">
        <v>3</v>
      </c>
      <c r="P182" s="60">
        <v>0</v>
      </c>
      <c r="Q182" s="60">
        <v>0</v>
      </c>
      <c r="R182" s="71">
        <v>2</v>
      </c>
      <c r="S182" s="60">
        <v>0</v>
      </c>
      <c r="T182" s="70">
        <v>3.3</v>
      </c>
      <c r="U182" s="71">
        <v>3.3</v>
      </c>
      <c r="V182" s="71">
        <v>0.9</v>
      </c>
      <c r="W182" s="71">
        <v>4.3</v>
      </c>
      <c r="X182" s="70">
        <v>39</v>
      </c>
      <c r="Y182" s="71">
        <v>61</v>
      </c>
      <c r="Z182" s="71">
        <v>76</v>
      </c>
      <c r="AA182" s="70">
        <v>0.28999999999999998</v>
      </c>
      <c r="AB182" s="71">
        <v>0.1</v>
      </c>
      <c r="AC182" s="71">
        <v>0.38</v>
      </c>
      <c r="AD182" s="71">
        <v>0.28999999999999998</v>
      </c>
      <c r="AE182" s="71">
        <v>0.38</v>
      </c>
      <c r="AF182" s="70">
        <v>0.32</v>
      </c>
      <c r="AG182" s="71">
        <v>0.09</v>
      </c>
      <c r="AH182" s="71">
        <v>0.41</v>
      </c>
      <c r="AI182" s="71">
        <v>0.32</v>
      </c>
      <c r="AJ182" s="71">
        <v>0.41</v>
      </c>
      <c r="AK182" s="63" t="s">
        <v>25</v>
      </c>
      <c r="AL182" s="93">
        <f>AC182-AH182</f>
        <v>-2.9999999999999971E-2</v>
      </c>
    </row>
    <row r="183" spans="1:38" ht="17.25" thickBot="1">
      <c r="A183" s="72">
        <v>473</v>
      </c>
      <c r="B183" s="57" t="s">
        <v>2693</v>
      </c>
      <c r="C183" s="58" t="s">
        <v>1818</v>
      </c>
      <c r="D183" s="69" t="s">
        <v>104</v>
      </c>
      <c r="E183" s="58" t="s">
        <v>71</v>
      </c>
      <c r="F183" s="69" t="s">
        <v>4296</v>
      </c>
      <c r="G183" s="69">
        <v>2001</v>
      </c>
      <c r="H183" s="70">
        <v>11</v>
      </c>
      <c r="I183" s="71">
        <v>11</v>
      </c>
      <c r="J183" s="71">
        <v>943</v>
      </c>
      <c r="K183" s="71">
        <v>10.5</v>
      </c>
      <c r="L183" s="70">
        <v>1</v>
      </c>
      <c r="M183" s="60">
        <v>0</v>
      </c>
      <c r="N183" s="71">
        <v>1</v>
      </c>
      <c r="O183" s="71">
        <v>1</v>
      </c>
      <c r="P183" s="60">
        <v>0</v>
      </c>
      <c r="Q183" s="60">
        <v>0</v>
      </c>
      <c r="R183" s="71">
        <v>1</v>
      </c>
      <c r="S183" s="60">
        <v>0</v>
      </c>
      <c r="T183" s="70">
        <v>0.3</v>
      </c>
      <c r="U183" s="71">
        <v>0.3</v>
      </c>
      <c r="V183" s="60">
        <v>0</v>
      </c>
      <c r="W183" s="71">
        <v>0.3</v>
      </c>
      <c r="X183" s="70">
        <v>9</v>
      </c>
      <c r="Y183" s="71">
        <v>34</v>
      </c>
      <c r="Z183" s="71">
        <v>1</v>
      </c>
      <c r="AA183" s="70">
        <v>0.1</v>
      </c>
      <c r="AB183" s="60">
        <v>0</v>
      </c>
      <c r="AC183" s="71">
        <v>0.1</v>
      </c>
      <c r="AD183" s="71">
        <v>0.1</v>
      </c>
      <c r="AE183" s="71">
        <v>0.1</v>
      </c>
      <c r="AF183" s="70">
        <v>0.03</v>
      </c>
      <c r="AG183" s="60">
        <v>0</v>
      </c>
      <c r="AH183" s="71">
        <v>0.03</v>
      </c>
      <c r="AI183" s="71">
        <v>0.03</v>
      </c>
      <c r="AJ183" s="71">
        <v>0.03</v>
      </c>
      <c r="AK183" s="63" t="s">
        <v>25</v>
      </c>
      <c r="AL183" s="93">
        <f>AC183-AH183</f>
        <v>7.0000000000000007E-2</v>
      </c>
    </row>
    <row r="184" spans="1:38" ht="17.25" thickBot="1">
      <c r="A184" s="72">
        <v>208</v>
      </c>
      <c r="B184" s="57" t="s">
        <v>3071</v>
      </c>
      <c r="C184" s="58" t="s">
        <v>1825</v>
      </c>
      <c r="D184" s="69" t="s">
        <v>102</v>
      </c>
      <c r="E184" s="58" t="s">
        <v>69</v>
      </c>
      <c r="F184" s="69" t="s">
        <v>4082</v>
      </c>
      <c r="G184" s="69">
        <v>2003</v>
      </c>
      <c r="H184" s="70">
        <v>14</v>
      </c>
      <c r="I184" s="71">
        <v>11</v>
      </c>
      <c r="J184" s="71">
        <v>941</v>
      </c>
      <c r="K184" s="71">
        <v>10.5</v>
      </c>
      <c r="L184" s="59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71">
        <v>1</v>
      </c>
      <c r="S184" s="60">
        <v>0</v>
      </c>
      <c r="T184" s="70">
        <v>3</v>
      </c>
      <c r="U184" s="71">
        <v>3</v>
      </c>
      <c r="V184" s="71">
        <v>0.6</v>
      </c>
      <c r="W184" s="71">
        <v>3.6</v>
      </c>
      <c r="X184" s="70">
        <v>12</v>
      </c>
      <c r="Y184" s="71">
        <v>13</v>
      </c>
      <c r="Z184" s="71">
        <v>57</v>
      </c>
      <c r="AA184" s="59">
        <v>0</v>
      </c>
      <c r="AB184" s="60">
        <v>0</v>
      </c>
      <c r="AC184" s="60">
        <v>0</v>
      </c>
      <c r="AD184" s="60">
        <v>0</v>
      </c>
      <c r="AE184" s="60">
        <v>0</v>
      </c>
      <c r="AF184" s="70">
        <v>0.28999999999999998</v>
      </c>
      <c r="AG184" s="71">
        <v>0.06</v>
      </c>
      <c r="AH184" s="71">
        <v>0.35</v>
      </c>
      <c r="AI184" s="71">
        <v>0.28999999999999998</v>
      </c>
      <c r="AJ184" s="71">
        <v>0.35</v>
      </c>
      <c r="AK184" s="63" t="s">
        <v>25</v>
      </c>
      <c r="AL184" s="93">
        <f>AC184-AH184</f>
        <v>-0.35</v>
      </c>
    </row>
    <row r="185" spans="1:38" ht="17.25" thickBot="1">
      <c r="A185" s="72">
        <v>41</v>
      </c>
      <c r="B185" s="57" t="s">
        <v>2697</v>
      </c>
      <c r="C185" s="58" t="s">
        <v>1827</v>
      </c>
      <c r="D185" s="69" t="s">
        <v>104</v>
      </c>
      <c r="E185" s="58" t="s">
        <v>75</v>
      </c>
      <c r="F185" s="69" t="s">
        <v>3935</v>
      </c>
      <c r="G185" s="69">
        <v>1999</v>
      </c>
      <c r="H185" s="70">
        <v>13</v>
      </c>
      <c r="I185" s="71">
        <v>10</v>
      </c>
      <c r="J185" s="71">
        <v>937</v>
      </c>
      <c r="K185" s="71">
        <v>10.4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71">
        <v>3</v>
      </c>
      <c r="S185" s="71">
        <v>1</v>
      </c>
      <c r="T185" s="59">
        <v>0</v>
      </c>
      <c r="U185" s="60">
        <v>0</v>
      </c>
      <c r="V185" s="60">
        <v>0</v>
      </c>
      <c r="W185" s="60">
        <v>0</v>
      </c>
      <c r="X185" s="70">
        <v>3</v>
      </c>
      <c r="Y185" s="71">
        <v>22</v>
      </c>
      <c r="Z185" s="71">
        <v>4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59">
        <v>0</v>
      </c>
      <c r="AG185" s="60">
        <v>0</v>
      </c>
      <c r="AH185" s="60">
        <v>0</v>
      </c>
      <c r="AI185" s="60">
        <v>0</v>
      </c>
      <c r="AJ185" s="60">
        <v>0</v>
      </c>
      <c r="AK185" s="63" t="s">
        <v>25</v>
      </c>
      <c r="AL185" s="93">
        <f>AC185-AH185</f>
        <v>0</v>
      </c>
    </row>
    <row r="186" spans="1:38" ht="17.25" thickBot="1">
      <c r="A186" s="72">
        <v>134</v>
      </c>
      <c r="B186" s="57" t="s">
        <v>169</v>
      </c>
      <c r="C186" s="58" t="s">
        <v>1839</v>
      </c>
      <c r="D186" s="69" t="s">
        <v>103</v>
      </c>
      <c r="E186" s="58" t="s">
        <v>85</v>
      </c>
      <c r="F186" s="69" t="s">
        <v>3871</v>
      </c>
      <c r="G186" s="69">
        <v>2000</v>
      </c>
      <c r="H186" s="70">
        <v>11</v>
      </c>
      <c r="I186" s="71">
        <v>11</v>
      </c>
      <c r="J186" s="71">
        <v>919</v>
      </c>
      <c r="K186" s="71">
        <v>10.199999999999999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0.3</v>
      </c>
      <c r="U186" s="71">
        <v>0.3</v>
      </c>
      <c r="V186" s="71">
        <v>0.7</v>
      </c>
      <c r="W186" s="71">
        <v>1</v>
      </c>
      <c r="X186" s="70">
        <v>9</v>
      </c>
      <c r="Y186" s="71">
        <v>49</v>
      </c>
      <c r="Z186" s="71">
        <v>5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0.03</v>
      </c>
      <c r="AG186" s="71">
        <v>7.0000000000000007E-2</v>
      </c>
      <c r="AH186" s="71">
        <v>0.1</v>
      </c>
      <c r="AI186" s="71">
        <v>0.03</v>
      </c>
      <c r="AJ186" s="71">
        <v>0.1</v>
      </c>
      <c r="AK186" s="63" t="s">
        <v>25</v>
      </c>
      <c r="AL186" s="93">
        <f>AC186-AH186</f>
        <v>-0.1</v>
      </c>
    </row>
    <row r="187" spans="1:38" ht="17.25" thickBot="1">
      <c r="A187" s="72">
        <v>157</v>
      </c>
      <c r="B187" s="57" t="s">
        <v>179</v>
      </c>
      <c r="C187" s="58" t="s">
        <v>1832</v>
      </c>
      <c r="D187" s="69" t="s">
        <v>102</v>
      </c>
      <c r="E187" s="58" t="s">
        <v>73</v>
      </c>
      <c r="F187" s="69" t="s">
        <v>4037</v>
      </c>
      <c r="G187" s="69">
        <v>2004</v>
      </c>
      <c r="H187" s="70">
        <v>16</v>
      </c>
      <c r="I187" s="71">
        <v>11</v>
      </c>
      <c r="J187" s="71">
        <v>918</v>
      </c>
      <c r="K187" s="71">
        <v>10.199999999999999</v>
      </c>
      <c r="L187" s="70">
        <v>6</v>
      </c>
      <c r="M187" s="60">
        <v>0</v>
      </c>
      <c r="N187" s="71">
        <v>6</v>
      </c>
      <c r="O187" s="71">
        <v>6</v>
      </c>
      <c r="P187" s="60">
        <v>0</v>
      </c>
      <c r="Q187" s="60">
        <v>0</v>
      </c>
      <c r="R187" s="71">
        <v>1</v>
      </c>
      <c r="S187" s="60">
        <v>0</v>
      </c>
      <c r="T187" s="70">
        <v>3.3</v>
      </c>
      <c r="U187" s="71">
        <v>3.3</v>
      </c>
      <c r="V187" s="71">
        <v>0.5</v>
      </c>
      <c r="W187" s="71">
        <v>3.8</v>
      </c>
      <c r="X187" s="70">
        <v>10</v>
      </c>
      <c r="Y187" s="71">
        <v>11</v>
      </c>
      <c r="Z187" s="71">
        <v>40</v>
      </c>
      <c r="AA187" s="70">
        <v>0.59</v>
      </c>
      <c r="AB187" s="60">
        <v>0</v>
      </c>
      <c r="AC187" s="71">
        <v>0.59</v>
      </c>
      <c r="AD187" s="71">
        <v>0.59</v>
      </c>
      <c r="AE187" s="71">
        <v>0.59</v>
      </c>
      <c r="AF187" s="70">
        <v>0.32</v>
      </c>
      <c r="AG187" s="71">
        <v>0.05</v>
      </c>
      <c r="AH187" s="71">
        <v>0.37</v>
      </c>
      <c r="AI187" s="71">
        <v>0.32</v>
      </c>
      <c r="AJ187" s="71">
        <v>0.37</v>
      </c>
      <c r="AK187" s="63" t="s">
        <v>25</v>
      </c>
      <c r="AL187" s="93">
        <f>AC187-AH187</f>
        <v>0.21999999999999997</v>
      </c>
    </row>
    <row r="188" spans="1:38" ht="17.25" thickBot="1">
      <c r="A188" s="72">
        <v>451</v>
      </c>
      <c r="B188" s="57" t="s">
        <v>2820</v>
      </c>
      <c r="C188" s="58" t="s">
        <v>1812</v>
      </c>
      <c r="D188" s="69" t="s">
        <v>104</v>
      </c>
      <c r="E188" s="58" t="s">
        <v>87</v>
      </c>
      <c r="F188" s="69" t="s">
        <v>4277</v>
      </c>
      <c r="G188" s="69">
        <v>1995</v>
      </c>
      <c r="H188" s="70">
        <v>12</v>
      </c>
      <c r="I188" s="71">
        <v>10</v>
      </c>
      <c r="J188" s="71">
        <v>918</v>
      </c>
      <c r="K188" s="71">
        <v>10.199999999999999</v>
      </c>
      <c r="L188" s="70">
        <v>1</v>
      </c>
      <c r="M188" s="71">
        <v>3</v>
      </c>
      <c r="N188" s="71">
        <v>4</v>
      </c>
      <c r="O188" s="71">
        <v>1</v>
      </c>
      <c r="P188" s="60">
        <v>0</v>
      </c>
      <c r="Q188" s="60">
        <v>0</v>
      </c>
      <c r="R188" s="71">
        <v>2</v>
      </c>
      <c r="S188" s="60">
        <v>0</v>
      </c>
      <c r="T188" s="70">
        <v>1.6</v>
      </c>
      <c r="U188" s="71">
        <v>1.6</v>
      </c>
      <c r="V188" s="71">
        <v>1.1000000000000001</v>
      </c>
      <c r="W188" s="71">
        <v>2.8</v>
      </c>
      <c r="X188" s="70">
        <v>2</v>
      </c>
      <c r="Y188" s="71">
        <v>25</v>
      </c>
      <c r="Z188" s="71">
        <v>24</v>
      </c>
      <c r="AA188" s="70">
        <v>0.1</v>
      </c>
      <c r="AB188" s="71">
        <v>0.28999999999999998</v>
      </c>
      <c r="AC188" s="71">
        <v>0.39</v>
      </c>
      <c r="AD188" s="71">
        <v>0.1</v>
      </c>
      <c r="AE188" s="71">
        <v>0.39</v>
      </c>
      <c r="AF188" s="70">
        <v>0.16</v>
      </c>
      <c r="AG188" s="71">
        <v>0.11</v>
      </c>
      <c r="AH188" s="71">
        <v>0.27</v>
      </c>
      <c r="AI188" s="71">
        <v>0.16</v>
      </c>
      <c r="AJ188" s="71">
        <v>0.27</v>
      </c>
      <c r="AK188" s="63" t="s">
        <v>25</v>
      </c>
      <c r="AL188" s="93">
        <f>AC188-AH188</f>
        <v>0.12</v>
      </c>
    </row>
    <row r="189" spans="1:38" ht="17.25" thickBot="1">
      <c r="A189" s="72">
        <v>294</v>
      </c>
      <c r="B189" s="57" t="s">
        <v>2673</v>
      </c>
      <c r="C189" s="58" t="s">
        <v>1812</v>
      </c>
      <c r="D189" s="69" t="s">
        <v>103</v>
      </c>
      <c r="E189" s="58" t="s">
        <v>2347</v>
      </c>
      <c r="F189" s="69" t="s">
        <v>4151</v>
      </c>
      <c r="G189" s="69">
        <v>2002</v>
      </c>
      <c r="H189" s="70">
        <v>14</v>
      </c>
      <c r="I189" s="71">
        <v>10</v>
      </c>
      <c r="J189" s="71">
        <v>914</v>
      </c>
      <c r="K189" s="71">
        <v>10.199999999999999</v>
      </c>
      <c r="L189" s="70">
        <v>1</v>
      </c>
      <c r="M189" s="71">
        <v>1</v>
      </c>
      <c r="N189" s="71">
        <v>2</v>
      </c>
      <c r="O189" s="71">
        <v>1</v>
      </c>
      <c r="P189" s="60">
        <v>0</v>
      </c>
      <c r="Q189" s="60">
        <v>0</v>
      </c>
      <c r="R189" s="71">
        <v>2</v>
      </c>
      <c r="S189" s="60">
        <v>0</v>
      </c>
      <c r="T189" s="70">
        <v>1.1000000000000001</v>
      </c>
      <c r="U189" s="71">
        <v>1.1000000000000001</v>
      </c>
      <c r="V189" s="71">
        <v>0.6</v>
      </c>
      <c r="W189" s="71">
        <v>1.7</v>
      </c>
      <c r="X189" s="70">
        <v>27</v>
      </c>
      <c r="Y189" s="71">
        <v>23</v>
      </c>
      <c r="Z189" s="71">
        <v>58</v>
      </c>
      <c r="AA189" s="70">
        <v>0.1</v>
      </c>
      <c r="AB189" s="71">
        <v>0.1</v>
      </c>
      <c r="AC189" s="71">
        <v>0.2</v>
      </c>
      <c r="AD189" s="71">
        <v>0.1</v>
      </c>
      <c r="AE189" s="71">
        <v>0.2</v>
      </c>
      <c r="AF189" s="70">
        <v>0.11</v>
      </c>
      <c r="AG189" s="71">
        <v>0.06</v>
      </c>
      <c r="AH189" s="71">
        <v>0.17</v>
      </c>
      <c r="AI189" s="71">
        <v>0.11</v>
      </c>
      <c r="AJ189" s="71">
        <v>0.17</v>
      </c>
      <c r="AK189" s="63" t="s">
        <v>25</v>
      </c>
      <c r="AL189" s="93">
        <f>AC189-AH189</f>
        <v>0.03</v>
      </c>
    </row>
    <row r="190" spans="1:38" ht="17.25" thickBot="1">
      <c r="A190" s="72">
        <v>472</v>
      </c>
      <c r="B190" s="57" t="s">
        <v>344</v>
      </c>
      <c r="C190" s="58" t="s">
        <v>1818</v>
      </c>
      <c r="D190" s="69" t="s">
        <v>104</v>
      </c>
      <c r="E190" s="58" t="s">
        <v>73</v>
      </c>
      <c r="F190" s="69" t="s">
        <v>4295</v>
      </c>
      <c r="G190" s="69">
        <v>1992</v>
      </c>
      <c r="H190" s="70">
        <v>16</v>
      </c>
      <c r="I190" s="71">
        <v>9</v>
      </c>
      <c r="J190" s="71">
        <v>914</v>
      </c>
      <c r="K190" s="71">
        <v>10.199999999999999</v>
      </c>
      <c r="L190" s="59">
        <v>0</v>
      </c>
      <c r="M190" s="71">
        <v>1</v>
      </c>
      <c r="N190" s="71">
        <v>1</v>
      </c>
      <c r="O190" s="60">
        <v>0</v>
      </c>
      <c r="P190" s="60">
        <v>0</v>
      </c>
      <c r="Q190" s="60">
        <v>0</v>
      </c>
      <c r="R190" s="71">
        <v>1</v>
      </c>
      <c r="S190" s="60">
        <v>0</v>
      </c>
      <c r="T190" s="70">
        <v>0.2</v>
      </c>
      <c r="U190" s="71">
        <v>0.2</v>
      </c>
      <c r="V190" s="71">
        <v>0.4</v>
      </c>
      <c r="W190" s="71">
        <v>0.6</v>
      </c>
      <c r="X190" s="70">
        <v>16</v>
      </c>
      <c r="Y190" s="71">
        <v>41</v>
      </c>
      <c r="Z190" s="71">
        <v>27</v>
      </c>
      <c r="AA190" s="59">
        <v>0</v>
      </c>
      <c r="AB190" s="71">
        <v>0.1</v>
      </c>
      <c r="AC190" s="71">
        <v>0.1</v>
      </c>
      <c r="AD190" s="60">
        <v>0</v>
      </c>
      <c r="AE190" s="71">
        <v>0.1</v>
      </c>
      <c r="AF190" s="70">
        <v>0.02</v>
      </c>
      <c r="AG190" s="71">
        <v>0.04</v>
      </c>
      <c r="AH190" s="71">
        <v>0.06</v>
      </c>
      <c r="AI190" s="71">
        <v>0.02</v>
      </c>
      <c r="AJ190" s="71">
        <v>0.06</v>
      </c>
      <c r="AK190" s="63" t="s">
        <v>25</v>
      </c>
      <c r="AL190" s="93">
        <f>AC190-AH190</f>
        <v>4.0000000000000008E-2</v>
      </c>
    </row>
    <row r="191" spans="1:38" ht="17.25" thickBot="1">
      <c r="A191" s="72">
        <v>217</v>
      </c>
      <c r="B191" s="57" t="s">
        <v>215</v>
      </c>
      <c r="C191" s="58" t="s">
        <v>1825</v>
      </c>
      <c r="D191" s="69" t="s">
        <v>103</v>
      </c>
      <c r="E191" s="58" t="s">
        <v>77</v>
      </c>
      <c r="F191" s="69" t="s">
        <v>3993</v>
      </c>
      <c r="G191" s="69">
        <v>1996</v>
      </c>
      <c r="H191" s="70">
        <v>12</v>
      </c>
      <c r="I191" s="71">
        <v>12</v>
      </c>
      <c r="J191" s="71">
        <v>905</v>
      </c>
      <c r="K191" s="71">
        <v>10.1</v>
      </c>
      <c r="L191" s="70">
        <v>3</v>
      </c>
      <c r="M191" s="71">
        <v>2</v>
      </c>
      <c r="N191" s="71">
        <v>5</v>
      </c>
      <c r="O191" s="71">
        <v>3</v>
      </c>
      <c r="P191" s="60">
        <v>0</v>
      </c>
      <c r="Q191" s="60">
        <v>0</v>
      </c>
      <c r="R191" s="71">
        <v>2</v>
      </c>
      <c r="S191" s="60">
        <v>0</v>
      </c>
      <c r="T191" s="70">
        <v>0.5</v>
      </c>
      <c r="U191" s="71">
        <v>0.5</v>
      </c>
      <c r="V191" s="71">
        <v>2.2999999999999998</v>
      </c>
      <c r="W191" s="71">
        <v>2.7</v>
      </c>
      <c r="X191" s="70">
        <v>7</v>
      </c>
      <c r="Y191" s="71">
        <v>49</v>
      </c>
      <c r="Z191" s="71">
        <v>33</v>
      </c>
      <c r="AA191" s="70">
        <v>0.3</v>
      </c>
      <c r="AB191" s="71">
        <v>0.2</v>
      </c>
      <c r="AC191" s="71">
        <v>0.5</v>
      </c>
      <c r="AD191" s="71">
        <v>0.3</v>
      </c>
      <c r="AE191" s="71">
        <v>0.5</v>
      </c>
      <c r="AF191" s="70">
        <v>0.05</v>
      </c>
      <c r="AG191" s="71">
        <v>0.23</v>
      </c>
      <c r="AH191" s="71">
        <v>0.27</v>
      </c>
      <c r="AI191" s="71">
        <v>0.05</v>
      </c>
      <c r="AJ191" s="71">
        <v>0.27</v>
      </c>
      <c r="AK191" s="63" t="s">
        <v>25</v>
      </c>
      <c r="AL191" s="93">
        <f>AC191-AH191</f>
        <v>0.22999999999999998</v>
      </c>
    </row>
    <row r="192" spans="1:38" ht="17.25" thickBot="1">
      <c r="A192" s="72">
        <v>264</v>
      </c>
      <c r="B192" s="57" t="s">
        <v>240</v>
      </c>
      <c r="C192" s="58" t="s">
        <v>1829</v>
      </c>
      <c r="D192" s="69" t="s">
        <v>104</v>
      </c>
      <c r="E192" s="58" t="s">
        <v>69</v>
      </c>
      <c r="F192" s="69" t="s">
        <v>4129</v>
      </c>
      <c r="G192" s="69">
        <v>1994</v>
      </c>
      <c r="H192" s="70">
        <v>12</v>
      </c>
      <c r="I192" s="71">
        <v>10</v>
      </c>
      <c r="J192" s="71">
        <v>897</v>
      </c>
      <c r="K192" s="71">
        <v>10</v>
      </c>
      <c r="L192" s="70">
        <v>1</v>
      </c>
      <c r="M192" s="71">
        <v>1</v>
      </c>
      <c r="N192" s="71">
        <v>2</v>
      </c>
      <c r="O192" s="71">
        <v>1</v>
      </c>
      <c r="P192" s="60">
        <v>0</v>
      </c>
      <c r="Q192" s="60">
        <v>0</v>
      </c>
      <c r="R192" s="71">
        <v>1</v>
      </c>
      <c r="S192" s="60">
        <v>0</v>
      </c>
      <c r="T192" s="70">
        <v>0.2</v>
      </c>
      <c r="U192" s="71">
        <v>0.2</v>
      </c>
      <c r="V192" s="71">
        <v>0.3</v>
      </c>
      <c r="W192" s="71">
        <v>0.5</v>
      </c>
      <c r="X192" s="70">
        <v>13</v>
      </c>
      <c r="Y192" s="71">
        <v>27</v>
      </c>
      <c r="Z192" s="71">
        <v>9</v>
      </c>
      <c r="AA192" s="70">
        <v>0.1</v>
      </c>
      <c r="AB192" s="71">
        <v>0.1</v>
      </c>
      <c r="AC192" s="71">
        <v>0.2</v>
      </c>
      <c r="AD192" s="71">
        <v>0.1</v>
      </c>
      <c r="AE192" s="71">
        <v>0.2</v>
      </c>
      <c r="AF192" s="70">
        <v>0.02</v>
      </c>
      <c r="AG192" s="71">
        <v>0.03</v>
      </c>
      <c r="AH192" s="71">
        <v>0.05</v>
      </c>
      <c r="AI192" s="71">
        <v>0.02</v>
      </c>
      <c r="AJ192" s="71">
        <v>0.05</v>
      </c>
      <c r="AK192" s="63" t="s">
        <v>25</v>
      </c>
      <c r="AL192" s="93">
        <f>AC192-AH192</f>
        <v>0.15000000000000002</v>
      </c>
    </row>
    <row r="193" spans="1:38" ht="17.25" thickBot="1">
      <c r="A193" s="72">
        <v>38</v>
      </c>
      <c r="B193" s="57" t="s">
        <v>2904</v>
      </c>
      <c r="C193" s="58" t="s">
        <v>1812</v>
      </c>
      <c r="D193" s="69" t="s">
        <v>103</v>
      </c>
      <c r="E193" s="58" t="s">
        <v>2626</v>
      </c>
      <c r="F193" s="69" t="s">
        <v>3932</v>
      </c>
      <c r="G193" s="69">
        <v>1993</v>
      </c>
      <c r="H193" s="70">
        <v>12</v>
      </c>
      <c r="I193" s="71">
        <v>10</v>
      </c>
      <c r="J193" s="71">
        <v>895</v>
      </c>
      <c r="K193" s="71">
        <v>9.9</v>
      </c>
      <c r="L193" s="70">
        <v>1</v>
      </c>
      <c r="M193" s="71">
        <v>1</v>
      </c>
      <c r="N193" s="71">
        <v>2</v>
      </c>
      <c r="O193" s="71">
        <v>1</v>
      </c>
      <c r="P193" s="60">
        <v>0</v>
      </c>
      <c r="Q193" s="60">
        <v>0</v>
      </c>
      <c r="R193" s="71">
        <v>3</v>
      </c>
      <c r="S193" s="60">
        <v>0</v>
      </c>
      <c r="T193" s="70">
        <v>1</v>
      </c>
      <c r="U193" s="71">
        <v>1</v>
      </c>
      <c r="V193" s="71">
        <v>1.5</v>
      </c>
      <c r="W193" s="71">
        <v>2.5</v>
      </c>
      <c r="X193" s="70">
        <v>14</v>
      </c>
      <c r="Y193" s="71">
        <v>49</v>
      </c>
      <c r="Z193" s="71">
        <v>11</v>
      </c>
      <c r="AA193" s="70">
        <v>0.1</v>
      </c>
      <c r="AB193" s="71">
        <v>0.1</v>
      </c>
      <c r="AC193" s="71">
        <v>0.2</v>
      </c>
      <c r="AD193" s="71">
        <v>0.1</v>
      </c>
      <c r="AE193" s="71">
        <v>0.2</v>
      </c>
      <c r="AF193" s="70">
        <v>0.1</v>
      </c>
      <c r="AG193" s="71">
        <v>0.15</v>
      </c>
      <c r="AH193" s="71">
        <v>0.25</v>
      </c>
      <c r="AI193" s="71">
        <v>0.1</v>
      </c>
      <c r="AJ193" s="71">
        <v>0.25</v>
      </c>
      <c r="AK193" s="63" t="s">
        <v>25</v>
      </c>
      <c r="AL193" s="93">
        <f>AC193-AH193</f>
        <v>-4.9999999999999989E-2</v>
      </c>
    </row>
    <row r="194" spans="1:38" ht="17.25" thickBot="1">
      <c r="A194" s="72">
        <v>170</v>
      </c>
      <c r="B194" s="57" t="s">
        <v>188</v>
      </c>
      <c r="C194" s="58" t="s">
        <v>1821</v>
      </c>
      <c r="D194" s="69" t="s">
        <v>102</v>
      </c>
      <c r="E194" s="58" t="s">
        <v>69</v>
      </c>
      <c r="F194" s="69" t="s">
        <v>4050</v>
      </c>
      <c r="G194" s="69">
        <v>2004</v>
      </c>
      <c r="H194" s="70">
        <v>16</v>
      </c>
      <c r="I194" s="71">
        <v>10</v>
      </c>
      <c r="J194" s="71">
        <v>886</v>
      </c>
      <c r="K194" s="71">
        <v>9.8000000000000007</v>
      </c>
      <c r="L194" s="70">
        <v>1</v>
      </c>
      <c r="M194" s="71">
        <v>1</v>
      </c>
      <c r="N194" s="71">
        <v>2</v>
      </c>
      <c r="O194" s="71">
        <v>1</v>
      </c>
      <c r="P194" s="60">
        <v>0</v>
      </c>
      <c r="Q194" s="60">
        <v>0</v>
      </c>
      <c r="R194" s="71">
        <v>2</v>
      </c>
      <c r="S194" s="60">
        <v>0</v>
      </c>
      <c r="T194" s="70">
        <v>3.1</v>
      </c>
      <c r="U194" s="71">
        <v>3</v>
      </c>
      <c r="V194" s="71">
        <v>1.6</v>
      </c>
      <c r="W194" s="71">
        <v>4.5999999999999996</v>
      </c>
      <c r="X194" s="70">
        <v>70</v>
      </c>
      <c r="Y194" s="71">
        <v>25</v>
      </c>
      <c r="Z194" s="71">
        <v>101</v>
      </c>
      <c r="AA194" s="70">
        <v>0.1</v>
      </c>
      <c r="AB194" s="71">
        <v>0.1</v>
      </c>
      <c r="AC194" s="71">
        <v>0.2</v>
      </c>
      <c r="AD194" s="71">
        <v>0.1</v>
      </c>
      <c r="AE194" s="71">
        <v>0.2</v>
      </c>
      <c r="AF194" s="70">
        <v>0.31</v>
      </c>
      <c r="AG194" s="71">
        <v>0.16</v>
      </c>
      <c r="AH194" s="71">
        <v>0.47</v>
      </c>
      <c r="AI194" s="71">
        <v>0.3</v>
      </c>
      <c r="AJ194" s="71">
        <v>0.47</v>
      </c>
      <c r="AK194" s="63" t="s">
        <v>25</v>
      </c>
      <c r="AL194" s="93"/>
    </row>
    <row r="195" spans="1:38" ht="17.25" thickBot="1">
      <c r="A195" s="72">
        <v>330</v>
      </c>
      <c r="B195" s="57" t="s">
        <v>275</v>
      </c>
      <c r="C195" s="58" t="s">
        <v>1841</v>
      </c>
      <c r="D195" s="69" t="s">
        <v>1810</v>
      </c>
      <c r="E195" s="58" t="s">
        <v>93</v>
      </c>
      <c r="F195" s="69" t="s">
        <v>4184</v>
      </c>
      <c r="G195" s="69">
        <v>2000</v>
      </c>
      <c r="H195" s="70">
        <v>10</v>
      </c>
      <c r="I195" s="71">
        <v>10</v>
      </c>
      <c r="J195" s="71">
        <v>886</v>
      </c>
      <c r="K195" s="71">
        <v>9.8000000000000007</v>
      </c>
      <c r="L195" s="70">
        <v>1</v>
      </c>
      <c r="M195" s="71">
        <v>7</v>
      </c>
      <c r="N195" s="71">
        <v>8</v>
      </c>
      <c r="O195" s="71">
        <v>1</v>
      </c>
      <c r="P195" s="60">
        <v>0</v>
      </c>
      <c r="Q195" s="60">
        <v>0</v>
      </c>
      <c r="R195" s="71">
        <v>3</v>
      </c>
      <c r="S195" s="60">
        <v>0</v>
      </c>
      <c r="T195" s="70">
        <v>2.2999999999999998</v>
      </c>
      <c r="U195" s="71">
        <v>2.2999999999999998</v>
      </c>
      <c r="V195" s="71">
        <v>2.7</v>
      </c>
      <c r="W195" s="71">
        <v>5.0999999999999996</v>
      </c>
      <c r="X195" s="70">
        <v>51</v>
      </c>
      <c r="Y195" s="71">
        <v>31</v>
      </c>
      <c r="Z195" s="71">
        <v>81</v>
      </c>
      <c r="AA195" s="70">
        <v>0.1</v>
      </c>
      <c r="AB195" s="71">
        <v>0.71</v>
      </c>
      <c r="AC195" s="71">
        <v>0.81</v>
      </c>
      <c r="AD195" s="71">
        <v>0.1</v>
      </c>
      <c r="AE195" s="71">
        <v>0.81</v>
      </c>
      <c r="AF195" s="70">
        <v>0.24</v>
      </c>
      <c r="AG195" s="71">
        <v>0.28000000000000003</v>
      </c>
      <c r="AH195" s="71">
        <v>0.51</v>
      </c>
      <c r="AI195" s="71">
        <v>0.24</v>
      </c>
      <c r="AJ195" s="71">
        <v>0.51</v>
      </c>
      <c r="AK195" s="63" t="s">
        <v>25</v>
      </c>
      <c r="AL195" s="93"/>
    </row>
    <row r="196" spans="1:38" ht="17.25" thickBot="1">
      <c r="A196" s="72">
        <v>274</v>
      </c>
      <c r="B196" s="57" t="s">
        <v>244</v>
      </c>
      <c r="C196" s="58" t="s">
        <v>1812</v>
      </c>
      <c r="D196" s="69" t="s">
        <v>103</v>
      </c>
      <c r="E196" s="58" t="s">
        <v>71</v>
      </c>
      <c r="F196" s="69" t="s">
        <v>4137</v>
      </c>
      <c r="G196" s="69">
        <v>1996</v>
      </c>
      <c r="H196" s="70">
        <v>11</v>
      </c>
      <c r="I196" s="71">
        <v>11</v>
      </c>
      <c r="J196" s="71">
        <v>881</v>
      </c>
      <c r="K196" s="71">
        <v>9.8000000000000007</v>
      </c>
      <c r="L196" s="70">
        <v>3</v>
      </c>
      <c r="M196" s="71">
        <v>5</v>
      </c>
      <c r="N196" s="71">
        <v>8</v>
      </c>
      <c r="O196" s="71">
        <v>3</v>
      </c>
      <c r="P196" s="60">
        <v>0</v>
      </c>
      <c r="Q196" s="60">
        <v>0</v>
      </c>
      <c r="R196" s="71">
        <v>2</v>
      </c>
      <c r="S196" s="60">
        <v>0</v>
      </c>
      <c r="T196" s="70">
        <v>2.8</v>
      </c>
      <c r="U196" s="71">
        <v>2.8</v>
      </c>
      <c r="V196" s="71">
        <v>2.8</v>
      </c>
      <c r="W196" s="71">
        <v>5.6</v>
      </c>
      <c r="X196" s="70">
        <v>29</v>
      </c>
      <c r="Y196" s="71">
        <v>97</v>
      </c>
      <c r="Z196" s="71">
        <v>70</v>
      </c>
      <c r="AA196" s="70">
        <v>0.31</v>
      </c>
      <c r="AB196" s="71">
        <v>0.51</v>
      </c>
      <c r="AC196" s="71">
        <v>0.82</v>
      </c>
      <c r="AD196" s="71">
        <v>0.31</v>
      </c>
      <c r="AE196" s="71">
        <v>0.82</v>
      </c>
      <c r="AF196" s="70">
        <v>0.28999999999999998</v>
      </c>
      <c r="AG196" s="71">
        <v>0.28999999999999998</v>
      </c>
      <c r="AH196" s="71">
        <v>0.57999999999999996</v>
      </c>
      <c r="AI196" s="71">
        <v>0.28999999999999998</v>
      </c>
      <c r="AJ196" s="71">
        <v>0.57999999999999996</v>
      </c>
      <c r="AK196" s="63" t="s">
        <v>25</v>
      </c>
      <c r="AL196" s="93"/>
    </row>
    <row r="197" spans="1:38" ht="17.25" thickBot="1">
      <c r="A197" s="72">
        <v>106</v>
      </c>
      <c r="B197" s="57" t="s">
        <v>2647</v>
      </c>
      <c r="C197" s="58" t="s">
        <v>1844</v>
      </c>
      <c r="D197" s="69" t="s">
        <v>104</v>
      </c>
      <c r="E197" s="58" t="s">
        <v>2346</v>
      </c>
      <c r="F197" s="69" t="s">
        <v>3994</v>
      </c>
      <c r="G197" s="69">
        <v>2002</v>
      </c>
      <c r="H197" s="70">
        <v>11</v>
      </c>
      <c r="I197" s="71">
        <v>10</v>
      </c>
      <c r="J197" s="71">
        <v>876</v>
      </c>
      <c r="K197" s="71">
        <v>9.6999999999999993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1</v>
      </c>
      <c r="S197" s="60">
        <v>0</v>
      </c>
      <c r="T197" s="70">
        <v>0.2</v>
      </c>
      <c r="U197" s="71">
        <v>0.2</v>
      </c>
      <c r="V197" s="71">
        <v>0.1</v>
      </c>
      <c r="W197" s="71">
        <v>0.3</v>
      </c>
      <c r="X197" s="70">
        <v>6</v>
      </c>
      <c r="Y197" s="71">
        <v>30</v>
      </c>
      <c r="Z197" s="71">
        <v>5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0.02</v>
      </c>
      <c r="AG197" s="71">
        <v>0.01</v>
      </c>
      <c r="AH197" s="71">
        <v>0.03</v>
      </c>
      <c r="AI197" s="71">
        <v>0.02</v>
      </c>
      <c r="AJ197" s="71">
        <v>0.03</v>
      </c>
      <c r="AK197" s="63" t="s">
        <v>25</v>
      </c>
      <c r="AL197" s="93">
        <f>AC197-AH197</f>
        <v>-0.03</v>
      </c>
    </row>
    <row r="198" spans="1:38" ht="17.25" thickBot="1">
      <c r="A198" s="72">
        <v>313</v>
      </c>
      <c r="B198" s="57" t="s">
        <v>3075</v>
      </c>
      <c r="C198" s="58" t="s">
        <v>1824</v>
      </c>
      <c r="D198" s="69" t="s">
        <v>1819</v>
      </c>
      <c r="E198" s="58" t="s">
        <v>91</v>
      </c>
      <c r="F198" s="69" t="s">
        <v>4169</v>
      </c>
      <c r="G198" s="69">
        <v>2000</v>
      </c>
      <c r="H198" s="70">
        <v>15</v>
      </c>
      <c r="I198" s="71">
        <v>9</v>
      </c>
      <c r="J198" s="71">
        <v>873</v>
      </c>
      <c r="K198" s="71">
        <v>9.6999999999999993</v>
      </c>
      <c r="L198" s="70">
        <v>6</v>
      </c>
      <c r="M198" s="71">
        <v>1</v>
      </c>
      <c r="N198" s="71">
        <v>7</v>
      </c>
      <c r="O198" s="71">
        <v>6</v>
      </c>
      <c r="P198" s="60">
        <v>0</v>
      </c>
      <c r="Q198" s="60">
        <v>0</v>
      </c>
      <c r="R198" s="71">
        <v>3</v>
      </c>
      <c r="S198" s="60">
        <v>0</v>
      </c>
      <c r="T198" s="70">
        <v>1.8</v>
      </c>
      <c r="U198" s="71">
        <v>1.8</v>
      </c>
      <c r="V198" s="71">
        <v>1.3</v>
      </c>
      <c r="W198" s="71">
        <v>3.1</v>
      </c>
      <c r="X198" s="70">
        <v>35</v>
      </c>
      <c r="Y198" s="71">
        <v>34</v>
      </c>
      <c r="Z198" s="71">
        <v>82</v>
      </c>
      <c r="AA198" s="70">
        <v>0.62</v>
      </c>
      <c r="AB198" s="71">
        <v>0.1</v>
      </c>
      <c r="AC198" s="71">
        <v>0.72</v>
      </c>
      <c r="AD198" s="71">
        <v>0.62</v>
      </c>
      <c r="AE198" s="71">
        <v>0.72</v>
      </c>
      <c r="AF198" s="70">
        <v>0.19</v>
      </c>
      <c r="AG198" s="71">
        <v>0.13</v>
      </c>
      <c r="AH198" s="71">
        <v>0.32</v>
      </c>
      <c r="AI198" s="71">
        <v>0.19</v>
      </c>
      <c r="AJ198" s="71">
        <v>0.32</v>
      </c>
      <c r="AK198" s="63" t="s">
        <v>25</v>
      </c>
      <c r="AL198" s="93"/>
    </row>
    <row r="199" spans="1:38" ht="17.25" thickBot="1">
      <c r="A199" s="72">
        <v>67</v>
      </c>
      <c r="B199" s="57" t="s">
        <v>2641</v>
      </c>
      <c r="C199" s="58" t="s">
        <v>1811</v>
      </c>
      <c r="D199" s="69" t="s">
        <v>1810</v>
      </c>
      <c r="E199" s="58" t="s">
        <v>2626</v>
      </c>
      <c r="F199" s="69" t="s">
        <v>3958</v>
      </c>
      <c r="G199" s="69">
        <v>1998</v>
      </c>
      <c r="H199" s="70">
        <v>16</v>
      </c>
      <c r="I199" s="71">
        <v>10</v>
      </c>
      <c r="J199" s="71">
        <v>872</v>
      </c>
      <c r="K199" s="71">
        <v>9.6999999999999993</v>
      </c>
      <c r="L199" s="70">
        <v>2</v>
      </c>
      <c r="M199" s="60">
        <v>0</v>
      </c>
      <c r="N199" s="71">
        <v>2</v>
      </c>
      <c r="O199" s="71">
        <v>2</v>
      </c>
      <c r="P199" s="60">
        <v>0</v>
      </c>
      <c r="Q199" s="60">
        <v>0</v>
      </c>
      <c r="R199" s="71">
        <v>3</v>
      </c>
      <c r="S199" s="60">
        <v>0</v>
      </c>
      <c r="T199" s="70">
        <v>2.6</v>
      </c>
      <c r="U199" s="71">
        <v>2.6</v>
      </c>
      <c r="V199" s="71">
        <v>0.7</v>
      </c>
      <c r="W199" s="71">
        <v>3.2</v>
      </c>
      <c r="X199" s="70">
        <v>21</v>
      </c>
      <c r="Y199" s="71">
        <v>16</v>
      </c>
      <c r="Z199" s="71">
        <v>44</v>
      </c>
      <c r="AA199" s="70">
        <v>0.21</v>
      </c>
      <c r="AB199" s="60">
        <v>0</v>
      </c>
      <c r="AC199" s="71">
        <v>0.21</v>
      </c>
      <c r="AD199" s="71">
        <v>0.21</v>
      </c>
      <c r="AE199" s="71">
        <v>0.21</v>
      </c>
      <c r="AF199" s="70">
        <v>0.26</v>
      </c>
      <c r="AG199" s="71">
        <v>7.0000000000000007E-2</v>
      </c>
      <c r="AH199" s="71">
        <v>0.33</v>
      </c>
      <c r="AI199" s="71">
        <v>0.26</v>
      </c>
      <c r="AJ199" s="71">
        <v>0.33</v>
      </c>
      <c r="AK199" s="63" t="s">
        <v>25</v>
      </c>
      <c r="AL199" s="93">
        <f>AC199-AH199</f>
        <v>-0.12000000000000002</v>
      </c>
    </row>
    <row r="200" spans="1:38" ht="17.25" thickBot="1">
      <c r="A200" s="72">
        <v>211</v>
      </c>
      <c r="B200" s="57" t="s">
        <v>211</v>
      </c>
      <c r="C200" s="58" t="s">
        <v>1829</v>
      </c>
      <c r="D200" s="69" t="s">
        <v>102</v>
      </c>
      <c r="E200" s="58" t="s">
        <v>67</v>
      </c>
      <c r="F200" s="69" t="s">
        <v>4085</v>
      </c>
      <c r="G200" s="69">
        <v>1999</v>
      </c>
      <c r="H200" s="70">
        <v>13</v>
      </c>
      <c r="I200" s="71">
        <v>10</v>
      </c>
      <c r="J200" s="71">
        <v>868</v>
      </c>
      <c r="K200" s="71">
        <v>9.6</v>
      </c>
      <c r="L200" s="70">
        <v>7</v>
      </c>
      <c r="M200" s="60">
        <v>0</v>
      </c>
      <c r="N200" s="71">
        <v>7</v>
      </c>
      <c r="O200" s="71">
        <v>6</v>
      </c>
      <c r="P200" s="71">
        <v>1</v>
      </c>
      <c r="Q200" s="71">
        <v>1</v>
      </c>
      <c r="R200" s="60">
        <v>0</v>
      </c>
      <c r="S200" s="60">
        <v>0</v>
      </c>
      <c r="T200" s="70">
        <v>7.6</v>
      </c>
      <c r="U200" s="71">
        <v>6.8</v>
      </c>
      <c r="V200" s="71">
        <v>0.7</v>
      </c>
      <c r="W200" s="71">
        <v>7.5</v>
      </c>
      <c r="X200" s="70">
        <v>23</v>
      </c>
      <c r="Y200" s="71">
        <v>23</v>
      </c>
      <c r="Z200" s="71">
        <v>42</v>
      </c>
      <c r="AA200" s="70">
        <v>0.73</v>
      </c>
      <c r="AB200" s="60">
        <v>0</v>
      </c>
      <c r="AC200" s="71">
        <v>0.73</v>
      </c>
      <c r="AD200" s="71">
        <v>0.62</v>
      </c>
      <c r="AE200" s="71">
        <v>0.62</v>
      </c>
      <c r="AF200" s="70">
        <v>0.79</v>
      </c>
      <c r="AG200" s="71">
        <v>7.0000000000000007E-2</v>
      </c>
      <c r="AH200" s="71">
        <v>0.86</v>
      </c>
      <c r="AI200" s="71">
        <v>0.71</v>
      </c>
      <c r="AJ200" s="71">
        <v>0.78</v>
      </c>
      <c r="AK200" s="63" t="s">
        <v>25</v>
      </c>
      <c r="AL200" s="93">
        <f>AC200-AH200</f>
        <v>-0.13</v>
      </c>
    </row>
    <row r="201" spans="1:38" ht="17.25" thickBot="1">
      <c r="A201" s="72">
        <v>332</v>
      </c>
      <c r="B201" s="57" t="s">
        <v>277</v>
      </c>
      <c r="C201" s="58" t="s">
        <v>1812</v>
      </c>
      <c r="D201" s="69" t="s">
        <v>102</v>
      </c>
      <c r="E201" s="58" t="s">
        <v>63</v>
      </c>
      <c r="F201" s="69" t="s">
        <v>3863</v>
      </c>
      <c r="G201" s="69">
        <v>1999</v>
      </c>
      <c r="H201" s="70">
        <v>17</v>
      </c>
      <c r="I201" s="71">
        <v>9</v>
      </c>
      <c r="J201" s="71">
        <v>851</v>
      </c>
      <c r="K201" s="71">
        <v>9.5</v>
      </c>
      <c r="L201" s="70">
        <v>5</v>
      </c>
      <c r="M201" s="71">
        <v>1</v>
      </c>
      <c r="N201" s="71">
        <v>6</v>
      </c>
      <c r="O201" s="71">
        <v>5</v>
      </c>
      <c r="P201" s="60">
        <v>0</v>
      </c>
      <c r="Q201" s="60">
        <v>0</v>
      </c>
      <c r="R201" s="71">
        <v>3</v>
      </c>
      <c r="S201" s="60">
        <v>0</v>
      </c>
      <c r="T201" s="70">
        <v>3.7</v>
      </c>
      <c r="U201" s="71">
        <v>3.7</v>
      </c>
      <c r="V201" s="71">
        <v>0.5</v>
      </c>
      <c r="W201" s="71">
        <v>4.2</v>
      </c>
      <c r="X201" s="70">
        <v>16</v>
      </c>
      <c r="Y201" s="71">
        <v>13</v>
      </c>
      <c r="Z201" s="71">
        <v>52</v>
      </c>
      <c r="AA201" s="70">
        <v>0.53</v>
      </c>
      <c r="AB201" s="71">
        <v>0.11</v>
      </c>
      <c r="AC201" s="71">
        <v>0.63</v>
      </c>
      <c r="AD201" s="71">
        <v>0.53</v>
      </c>
      <c r="AE201" s="71">
        <v>0.63</v>
      </c>
      <c r="AF201" s="70">
        <v>0.39</v>
      </c>
      <c r="AG201" s="71">
        <v>0.06</v>
      </c>
      <c r="AH201" s="71">
        <v>0.44</v>
      </c>
      <c r="AI201" s="71">
        <v>0.39</v>
      </c>
      <c r="AJ201" s="71">
        <v>0.44</v>
      </c>
      <c r="AK201" s="63" t="s">
        <v>25</v>
      </c>
      <c r="AL201" s="93">
        <f>AC201-AH201</f>
        <v>0.19</v>
      </c>
    </row>
    <row r="202" spans="1:38" ht="17.25" thickBot="1">
      <c r="A202" s="72">
        <v>103</v>
      </c>
      <c r="B202" s="57" t="s">
        <v>2645</v>
      </c>
      <c r="C202" s="58" t="s">
        <v>1832</v>
      </c>
      <c r="D202" s="69" t="s">
        <v>103</v>
      </c>
      <c r="E202" s="58" t="s">
        <v>2346</v>
      </c>
      <c r="F202" s="69" t="s">
        <v>3991</v>
      </c>
      <c r="G202" s="69">
        <v>1996</v>
      </c>
      <c r="H202" s="70">
        <v>11</v>
      </c>
      <c r="I202" s="71">
        <v>10</v>
      </c>
      <c r="J202" s="71">
        <v>845</v>
      </c>
      <c r="K202" s="71">
        <v>9.4</v>
      </c>
      <c r="L202" s="59">
        <v>0</v>
      </c>
      <c r="M202" s="71">
        <v>1</v>
      </c>
      <c r="N202" s="71">
        <v>1</v>
      </c>
      <c r="O202" s="60">
        <v>0</v>
      </c>
      <c r="P202" s="60">
        <v>0</v>
      </c>
      <c r="Q202" s="60">
        <v>0</v>
      </c>
      <c r="R202" s="71">
        <v>5</v>
      </c>
      <c r="S202" s="60">
        <v>0</v>
      </c>
      <c r="T202" s="70">
        <v>0.1</v>
      </c>
      <c r="U202" s="71">
        <v>0.1</v>
      </c>
      <c r="V202" s="71">
        <v>0.6</v>
      </c>
      <c r="W202" s="71">
        <v>0.7</v>
      </c>
      <c r="X202" s="70">
        <v>5</v>
      </c>
      <c r="Y202" s="71">
        <v>39</v>
      </c>
      <c r="Z202" s="71">
        <v>9</v>
      </c>
      <c r="AA202" s="59">
        <v>0</v>
      </c>
      <c r="AB202" s="71">
        <v>0.11</v>
      </c>
      <c r="AC202" s="71">
        <v>0.11</v>
      </c>
      <c r="AD202" s="60">
        <v>0</v>
      </c>
      <c r="AE202" s="71">
        <v>0.11</v>
      </c>
      <c r="AF202" s="70">
        <v>0.01</v>
      </c>
      <c r="AG202" s="71">
        <v>0.06</v>
      </c>
      <c r="AH202" s="71">
        <v>7.0000000000000007E-2</v>
      </c>
      <c r="AI202" s="71">
        <v>0.01</v>
      </c>
      <c r="AJ202" s="71">
        <v>7.0000000000000007E-2</v>
      </c>
      <c r="AK202" s="63" t="s">
        <v>25</v>
      </c>
      <c r="AL202" s="93">
        <f>AC202-AH202</f>
        <v>3.9999999999999994E-2</v>
      </c>
    </row>
    <row r="203" spans="1:38" ht="17.25" thickBot="1">
      <c r="A203" s="72">
        <v>25</v>
      </c>
      <c r="B203" s="57" t="s">
        <v>118</v>
      </c>
      <c r="C203" s="58" t="s">
        <v>1822</v>
      </c>
      <c r="D203" s="69" t="s">
        <v>102</v>
      </c>
      <c r="E203" s="58" t="s">
        <v>69</v>
      </c>
      <c r="F203" s="69" t="s">
        <v>3922</v>
      </c>
      <c r="G203" s="69">
        <v>2000</v>
      </c>
      <c r="H203" s="70">
        <v>14</v>
      </c>
      <c r="I203" s="71">
        <v>10</v>
      </c>
      <c r="J203" s="71">
        <v>840</v>
      </c>
      <c r="K203" s="71">
        <v>9.3000000000000007</v>
      </c>
      <c r="L203" s="59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71">
        <v>3</v>
      </c>
      <c r="S203" s="60">
        <v>0</v>
      </c>
      <c r="T203" s="70">
        <v>1.4</v>
      </c>
      <c r="U203" s="71">
        <v>1.4</v>
      </c>
      <c r="V203" s="71">
        <v>2.1</v>
      </c>
      <c r="W203" s="71">
        <v>3.5</v>
      </c>
      <c r="X203" s="70">
        <v>31</v>
      </c>
      <c r="Y203" s="71">
        <v>49</v>
      </c>
      <c r="Z203" s="71">
        <v>100</v>
      </c>
      <c r="AA203" s="59">
        <v>0</v>
      </c>
      <c r="AB203" s="60">
        <v>0</v>
      </c>
      <c r="AC203" s="60">
        <v>0</v>
      </c>
      <c r="AD203" s="60">
        <v>0</v>
      </c>
      <c r="AE203" s="60">
        <v>0</v>
      </c>
      <c r="AF203" s="70">
        <v>0.15</v>
      </c>
      <c r="AG203" s="71">
        <v>0.23</v>
      </c>
      <c r="AH203" s="71">
        <v>0.38</v>
      </c>
      <c r="AI203" s="71">
        <v>0.15</v>
      </c>
      <c r="AJ203" s="71">
        <v>0.38</v>
      </c>
      <c r="AK203" s="63" t="s">
        <v>25</v>
      </c>
      <c r="AL203" s="93">
        <f>AC203-AH203</f>
        <v>-0.38</v>
      </c>
    </row>
    <row r="204" spans="1:38" ht="17.25" thickBot="1">
      <c r="A204" s="72">
        <v>276</v>
      </c>
      <c r="B204" s="57" t="s">
        <v>245</v>
      </c>
      <c r="C204" s="58" t="s">
        <v>1812</v>
      </c>
      <c r="D204" s="69" t="s">
        <v>104</v>
      </c>
      <c r="E204" s="58" t="s">
        <v>69</v>
      </c>
      <c r="F204" s="69" t="s">
        <v>4138</v>
      </c>
      <c r="G204" s="69">
        <v>1993</v>
      </c>
      <c r="H204" s="70">
        <v>11</v>
      </c>
      <c r="I204" s="71">
        <v>9</v>
      </c>
      <c r="J204" s="71">
        <v>838</v>
      </c>
      <c r="K204" s="71">
        <v>9.3000000000000007</v>
      </c>
      <c r="L204" s="59">
        <v>0</v>
      </c>
      <c r="M204" s="71">
        <v>1</v>
      </c>
      <c r="N204" s="71">
        <v>1</v>
      </c>
      <c r="O204" s="60">
        <v>0</v>
      </c>
      <c r="P204" s="60">
        <v>0</v>
      </c>
      <c r="Q204" s="60">
        <v>0</v>
      </c>
      <c r="R204" s="71">
        <v>1</v>
      </c>
      <c r="S204" s="60">
        <v>0</v>
      </c>
      <c r="T204" s="70">
        <v>0.5</v>
      </c>
      <c r="U204" s="71">
        <v>0.5</v>
      </c>
      <c r="V204" s="71">
        <v>0.4</v>
      </c>
      <c r="W204" s="71">
        <v>0.9</v>
      </c>
      <c r="X204" s="70">
        <v>10</v>
      </c>
      <c r="Y204" s="71">
        <v>41</v>
      </c>
      <c r="Z204" s="71">
        <v>1</v>
      </c>
      <c r="AA204" s="59">
        <v>0</v>
      </c>
      <c r="AB204" s="71">
        <v>0.11</v>
      </c>
      <c r="AC204" s="71">
        <v>0.11</v>
      </c>
      <c r="AD204" s="60">
        <v>0</v>
      </c>
      <c r="AE204" s="71">
        <v>0.11</v>
      </c>
      <c r="AF204" s="70">
        <v>0.06</v>
      </c>
      <c r="AG204" s="71">
        <v>0.04</v>
      </c>
      <c r="AH204" s="71">
        <v>0.09</v>
      </c>
      <c r="AI204" s="71">
        <v>0.06</v>
      </c>
      <c r="AJ204" s="71">
        <v>0.09</v>
      </c>
      <c r="AK204" s="63" t="s">
        <v>25</v>
      </c>
      <c r="AL204" s="93">
        <f>AC204-AH204</f>
        <v>2.0000000000000004E-2</v>
      </c>
    </row>
    <row r="205" spans="1:38" ht="17.25" thickBot="1">
      <c r="A205" s="72">
        <v>29</v>
      </c>
      <c r="B205" s="57" t="s">
        <v>121</v>
      </c>
      <c r="C205" s="58" t="s">
        <v>1830</v>
      </c>
      <c r="D205" s="69" t="s">
        <v>1833</v>
      </c>
      <c r="E205" s="58" t="s">
        <v>87</v>
      </c>
      <c r="F205" s="69" t="s">
        <v>3870</v>
      </c>
      <c r="G205" s="69">
        <v>1992</v>
      </c>
      <c r="H205" s="70">
        <v>12</v>
      </c>
      <c r="I205" s="71">
        <v>10</v>
      </c>
      <c r="J205" s="71">
        <v>833</v>
      </c>
      <c r="K205" s="71">
        <v>9.3000000000000007</v>
      </c>
      <c r="L205" s="59">
        <v>0</v>
      </c>
      <c r="M205" s="71">
        <v>2</v>
      </c>
      <c r="N205" s="71">
        <v>2</v>
      </c>
      <c r="O205" s="60">
        <v>0</v>
      </c>
      <c r="P205" s="60">
        <v>0</v>
      </c>
      <c r="Q205" s="60">
        <v>0</v>
      </c>
      <c r="R205" s="71">
        <v>2</v>
      </c>
      <c r="S205" s="60">
        <v>0</v>
      </c>
      <c r="T205" s="70">
        <v>0.2</v>
      </c>
      <c r="U205" s="71">
        <v>0.2</v>
      </c>
      <c r="V205" s="71">
        <v>0.5</v>
      </c>
      <c r="W205" s="71">
        <v>0.6</v>
      </c>
      <c r="X205" s="70">
        <v>10</v>
      </c>
      <c r="Y205" s="71">
        <v>47</v>
      </c>
      <c r="Z205" s="71">
        <v>29</v>
      </c>
      <c r="AA205" s="59">
        <v>0</v>
      </c>
      <c r="AB205" s="71">
        <v>0.22</v>
      </c>
      <c r="AC205" s="71">
        <v>0.22</v>
      </c>
      <c r="AD205" s="60">
        <v>0</v>
      </c>
      <c r="AE205" s="71">
        <v>0.22</v>
      </c>
      <c r="AF205" s="70">
        <v>0.02</v>
      </c>
      <c r="AG205" s="71">
        <v>0.05</v>
      </c>
      <c r="AH205" s="71">
        <v>7.0000000000000007E-2</v>
      </c>
      <c r="AI205" s="71">
        <v>0.02</v>
      </c>
      <c r="AJ205" s="71">
        <v>7.0000000000000007E-2</v>
      </c>
      <c r="AK205" s="63" t="s">
        <v>25</v>
      </c>
      <c r="AL205" s="93">
        <f>AC205-AH205</f>
        <v>0.15</v>
      </c>
    </row>
    <row r="206" spans="1:38" ht="17.25" thickBot="1">
      <c r="A206" s="72">
        <v>448</v>
      </c>
      <c r="B206" s="57" t="s">
        <v>3078</v>
      </c>
      <c r="C206" s="58" t="s">
        <v>1812</v>
      </c>
      <c r="D206" s="69" t="s">
        <v>104</v>
      </c>
      <c r="E206" s="58" t="s">
        <v>2347</v>
      </c>
      <c r="F206" s="69" t="s">
        <v>4274</v>
      </c>
      <c r="G206" s="69">
        <v>2001</v>
      </c>
      <c r="H206" s="70">
        <v>11</v>
      </c>
      <c r="I206" s="71">
        <v>10</v>
      </c>
      <c r="J206" s="71">
        <v>828</v>
      </c>
      <c r="K206" s="71">
        <v>9.1999999999999993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3</v>
      </c>
      <c r="S206" s="60">
        <v>0</v>
      </c>
      <c r="T206" s="70">
        <v>0.5</v>
      </c>
      <c r="U206" s="71">
        <v>0.5</v>
      </c>
      <c r="V206" s="71">
        <v>0.1</v>
      </c>
      <c r="W206" s="71">
        <v>0.6</v>
      </c>
      <c r="X206" s="70">
        <v>8</v>
      </c>
      <c r="Y206" s="71">
        <v>33</v>
      </c>
      <c r="Z206" s="71">
        <v>21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0.06</v>
      </c>
      <c r="AG206" s="71">
        <v>0.01</v>
      </c>
      <c r="AH206" s="71">
        <v>0.06</v>
      </c>
      <c r="AI206" s="71">
        <v>0.06</v>
      </c>
      <c r="AJ206" s="71">
        <v>0.06</v>
      </c>
      <c r="AK206" s="63" t="s">
        <v>25</v>
      </c>
      <c r="AL206" s="93">
        <f>AC206-AH206</f>
        <v>-0.06</v>
      </c>
    </row>
    <row r="207" spans="1:38" ht="17.25" thickBot="1">
      <c r="A207" s="72">
        <v>13</v>
      </c>
      <c r="B207" s="57" t="s">
        <v>109</v>
      </c>
      <c r="C207" s="58" t="s">
        <v>1818</v>
      </c>
      <c r="D207" s="69" t="s">
        <v>104</v>
      </c>
      <c r="E207" s="58" t="s">
        <v>65</v>
      </c>
      <c r="F207" s="69" t="s">
        <v>3912</v>
      </c>
      <c r="G207" s="69">
        <v>1995</v>
      </c>
      <c r="H207" s="70">
        <v>13</v>
      </c>
      <c r="I207" s="71">
        <v>9</v>
      </c>
      <c r="J207" s="71">
        <v>827</v>
      </c>
      <c r="K207" s="71">
        <v>9.1999999999999993</v>
      </c>
      <c r="L207" s="70">
        <v>2</v>
      </c>
      <c r="M207" s="71">
        <v>1</v>
      </c>
      <c r="N207" s="71">
        <v>3</v>
      </c>
      <c r="O207" s="71">
        <v>2</v>
      </c>
      <c r="P207" s="60">
        <v>0</v>
      </c>
      <c r="Q207" s="60">
        <v>0</v>
      </c>
      <c r="R207" s="60">
        <v>0</v>
      </c>
      <c r="S207" s="60">
        <v>0</v>
      </c>
      <c r="T207" s="70">
        <v>1.2</v>
      </c>
      <c r="U207" s="71">
        <v>1.2</v>
      </c>
      <c r="V207" s="71">
        <v>1.1000000000000001</v>
      </c>
      <c r="W207" s="71">
        <v>2.2000000000000002</v>
      </c>
      <c r="X207" s="70">
        <v>15</v>
      </c>
      <c r="Y207" s="71">
        <v>50</v>
      </c>
      <c r="Z207" s="71">
        <v>8</v>
      </c>
      <c r="AA207" s="70">
        <v>0.22</v>
      </c>
      <c r="AB207" s="71">
        <v>0.11</v>
      </c>
      <c r="AC207" s="71">
        <v>0.33</v>
      </c>
      <c r="AD207" s="71">
        <v>0.22</v>
      </c>
      <c r="AE207" s="71">
        <v>0.33</v>
      </c>
      <c r="AF207" s="70">
        <v>0.13</v>
      </c>
      <c r="AG207" s="71">
        <v>0.12</v>
      </c>
      <c r="AH207" s="71">
        <v>0.24</v>
      </c>
      <c r="AI207" s="71">
        <v>0.13</v>
      </c>
      <c r="AJ207" s="71">
        <v>0.24</v>
      </c>
      <c r="AK207" s="63" t="s">
        <v>25</v>
      </c>
      <c r="AL207" s="93">
        <f>AC207-AH207</f>
        <v>9.0000000000000024E-2</v>
      </c>
    </row>
    <row r="208" spans="1:38" ht="17.25" thickBot="1">
      <c r="A208" s="72">
        <v>218</v>
      </c>
      <c r="B208" s="57" t="s">
        <v>2910</v>
      </c>
      <c r="C208" s="58" t="s">
        <v>1822</v>
      </c>
      <c r="D208" s="69" t="s">
        <v>102</v>
      </c>
      <c r="E208" s="58" t="s">
        <v>63</v>
      </c>
      <c r="F208" s="69" t="s">
        <v>4089</v>
      </c>
      <c r="G208" s="69">
        <v>1997</v>
      </c>
      <c r="H208" s="70">
        <v>13</v>
      </c>
      <c r="I208" s="71">
        <v>10</v>
      </c>
      <c r="J208" s="71">
        <v>822</v>
      </c>
      <c r="K208" s="71">
        <v>9.1</v>
      </c>
      <c r="L208" s="70">
        <v>3</v>
      </c>
      <c r="M208" s="71">
        <v>1</v>
      </c>
      <c r="N208" s="71">
        <v>4</v>
      </c>
      <c r="O208" s="71">
        <v>3</v>
      </c>
      <c r="P208" s="60">
        <v>0</v>
      </c>
      <c r="Q208" s="60">
        <v>0</v>
      </c>
      <c r="R208" s="71">
        <v>3</v>
      </c>
      <c r="S208" s="60">
        <v>0</v>
      </c>
      <c r="T208" s="70">
        <v>4.3</v>
      </c>
      <c r="U208" s="71">
        <v>4.3</v>
      </c>
      <c r="V208" s="71">
        <v>1.1000000000000001</v>
      </c>
      <c r="W208" s="71">
        <v>5.4</v>
      </c>
      <c r="X208" s="70">
        <v>18</v>
      </c>
      <c r="Y208" s="71">
        <v>25</v>
      </c>
      <c r="Z208" s="71">
        <v>70</v>
      </c>
      <c r="AA208" s="70">
        <v>0.33</v>
      </c>
      <c r="AB208" s="71">
        <v>0.11</v>
      </c>
      <c r="AC208" s="71">
        <v>0.44</v>
      </c>
      <c r="AD208" s="71">
        <v>0.33</v>
      </c>
      <c r="AE208" s="71">
        <v>0.44</v>
      </c>
      <c r="AF208" s="70">
        <v>0.47</v>
      </c>
      <c r="AG208" s="71">
        <v>0.12</v>
      </c>
      <c r="AH208" s="71">
        <v>0.59</v>
      </c>
      <c r="AI208" s="71">
        <v>0.47</v>
      </c>
      <c r="AJ208" s="71">
        <v>0.59</v>
      </c>
      <c r="AK208" s="63" t="s">
        <v>25</v>
      </c>
      <c r="AL208" s="93">
        <f>AC208-AH208</f>
        <v>-0.14999999999999997</v>
      </c>
    </row>
    <row r="209" spans="1:38" ht="17.25" thickBot="1">
      <c r="A209" s="72">
        <v>153</v>
      </c>
      <c r="B209" s="57" t="s">
        <v>177</v>
      </c>
      <c r="C209" s="58" t="s">
        <v>1812</v>
      </c>
      <c r="D209" s="69" t="s">
        <v>1810</v>
      </c>
      <c r="E209" s="58" t="s">
        <v>85</v>
      </c>
      <c r="F209" s="69" t="s">
        <v>3841</v>
      </c>
      <c r="G209" s="69">
        <v>1998</v>
      </c>
      <c r="H209" s="70">
        <v>12</v>
      </c>
      <c r="I209" s="71">
        <v>9</v>
      </c>
      <c r="J209" s="71">
        <v>820</v>
      </c>
      <c r="K209" s="71">
        <v>9.1</v>
      </c>
      <c r="L209" s="70">
        <v>2</v>
      </c>
      <c r="M209" s="71">
        <v>1</v>
      </c>
      <c r="N209" s="71">
        <v>3</v>
      </c>
      <c r="O209" s="71">
        <v>1</v>
      </c>
      <c r="P209" s="71">
        <v>1</v>
      </c>
      <c r="Q209" s="71">
        <v>1</v>
      </c>
      <c r="R209" s="71">
        <v>2</v>
      </c>
      <c r="S209" s="60">
        <v>0</v>
      </c>
      <c r="T209" s="70">
        <v>3.5</v>
      </c>
      <c r="U209" s="71">
        <v>2.7</v>
      </c>
      <c r="V209" s="71">
        <v>1.9</v>
      </c>
      <c r="W209" s="71">
        <v>4.5999999999999996</v>
      </c>
      <c r="X209" s="70">
        <v>26</v>
      </c>
      <c r="Y209" s="71">
        <v>34</v>
      </c>
      <c r="Z209" s="71">
        <v>50</v>
      </c>
      <c r="AA209" s="70">
        <v>0.22</v>
      </c>
      <c r="AB209" s="71">
        <v>0.11</v>
      </c>
      <c r="AC209" s="71">
        <v>0.33</v>
      </c>
      <c r="AD209" s="71">
        <v>0.11</v>
      </c>
      <c r="AE209" s="71">
        <v>0.22</v>
      </c>
      <c r="AF209" s="70">
        <v>0.39</v>
      </c>
      <c r="AG209" s="71">
        <v>0.2</v>
      </c>
      <c r="AH209" s="71">
        <v>0.59</v>
      </c>
      <c r="AI209" s="71">
        <v>0.3</v>
      </c>
      <c r="AJ209" s="71">
        <v>0.5</v>
      </c>
      <c r="AK209" s="63" t="s">
        <v>25</v>
      </c>
      <c r="AL209" s="93">
        <f>AC209-AH209</f>
        <v>-0.25999999999999995</v>
      </c>
    </row>
    <row r="210" spans="1:38" ht="17.25" thickBot="1">
      <c r="A210" s="72">
        <v>9</v>
      </c>
      <c r="B210" s="57" t="s">
        <v>2631</v>
      </c>
      <c r="C210" s="58" t="s">
        <v>1827</v>
      </c>
      <c r="D210" s="69" t="s">
        <v>104</v>
      </c>
      <c r="E210" s="58" t="s">
        <v>87</v>
      </c>
      <c r="F210" s="69" t="s">
        <v>3876</v>
      </c>
      <c r="G210" s="69">
        <v>1996</v>
      </c>
      <c r="H210" s="70">
        <v>12</v>
      </c>
      <c r="I210" s="71">
        <v>10</v>
      </c>
      <c r="J210" s="71">
        <v>813</v>
      </c>
      <c r="K210" s="71">
        <v>9</v>
      </c>
      <c r="L210" s="70">
        <v>1</v>
      </c>
      <c r="M210" s="71">
        <v>1</v>
      </c>
      <c r="N210" s="71">
        <v>2</v>
      </c>
      <c r="O210" s="71">
        <v>1</v>
      </c>
      <c r="P210" s="60">
        <v>0</v>
      </c>
      <c r="Q210" s="60">
        <v>0</v>
      </c>
      <c r="R210" s="71">
        <v>3</v>
      </c>
      <c r="S210" s="60">
        <v>0</v>
      </c>
      <c r="T210" s="70">
        <v>0.1</v>
      </c>
      <c r="U210" s="71">
        <v>0.1</v>
      </c>
      <c r="V210" s="71">
        <v>0.5</v>
      </c>
      <c r="W210" s="71">
        <v>0.6</v>
      </c>
      <c r="X210" s="70">
        <v>24</v>
      </c>
      <c r="Y210" s="71">
        <v>24</v>
      </c>
      <c r="Z210" s="71">
        <v>18</v>
      </c>
      <c r="AA210" s="70">
        <v>0.11</v>
      </c>
      <c r="AB210" s="71">
        <v>0.11</v>
      </c>
      <c r="AC210" s="71">
        <v>0.22</v>
      </c>
      <c r="AD210" s="71">
        <v>0.11</v>
      </c>
      <c r="AE210" s="71">
        <v>0.22</v>
      </c>
      <c r="AF210" s="70">
        <v>0.01</v>
      </c>
      <c r="AG210" s="71">
        <v>0.05</v>
      </c>
      <c r="AH210" s="71">
        <v>7.0000000000000007E-2</v>
      </c>
      <c r="AI210" s="71">
        <v>0.01</v>
      </c>
      <c r="AJ210" s="71">
        <v>7.0000000000000007E-2</v>
      </c>
      <c r="AK210" s="63" t="s">
        <v>25</v>
      </c>
      <c r="AL210" s="93"/>
    </row>
    <row r="211" spans="1:38" ht="17.25" thickBot="1">
      <c r="A211" s="72">
        <v>24</v>
      </c>
      <c r="B211" s="57" t="s">
        <v>117</v>
      </c>
      <c r="C211" s="58" t="s">
        <v>1826</v>
      </c>
      <c r="D211" s="69" t="s">
        <v>102</v>
      </c>
      <c r="E211" s="58" t="s">
        <v>91</v>
      </c>
      <c r="F211" s="69" t="s">
        <v>3921</v>
      </c>
      <c r="G211" s="69">
        <v>1990</v>
      </c>
      <c r="H211" s="70">
        <v>12</v>
      </c>
      <c r="I211" s="71">
        <v>11</v>
      </c>
      <c r="J211" s="71">
        <v>813</v>
      </c>
      <c r="K211" s="71">
        <v>9</v>
      </c>
      <c r="L211" s="70">
        <v>2</v>
      </c>
      <c r="M211" s="71">
        <v>2</v>
      </c>
      <c r="N211" s="71">
        <v>4</v>
      </c>
      <c r="O211" s="71">
        <v>2</v>
      </c>
      <c r="P211" s="60">
        <v>0</v>
      </c>
      <c r="Q211" s="60">
        <v>0</v>
      </c>
      <c r="R211" s="71">
        <v>2</v>
      </c>
      <c r="S211" s="60">
        <v>0</v>
      </c>
      <c r="T211" s="70">
        <v>1.8</v>
      </c>
      <c r="U211" s="71">
        <v>1.8</v>
      </c>
      <c r="V211" s="71">
        <v>0.7</v>
      </c>
      <c r="W211" s="71">
        <v>2.5</v>
      </c>
      <c r="X211" s="70">
        <v>25</v>
      </c>
      <c r="Y211" s="71">
        <v>10</v>
      </c>
      <c r="Z211" s="71">
        <v>46</v>
      </c>
      <c r="AA211" s="70">
        <v>0.22</v>
      </c>
      <c r="AB211" s="71">
        <v>0.22</v>
      </c>
      <c r="AC211" s="71">
        <v>0.44</v>
      </c>
      <c r="AD211" s="71">
        <v>0.22</v>
      </c>
      <c r="AE211" s="71">
        <v>0.44</v>
      </c>
      <c r="AF211" s="70">
        <v>0.2</v>
      </c>
      <c r="AG211" s="71">
        <v>7.0000000000000007E-2</v>
      </c>
      <c r="AH211" s="71">
        <v>0.28000000000000003</v>
      </c>
      <c r="AI211" s="71">
        <v>0.2</v>
      </c>
      <c r="AJ211" s="71">
        <v>0.28000000000000003</v>
      </c>
      <c r="AK211" s="63" t="s">
        <v>25</v>
      </c>
      <c r="AL211" s="93">
        <f>AC211-AH211</f>
        <v>0.15999999999999998</v>
      </c>
    </row>
    <row r="212" spans="1:38" ht="17.25" thickBot="1">
      <c r="A212" s="72">
        <v>437</v>
      </c>
      <c r="B212" s="57" t="s">
        <v>377</v>
      </c>
      <c r="C212" s="58" t="s">
        <v>1812</v>
      </c>
      <c r="D212" s="69" t="s">
        <v>111</v>
      </c>
      <c r="E212" s="58" t="s">
        <v>73</v>
      </c>
      <c r="F212" s="69" t="s">
        <v>4265</v>
      </c>
      <c r="G212" s="69">
        <v>1990</v>
      </c>
      <c r="H212" s="70">
        <v>9</v>
      </c>
      <c r="I212" s="71">
        <v>9</v>
      </c>
      <c r="J212" s="71">
        <v>810</v>
      </c>
      <c r="K212" s="71">
        <v>9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0">
        <v>0</v>
      </c>
      <c r="S212" s="60">
        <v>0</v>
      </c>
      <c r="T212" s="59">
        <v>0</v>
      </c>
      <c r="U212" s="60">
        <v>0</v>
      </c>
      <c r="V212" s="60">
        <v>0</v>
      </c>
      <c r="W212" s="60">
        <v>0</v>
      </c>
      <c r="X212" s="59">
        <v>0</v>
      </c>
      <c r="Y212" s="60">
        <v>0</v>
      </c>
      <c r="Z212" s="60">
        <v>0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59">
        <v>0</v>
      </c>
      <c r="AG212" s="60">
        <v>0</v>
      </c>
      <c r="AH212" s="60">
        <v>0</v>
      </c>
      <c r="AI212" s="60">
        <v>0</v>
      </c>
      <c r="AJ212" s="60">
        <v>0</v>
      </c>
      <c r="AK212" s="63" t="s">
        <v>25</v>
      </c>
      <c r="AL212" s="93">
        <f>AC212-AH212</f>
        <v>0</v>
      </c>
    </row>
    <row r="213" spans="1:38" ht="17.25" thickBot="1">
      <c r="A213" s="72">
        <v>474</v>
      </c>
      <c r="B213" s="57" t="s">
        <v>2726</v>
      </c>
      <c r="C213" s="58" t="s">
        <v>1818</v>
      </c>
      <c r="D213" s="69" t="s">
        <v>111</v>
      </c>
      <c r="E213" s="58" t="s">
        <v>73</v>
      </c>
      <c r="F213" s="69" t="s">
        <v>4297</v>
      </c>
      <c r="G213" s="69">
        <v>2002</v>
      </c>
      <c r="H213" s="70">
        <v>9</v>
      </c>
      <c r="I213" s="71">
        <v>9</v>
      </c>
      <c r="J213" s="71">
        <v>810</v>
      </c>
      <c r="K213" s="71">
        <v>9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1</v>
      </c>
      <c r="S213" s="60">
        <v>0</v>
      </c>
      <c r="T213" s="59">
        <v>0</v>
      </c>
      <c r="U213" s="60">
        <v>0</v>
      </c>
      <c r="V213" s="60">
        <v>0</v>
      </c>
      <c r="W213" s="60">
        <v>0</v>
      </c>
      <c r="X213" s="59">
        <v>0</v>
      </c>
      <c r="Y213" s="71">
        <v>1</v>
      </c>
      <c r="Z213" s="60">
        <v>0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59">
        <v>0</v>
      </c>
      <c r="AG213" s="60">
        <v>0</v>
      </c>
      <c r="AH213" s="60">
        <v>0</v>
      </c>
      <c r="AI213" s="60">
        <v>0</v>
      </c>
      <c r="AJ213" s="60">
        <v>0</v>
      </c>
      <c r="AK213" s="63" t="s">
        <v>25</v>
      </c>
      <c r="AL213" s="93">
        <f>AC213-AH213</f>
        <v>0</v>
      </c>
    </row>
    <row r="214" spans="1:38" ht="17.25" thickBot="1">
      <c r="A214" s="72">
        <v>331</v>
      </c>
      <c r="B214" s="57" t="s">
        <v>276</v>
      </c>
      <c r="C214" s="58" t="s">
        <v>1851</v>
      </c>
      <c r="D214" s="69" t="s">
        <v>104</v>
      </c>
      <c r="E214" s="58" t="s">
        <v>87</v>
      </c>
      <c r="F214" s="69" t="s">
        <v>4185</v>
      </c>
      <c r="G214" s="69">
        <v>1996</v>
      </c>
      <c r="H214" s="70">
        <v>12</v>
      </c>
      <c r="I214" s="71">
        <v>8</v>
      </c>
      <c r="J214" s="71">
        <v>800</v>
      </c>
      <c r="K214" s="71">
        <v>8.9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4</v>
      </c>
      <c r="S214" s="71">
        <v>1</v>
      </c>
      <c r="T214" s="70">
        <v>0.2</v>
      </c>
      <c r="U214" s="71">
        <v>0.2</v>
      </c>
      <c r="V214" s="71">
        <v>0.1</v>
      </c>
      <c r="W214" s="71">
        <v>0.3</v>
      </c>
      <c r="X214" s="70">
        <v>8</v>
      </c>
      <c r="Y214" s="71">
        <v>26</v>
      </c>
      <c r="Z214" s="71">
        <v>5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0.02</v>
      </c>
      <c r="AG214" s="71">
        <v>0.02</v>
      </c>
      <c r="AH214" s="71">
        <v>0.03</v>
      </c>
      <c r="AI214" s="71">
        <v>0.02</v>
      </c>
      <c r="AJ214" s="71">
        <v>0.03</v>
      </c>
      <c r="AK214" s="63" t="s">
        <v>25</v>
      </c>
      <c r="AL214" s="93">
        <f>AC214-AH214</f>
        <v>-0.03</v>
      </c>
    </row>
    <row r="215" spans="1:38" ht="17.25" thickBot="1">
      <c r="A215" s="72">
        <v>366</v>
      </c>
      <c r="B215" s="57" t="s">
        <v>289</v>
      </c>
      <c r="C215" s="58" t="s">
        <v>1811</v>
      </c>
      <c r="D215" s="69" t="s">
        <v>104</v>
      </c>
      <c r="E215" s="58" t="s">
        <v>96</v>
      </c>
      <c r="F215" s="69" t="s">
        <v>4213</v>
      </c>
      <c r="G215" s="69">
        <v>2001</v>
      </c>
      <c r="H215" s="70">
        <v>16</v>
      </c>
      <c r="I215" s="71">
        <v>7</v>
      </c>
      <c r="J215" s="71">
        <v>799</v>
      </c>
      <c r="K215" s="71">
        <v>8.9</v>
      </c>
      <c r="L215" s="59">
        <v>0</v>
      </c>
      <c r="M215" s="71">
        <v>2</v>
      </c>
      <c r="N215" s="71">
        <v>2</v>
      </c>
      <c r="O215" s="60">
        <v>0</v>
      </c>
      <c r="P215" s="60">
        <v>0</v>
      </c>
      <c r="Q215" s="60">
        <v>0</v>
      </c>
      <c r="R215" s="71">
        <v>2</v>
      </c>
      <c r="S215" s="60">
        <v>0</v>
      </c>
      <c r="T215" s="70">
        <v>0.3</v>
      </c>
      <c r="U215" s="71">
        <v>0.3</v>
      </c>
      <c r="V215" s="71">
        <v>1.6</v>
      </c>
      <c r="W215" s="71">
        <v>2</v>
      </c>
      <c r="X215" s="70">
        <v>15</v>
      </c>
      <c r="Y215" s="71">
        <v>33</v>
      </c>
      <c r="Z215" s="71">
        <v>30</v>
      </c>
      <c r="AA215" s="59">
        <v>0</v>
      </c>
      <c r="AB215" s="71">
        <v>0.23</v>
      </c>
      <c r="AC215" s="71">
        <v>0.23</v>
      </c>
      <c r="AD215" s="60">
        <v>0</v>
      </c>
      <c r="AE215" s="71">
        <v>0.23</v>
      </c>
      <c r="AF215" s="70">
        <v>0.04</v>
      </c>
      <c r="AG215" s="71">
        <v>0.18</v>
      </c>
      <c r="AH215" s="71">
        <v>0.22</v>
      </c>
      <c r="AI215" s="71">
        <v>0.04</v>
      </c>
      <c r="AJ215" s="71">
        <v>0.22</v>
      </c>
      <c r="AK215" s="63" t="s">
        <v>25</v>
      </c>
      <c r="AL215" s="93">
        <f>AC215-AH215</f>
        <v>1.0000000000000009E-2</v>
      </c>
    </row>
    <row r="216" spans="1:38" ht="17.25" thickBot="1">
      <c r="A216" s="72">
        <v>247</v>
      </c>
      <c r="B216" s="57" t="s">
        <v>229</v>
      </c>
      <c r="C216" s="58" t="s">
        <v>1814</v>
      </c>
      <c r="D216" s="69" t="s">
        <v>104</v>
      </c>
      <c r="E216" s="58" t="s">
        <v>79</v>
      </c>
      <c r="F216" s="69" t="s">
        <v>4113</v>
      </c>
      <c r="G216" s="69">
        <v>1999</v>
      </c>
      <c r="H216" s="70">
        <v>13</v>
      </c>
      <c r="I216" s="71">
        <v>8</v>
      </c>
      <c r="J216" s="71">
        <v>795</v>
      </c>
      <c r="K216" s="71">
        <v>8.8000000000000007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71">
        <v>2</v>
      </c>
      <c r="S216" s="60">
        <v>0</v>
      </c>
      <c r="T216" s="70">
        <v>0.4</v>
      </c>
      <c r="U216" s="71">
        <v>0.4</v>
      </c>
      <c r="V216" s="71">
        <v>0.2</v>
      </c>
      <c r="W216" s="71">
        <v>0.6</v>
      </c>
      <c r="X216" s="70">
        <v>16</v>
      </c>
      <c r="Y216" s="71">
        <v>71</v>
      </c>
      <c r="Z216" s="71">
        <v>2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0.04</v>
      </c>
      <c r="AG216" s="71">
        <v>0.03</v>
      </c>
      <c r="AH216" s="71">
        <v>7.0000000000000007E-2</v>
      </c>
      <c r="AI216" s="71">
        <v>0.04</v>
      </c>
      <c r="AJ216" s="71">
        <v>7.0000000000000007E-2</v>
      </c>
      <c r="AK216" s="63" t="s">
        <v>25</v>
      </c>
      <c r="AL216" s="93">
        <f>AC216-AH216</f>
        <v>-7.0000000000000007E-2</v>
      </c>
    </row>
    <row r="217" spans="1:38" ht="17.25" thickBot="1">
      <c r="A217" s="72">
        <v>499</v>
      </c>
      <c r="B217" s="57" t="s">
        <v>360</v>
      </c>
      <c r="C217" s="58" t="s">
        <v>1812</v>
      </c>
      <c r="D217" s="69" t="s">
        <v>103</v>
      </c>
      <c r="E217" s="58" t="s">
        <v>87</v>
      </c>
      <c r="F217" s="69" t="s">
        <v>4320</v>
      </c>
      <c r="G217" s="69">
        <v>1997</v>
      </c>
      <c r="H217" s="70">
        <v>15</v>
      </c>
      <c r="I217" s="71">
        <v>7</v>
      </c>
      <c r="J217" s="71">
        <v>793</v>
      </c>
      <c r="K217" s="71">
        <v>8.8000000000000007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3</v>
      </c>
      <c r="S217" s="60">
        <v>0</v>
      </c>
      <c r="T217" s="70">
        <v>0.8</v>
      </c>
      <c r="U217" s="71">
        <v>0.8</v>
      </c>
      <c r="V217" s="71">
        <v>0.2</v>
      </c>
      <c r="W217" s="71">
        <v>1</v>
      </c>
      <c r="X217" s="70">
        <v>7</v>
      </c>
      <c r="Y217" s="71">
        <v>25</v>
      </c>
      <c r="Z217" s="71">
        <v>25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0.09</v>
      </c>
      <c r="AG217" s="71">
        <v>0.02</v>
      </c>
      <c r="AH217" s="71">
        <v>0.11</v>
      </c>
      <c r="AI217" s="71">
        <v>0.09</v>
      </c>
      <c r="AJ217" s="71">
        <v>0.11</v>
      </c>
      <c r="AK217" s="63" t="s">
        <v>25</v>
      </c>
      <c r="AL217" s="93">
        <f>AC217-AH217</f>
        <v>-0.11</v>
      </c>
    </row>
    <row r="218" spans="1:38" ht="17.25" thickBot="1">
      <c r="A218" s="72">
        <v>389</v>
      </c>
      <c r="B218" s="57" t="s">
        <v>297</v>
      </c>
      <c r="C218" s="58" t="s">
        <v>1812</v>
      </c>
      <c r="D218" s="69" t="s">
        <v>103</v>
      </c>
      <c r="E218" s="58" t="s">
        <v>75</v>
      </c>
      <c r="F218" s="69" t="s">
        <v>4230</v>
      </c>
      <c r="G218" s="69">
        <v>1995</v>
      </c>
      <c r="H218" s="70">
        <v>16</v>
      </c>
      <c r="I218" s="71">
        <v>9</v>
      </c>
      <c r="J218" s="71">
        <v>792</v>
      </c>
      <c r="K218" s="71">
        <v>8.8000000000000007</v>
      </c>
      <c r="L218" s="59">
        <v>0</v>
      </c>
      <c r="M218" s="71">
        <v>1</v>
      </c>
      <c r="N218" s="71">
        <v>1</v>
      </c>
      <c r="O218" s="60">
        <v>0</v>
      </c>
      <c r="P218" s="60">
        <v>0</v>
      </c>
      <c r="Q218" s="60">
        <v>0</v>
      </c>
      <c r="R218" s="71">
        <v>2</v>
      </c>
      <c r="S218" s="60">
        <v>0</v>
      </c>
      <c r="T218" s="70">
        <v>0.1</v>
      </c>
      <c r="U218" s="71">
        <v>0.1</v>
      </c>
      <c r="V218" s="71">
        <v>0.7</v>
      </c>
      <c r="W218" s="71">
        <v>0.8</v>
      </c>
      <c r="X218" s="70">
        <v>4</v>
      </c>
      <c r="Y218" s="71">
        <v>32</v>
      </c>
      <c r="Z218" s="71">
        <v>28</v>
      </c>
      <c r="AA218" s="59">
        <v>0</v>
      </c>
      <c r="AB218" s="71">
        <v>0.11</v>
      </c>
      <c r="AC218" s="71">
        <v>0.11</v>
      </c>
      <c r="AD218" s="60">
        <v>0</v>
      </c>
      <c r="AE218" s="71">
        <v>0.11</v>
      </c>
      <c r="AF218" s="70">
        <v>0.01</v>
      </c>
      <c r="AG218" s="71">
        <v>0.08</v>
      </c>
      <c r="AH218" s="71">
        <v>0.09</v>
      </c>
      <c r="AI218" s="71">
        <v>0.01</v>
      </c>
      <c r="AJ218" s="71">
        <v>0.09</v>
      </c>
      <c r="AK218" s="63" t="s">
        <v>25</v>
      </c>
      <c r="AL218" s="93">
        <f>AC218-AH218</f>
        <v>2.0000000000000004E-2</v>
      </c>
    </row>
    <row r="219" spans="1:38" ht="17.25" thickBot="1">
      <c r="A219" s="72">
        <v>124</v>
      </c>
      <c r="B219" s="57" t="s">
        <v>164</v>
      </c>
      <c r="C219" s="58" t="s">
        <v>1814</v>
      </c>
      <c r="D219" s="69" t="s">
        <v>104</v>
      </c>
      <c r="E219" s="58" t="s">
        <v>75</v>
      </c>
      <c r="F219" s="69" t="s">
        <v>4010</v>
      </c>
      <c r="G219" s="69">
        <v>1997</v>
      </c>
      <c r="H219" s="70">
        <v>9</v>
      </c>
      <c r="I219" s="71">
        <v>9</v>
      </c>
      <c r="J219" s="71">
        <v>790</v>
      </c>
      <c r="K219" s="71">
        <v>8.8000000000000007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2</v>
      </c>
      <c r="S219" s="60">
        <v>0</v>
      </c>
      <c r="T219" s="70">
        <v>0.2</v>
      </c>
      <c r="U219" s="71">
        <v>0.2</v>
      </c>
      <c r="V219" s="60">
        <v>0</v>
      </c>
      <c r="W219" s="71">
        <v>0.2</v>
      </c>
      <c r="X219" s="70">
        <v>9</v>
      </c>
      <c r="Y219" s="71">
        <v>47</v>
      </c>
      <c r="Z219" s="60">
        <v>0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0.02</v>
      </c>
      <c r="AG219" s="60">
        <v>0</v>
      </c>
      <c r="AH219" s="71">
        <v>0.02</v>
      </c>
      <c r="AI219" s="71">
        <v>0.02</v>
      </c>
      <c r="AJ219" s="71">
        <v>0.02</v>
      </c>
      <c r="AK219" s="63" t="s">
        <v>25</v>
      </c>
      <c r="AL219" s="93">
        <f>AC219-AH219</f>
        <v>-0.02</v>
      </c>
    </row>
    <row r="220" spans="1:38" ht="17.25" thickBot="1">
      <c r="A220" s="72">
        <v>287</v>
      </c>
      <c r="B220" s="57" t="s">
        <v>254</v>
      </c>
      <c r="C220" s="58" t="s">
        <v>1860</v>
      </c>
      <c r="D220" s="69" t="s">
        <v>104</v>
      </c>
      <c r="E220" s="58" t="s">
        <v>79</v>
      </c>
      <c r="F220" s="69" t="s">
        <v>4147</v>
      </c>
      <c r="G220" s="69">
        <v>1991</v>
      </c>
      <c r="H220" s="70">
        <v>10</v>
      </c>
      <c r="I220" s="71">
        <v>9</v>
      </c>
      <c r="J220" s="71">
        <v>781</v>
      </c>
      <c r="K220" s="71">
        <v>8.6999999999999993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2</v>
      </c>
      <c r="S220" s="60">
        <v>0</v>
      </c>
      <c r="T220" s="70">
        <v>0.5</v>
      </c>
      <c r="U220" s="71">
        <v>0.5</v>
      </c>
      <c r="V220" s="71">
        <v>0.1</v>
      </c>
      <c r="W220" s="71">
        <v>0.6</v>
      </c>
      <c r="X220" s="70">
        <v>8</v>
      </c>
      <c r="Y220" s="71">
        <v>34</v>
      </c>
      <c r="Z220" s="71">
        <v>1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0.06</v>
      </c>
      <c r="AG220" s="71">
        <v>0.01</v>
      </c>
      <c r="AH220" s="71">
        <v>0.06</v>
      </c>
      <c r="AI220" s="71">
        <v>0.06</v>
      </c>
      <c r="AJ220" s="71">
        <v>0.06</v>
      </c>
      <c r="AK220" s="63" t="s">
        <v>25</v>
      </c>
      <c r="AL220" s="93">
        <f>AC220-AH220</f>
        <v>-0.06</v>
      </c>
    </row>
    <row r="221" spans="1:38" ht="17.25" thickBot="1">
      <c r="A221" s="72">
        <v>394</v>
      </c>
      <c r="B221" s="57" t="s">
        <v>301</v>
      </c>
      <c r="C221" s="58" t="s">
        <v>1822</v>
      </c>
      <c r="D221" s="69" t="s">
        <v>102</v>
      </c>
      <c r="E221" s="58" t="s">
        <v>71</v>
      </c>
      <c r="F221" s="69" t="s">
        <v>4233</v>
      </c>
      <c r="G221" s="69">
        <v>1997</v>
      </c>
      <c r="H221" s="70">
        <v>15</v>
      </c>
      <c r="I221" s="71">
        <v>10</v>
      </c>
      <c r="J221" s="71">
        <v>771</v>
      </c>
      <c r="K221" s="71">
        <v>8.6</v>
      </c>
      <c r="L221" s="70">
        <v>5</v>
      </c>
      <c r="M221" s="71">
        <v>3</v>
      </c>
      <c r="N221" s="71">
        <v>8</v>
      </c>
      <c r="O221" s="71">
        <v>5</v>
      </c>
      <c r="P221" s="60">
        <v>0</v>
      </c>
      <c r="Q221" s="60">
        <v>0</v>
      </c>
      <c r="R221" s="71">
        <v>2</v>
      </c>
      <c r="S221" s="60">
        <v>0</v>
      </c>
      <c r="T221" s="70">
        <v>4.5</v>
      </c>
      <c r="U221" s="71">
        <v>4.5</v>
      </c>
      <c r="V221" s="71">
        <v>1.1000000000000001</v>
      </c>
      <c r="W221" s="71">
        <v>5.6</v>
      </c>
      <c r="X221" s="70">
        <v>15</v>
      </c>
      <c r="Y221" s="71">
        <v>20</v>
      </c>
      <c r="Z221" s="71">
        <v>63</v>
      </c>
      <c r="AA221" s="70">
        <v>0.57999999999999996</v>
      </c>
      <c r="AB221" s="71">
        <v>0.35</v>
      </c>
      <c r="AC221" s="71">
        <v>0.93</v>
      </c>
      <c r="AD221" s="71">
        <v>0.57999999999999996</v>
      </c>
      <c r="AE221" s="71">
        <v>0.93</v>
      </c>
      <c r="AF221" s="70">
        <v>0.52</v>
      </c>
      <c r="AG221" s="71">
        <v>0.13</v>
      </c>
      <c r="AH221" s="71">
        <v>0.65</v>
      </c>
      <c r="AI221" s="71">
        <v>0.52</v>
      </c>
      <c r="AJ221" s="71">
        <v>0.65</v>
      </c>
      <c r="AK221" s="63" t="s">
        <v>25</v>
      </c>
      <c r="AL221" s="93">
        <f>AC221-AH221</f>
        <v>0.28000000000000003</v>
      </c>
    </row>
    <row r="222" spans="1:38" ht="17.25" thickBot="1">
      <c r="A222" s="72">
        <v>397</v>
      </c>
      <c r="B222" s="57" t="s">
        <v>2682</v>
      </c>
      <c r="C222" s="58" t="s">
        <v>1838</v>
      </c>
      <c r="D222" s="69" t="s">
        <v>104</v>
      </c>
      <c r="E222" s="58" t="s">
        <v>2346</v>
      </c>
      <c r="F222" s="69" t="s">
        <v>4236</v>
      </c>
      <c r="G222" s="69">
        <v>1995</v>
      </c>
      <c r="H222" s="70">
        <v>11</v>
      </c>
      <c r="I222" s="71">
        <v>8</v>
      </c>
      <c r="J222" s="71">
        <v>757</v>
      </c>
      <c r="K222" s="71">
        <v>8.4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71">
        <v>4</v>
      </c>
      <c r="S222" s="71">
        <v>1</v>
      </c>
      <c r="T222" s="59">
        <v>0</v>
      </c>
      <c r="U222" s="60">
        <v>0</v>
      </c>
      <c r="V222" s="71">
        <v>0.2</v>
      </c>
      <c r="W222" s="71">
        <v>0.2</v>
      </c>
      <c r="X222" s="70">
        <v>6</v>
      </c>
      <c r="Y222" s="71">
        <v>37</v>
      </c>
      <c r="Z222" s="71">
        <v>11</v>
      </c>
      <c r="AA222" s="59">
        <v>0</v>
      </c>
      <c r="AB222" s="71">
        <v>0.12</v>
      </c>
      <c r="AC222" s="71">
        <v>0.12</v>
      </c>
      <c r="AD222" s="60">
        <v>0</v>
      </c>
      <c r="AE222" s="71">
        <v>0.12</v>
      </c>
      <c r="AF222" s="59">
        <v>0</v>
      </c>
      <c r="AG222" s="71">
        <v>0.02</v>
      </c>
      <c r="AH222" s="71">
        <v>0.02</v>
      </c>
      <c r="AI222" s="60">
        <v>0</v>
      </c>
      <c r="AJ222" s="71">
        <v>0.02</v>
      </c>
      <c r="AK222" s="63" t="s">
        <v>25</v>
      </c>
      <c r="AL222" s="93"/>
    </row>
    <row r="223" spans="1:38" ht="17.25" thickBot="1">
      <c r="A223" s="72">
        <v>180</v>
      </c>
      <c r="B223" s="57" t="s">
        <v>194</v>
      </c>
      <c r="C223" s="58" t="s">
        <v>1812</v>
      </c>
      <c r="D223" s="69" t="s">
        <v>104</v>
      </c>
      <c r="E223" s="58" t="s">
        <v>79</v>
      </c>
      <c r="F223" s="69" t="s">
        <v>4057</v>
      </c>
      <c r="G223" s="69">
        <v>1997</v>
      </c>
      <c r="H223" s="70">
        <v>15</v>
      </c>
      <c r="I223" s="71">
        <v>6</v>
      </c>
      <c r="J223" s="71">
        <v>752</v>
      </c>
      <c r="K223" s="71">
        <v>8.4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2</v>
      </c>
      <c r="S223" s="60">
        <v>0</v>
      </c>
      <c r="T223" s="70">
        <v>0.5</v>
      </c>
      <c r="U223" s="71">
        <v>0.5</v>
      </c>
      <c r="V223" s="71">
        <v>0.4</v>
      </c>
      <c r="W223" s="71">
        <v>0.8</v>
      </c>
      <c r="X223" s="70">
        <v>18</v>
      </c>
      <c r="Y223" s="71">
        <v>36</v>
      </c>
      <c r="Z223" s="71">
        <v>64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0.05</v>
      </c>
      <c r="AG223" s="71">
        <v>0.04</v>
      </c>
      <c r="AH223" s="71">
        <v>0.1</v>
      </c>
      <c r="AI223" s="71">
        <v>0.05</v>
      </c>
      <c r="AJ223" s="71">
        <v>0.1</v>
      </c>
      <c r="AK223" s="63" t="s">
        <v>25</v>
      </c>
      <c r="AL223" s="93">
        <f>AC223-AH223</f>
        <v>-0.1</v>
      </c>
    </row>
    <row r="224" spans="1:38" ht="17.25" thickBot="1">
      <c r="A224" s="72">
        <v>415</v>
      </c>
      <c r="B224" s="57" t="s">
        <v>3192</v>
      </c>
      <c r="C224" s="58" t="s">
        <v>1830</v>
      </c>
      <c r="D224" s="69" t="s">
        <v>103</v>
      </c>
      <c r="E224" s="58" t="s">
        <v>87</v>
      </c>
      <c r="F224" s="69" t="s">
        <v>4249</v>
      </c>
      <c r="G224" s="69">
        <v>1997</v>
      </c>
      <c r="H224" s="70">
        <v>10</v>
      </c>
      <c r="I224" s="71">
        <v>10</v>
      </c>
      <c r="J224" s="71">
        <v>751</v>
      </c>
      <c r="K224" s="71">
        <v>8.3000000000000007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4</v>
      </c>
      <c r="S224" s="60">
        <v>0</v>
      </c>
      <c r="T224" s="70">
        <v>0.6</v>
      </c>
      <c r="U224" s="71">
        <v>0.6</v>
      </c>
      <c r="V224" s="71">
        <v>0.3</v>
      </c>
      <c r="W224" s="71">
        <v>0.9</v>
      </c>
      <c r="X224" s="70">
        <v>4</v>
      </c>
      <c r="Y224" s="71">
        <v>33</v>
      </c>
      <c r="Z224" s="71">
        <v>7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7.0000000000000007E-2</v>
      </c>
      <c r="AG224" s="71">
        <v>0.03</v>
      </c>
      <c r="AH224" s="71">
        <v>0.1</v>
      </c>
      <c r="AI224" s="71">
        <v>7.0000000000000007E-2</v>
      </c>
      <c r="AJ224" s="71">
        <v>0.1</v>
      </c>
      <c r="AK224" s="63" t="s">
        <v>25</v>
      </c>
      <c r="AL224" s="93">
        <f>AC224-AH224</f>
        <v>-0.1</v>
      </c>
    </row>
    <row r="225" spans="1:38" ht="17.25" thickBot="1">
      <c r="A225" s="72">
        <v>423</v>
      </c>
      <c r="B225" s="57" t="s">
        <v>1782</v>
      </c>
      <c r="C225" s="58" t="s">
        <v>1824</v>
      </c>
      <c r="D225" s="69" t="s">
        <v>102</v>
      </c>
      <c r="E225" s="58" t="s">
        <v>95</v>
      </c>
      <c r="F225" s="69" t="s">
        <v>4255</v>
      </c>
      <c r="G225" s="69">
        <v>2000</v>
      </c>
      <c r="H225" s="70">
        <v>14</v>
      </c>
      <c r="I225" s="71">
        <v>10</v>
      </c>
      <c r="J225" s="71">
        <v>746</v>
      </c>
      <c r="K225" s="71">
        <v>8.3000000000000007</v>
      </c>
      <c r="L225" s="70">
        <v>3</v>
      </c>
      <c r="M225" s="71">
        <v>1</v>
      </c>
      <c r="N225" s="71">
        <v>4</v>
      </c>
      <c r="O225" s="71">
        <v>3</v>
      </c>
      <c r="P225" s="60">
        <v>0</v>
      </c>
      <c r="Q225" s="60">
        <v>0</v>
      </c>
      <c r="R225" s="71">
        <v>3</v>
      </c>
      <c r="S225" s="60">
        <v>0</v>
      </c>
      <c r="T225" s="70">
        <v>1.8</v>
      </c>
      <c r="U225" s="71">
        <v>1.8</v>
      </c>
      <c r="V225" s="71">
        <v>1.6</v>
      </c>
      <c r="W225" s="71">
        <v>3.4</v>
      </c>
      <c r="X225" s="70">
        <v>29</v>
      </c>
      <c r="Y225" s="71">
        <v>18</v>
      </c>
      <c r="Z225" s="71">
        <v>66</v>
      </c>
      <c r="AA225" s="70">
        <v>0.36</v>
      </c>
      <c r="AB225" s="71">
        <v>0.12</v>
      </c>
      <c r="AC225" s="71">
        <v>0.48</v>
      </c>
      <c r="AD225" s="71">
        <v>0.36</v>
      </c>
      <c r="AE225" s="71">
        <v>0.48</v>
      </c>
      <c r="AF225" s="70">
        <v>0.22</v>
      </c>
      <c r="AG225" s="71">
        <v>0.19</v>
      </c>
      <c r="AH225" s="71">
        <v>0.41</v>
      </c>
      <c r="AI225" s="71">
        <v>0.22</v>
      </c>
      <c r="AJ225" s="71">
        <v>0.41</v>
      </c>
      <c r="AK225" s="63" t="s">
        <v>25</v>
      </c>
      <c r="AL225" s="93">
        <f>AC225-AH225</f>
        <v>7.0000000000000007E-2</v>
      </c>
    </row>
    <row r="226" spans="1:38" ht="17.25" thickBot="1">
      <c r="A226" s="72">
        <v>320</v>
      </c>
      <c r="B226" s="57" t="s">
        <v>270</v>
      </c>
      <c r="C226" s="58" t="s">
        <v>1862</v>
      </c>
      <c r="D226" s="69" t="s">
        <v>102</v>
      </c>
      <c r="E226" s="58" t="s">
        <v>81</v>
      </c>
      <c r="F226" s="69" t="s">
        <v>4176</v>
      </c>
      <c r="G226" s="69">
        <v>2001</v>
      </c>
      <c r="H226" s="70">
        <v>16</v>
      </c>
      <c r="I226" s="71">
        <v>8</v>
      </c>
      <c r="J226" s="71">
        <v>737</v>
      </c>
      <c r="K226" s="71">
        <v>8.1999999999999993</v>
      </c>
      <c r="L226" s="70">
        <v>2</v>
      </c>
      <c r="M226" s="71">
        <v>1</v>
      </c>
      <c r="N226" s="71">
        <v>3</v>
      </c>
      <c r="O226" s="71">
        <v>2</v>
      </c>
      <c r="P226" s="60">
        <v>0</v>
      </c>
      <c r="Q226" s="60">
        <v>0</v>
      </c>
      <c r="R226" s="71">
        <v>3</v>
      </c>
      <c r="S226" s="60">
        <v>0</v>
      </c>
      <c r="T226" s="70">
        <v>1.2</v>
      </c>
      <c r="U226" s="71">
        <v>1.2</v>
      </c>
      <c r="V226" s="71">
        <v>1.4</v>
      </c>
      <c r="W226" s="71">
        <v>2.6</v>
      </c>
      <c r="X226" s="70">
        <v>48</v>
      </c>
      <c r="Y226" s="71">
        <v>18</v>
      </c>
      <c r="Z226" s="71">
        <v>74</v>
      </c>
      <c r="AA226" s="70">
        <v>0.24</v>
      </c>
      <c r="AB226" s="71">
        <v>0.12</v>
      </c>
      <c r="AC226" s="71">
        <v>0.37</v>
      </c>
      <c r="AD226" s="71">
        <v>0.24</v>
      </c>
      <c r="AE226" s="71">
        <v>0.37</v>
      </c>
      <c r="AF226" s="70">
        <v>0.14000000000000001</v>
      </c>
      <c r="AG226" s="71">
        <v>0.17</v>
      </c>
      <c r="AH226" s="71">
        <v>0.32</v>
      </c>
      <c r="AI226" s="71">
        <v>0.14000000000000001</v>
      </c>
      <c r="AJ226" s="71">
        <v>0.32</v>
      </c>
      <c r="AK226" s="63" t="s">
        <v>25</v>
      </c>
      <c r="AL226" s="93">
        <f>AC226-AH226</f>
        <v>4.9999999999999989E-2</v>
      </c>
    </row>
    <row r="227" spans="1:38" ht="17.25" thickBot="1">
      <c r="A227" s="72">
        <v>80</v>
      </c>
      <c r="B227" s="57" t="s">
        <v>138</v>
      </c>
      <c r="C227" s="58" t="s">
        <v>1822</v>
      </c>
      <c r="D227" s="69" t="s">
        <v>104</v>
      </c>
      <c r="E227" s="58" t="s">
        <v>83</v>
      </c>
      <c r="F227" s="69" t="s">
        <v>3971</v>
      </c>
      <c r="G227" s="69">
        <v>1993</v>
      </c>
      <c r="H227" s="70">
        <v>12</v>
      </c>
      <c r="I227" s="71">
        <v>8</v>
      </c>
      <c r="J227" s="71">
        <v>727</v>
      </c>
      <c r="K227" s="71">
        <v>8.1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71">
        <v>1</v>
      </c>
      <c r="S227" s="60">
        <v>0</v>
      </c>
      <c r="T227" s="70">
        <v>0.5</v>
      </c>
      <c r="U227" s="71">
        <v>0.5</v>
      </c>
      <c r="V227" s="60">
        <v>0</v>
      </c>
      <c r="W227" s="71">
        <v>0.5</v>
      </c>
      <c r="X227" s="70">
        <v>2</v>
      </c>
      <c r="Y227" s="71">
        <v>33</v>
      </c>
      <c r="Z227" s="60">
        <v>0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0.06</v>
      </c>
      <c r="AG227" s="60">
        <v>0</v>
      </c>
      <c r="AH227" s="71">
        <v>0.06</v>
      </c>
      <c r="AI227" s="71">
        <v>0.06</v>
      </c>
      <c r="AJ227" s="71">
        <v>0.06</v>
      </c>
      <c r="AK227" s="63" t="s">
        <v>25</v>
      </c>
      <c r="AL227" s="93">
        <f>AC227-AH227</f>
        <v>-0.06</v>
      </c>
    </row>
    <row r="228" spans="1:38" ht="17.25" thickBot="1">
      <c r="A228" s="72">
        <v>406</v>
      </c>
      <c r="B228" s="57" t="s">
        <v>2684</v>
      </c>
      <c r="C228" s="58" t="s">
        <v>1857</v>
      </c>
      <c r="D228" s="69" t="s">
        <v>103</v>
      </c>
      <c r="E228" s="58" t="s">
        <v>2626</v>
      </c>
      <c r="F228" s="69" t="s">
        <v>4241</v>
      </c>
      <c r="G228" s="69">
        <v>1993</v>
      </c>
      <c r="H228" s="70">
        <v>15</v>
      </c>
      <c r="I228" s="71">
        <v>8</v>
      </c>
      <c r="J228" s="71">
        <v>727</v>
      </c>
      <c r="K228" s="71">
        <v>8.1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70">
        <v>0.5</v>
      </c>
      <c r="U228" s="71">
        <v>0.5</v>
      </c>
      <c r="V228" s="71">
        <v>0.4</v>
      </c>
      <c r="W228" s="71">
        <v>0.9</v>
      </c>
      <c r="X228" s="70">
        <v>7</v>
      </c>
      <c r="Y228" s="71">
        <v>27</v>
      </c>
      <c r="Z228" s="71">
        <v>10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0.06</v>
      </c>
      <c r="AG228" s="71">
        <v>0.05</v>
      </c>
      <c r="AH228" s="71">
        <v>0.11</v>
      </c>
      <c r="AI228" s="71">
        <v>0.06</v>
      </c>
      <c r="AJ228" s="71">
        <v>0.11</v>
      </c>
      <c r="AK228" s="63" t="s">
        <v>25</v>
      </c>
      <c r="AL228" s="93">
        <f>AC228-AH228</f>
        <v>-0.11</v>
      </c>
    </row>
    <row r="229" spans="1:38" ht="17.25" thickBot="1">
      <c r="A229" s="72">
        <v>11</v>
      </c>
      <c r="B229" s="57" t="s">
        <v>107</v>
      </c>
      <c r="C229" s="58" t="s">
        <v>1816</v>
      </c>
      <c r="D229" s="69" t="s">
        <v>104</v>
      </c>
      <c r="E229" s="58" t="s">
        <v>77</v>
      </c>
      <c r="F229" s="69" t="s">
        <v>3910</v>
      </c>
      <c r="G229" s="69">
        <v>1998</v>
      </c>
      <c r="H229" s="70">
        <v>11</v>
      </c>
      <c r="I229" s="71">
        <v>8</v>
      </c>
      <c r="J229" s="71">
        <v>726</v>
      </c>
      <c r="K229" s="71">
        <v>8.1</v>
      </c>
      <c r="L229" s="59">
        <v>0</v>
      </c>
      <c r="M229" s="71">
        <v>1</v>
      </c>
      <c r="N229" s="71">
        <v>1</v>
      </c>
      <c r="O229" s="60">
        <v>0</v>
      </c>
      <c r="P229" s="60">
        <v>0</v>
      </c>
      <c r="Q229" s="60">
        <v>0</v>
      </c>
      <c r="R229" s="71">
        <v>4</v>
      </c>
      <c r="S229" s="60">
        <v>0</v>
      </c>
      <c r="T229" s="70">
        <v>0.7</v>
      </c>
      <c r="U229" s="71">
        <v>0.7</v>
      </c>
      <c r="V229" s="71">
        <v>1.6</v>
      </c>
      <c r="W229" s="71">
        <v>2.2000000000000002</v>
      </c>
      <c r="X229" s="70">
        <v>14</v>
      </c>
      <c r="Y229" s="71">
        <v>29</v>
      </c>
      <c r="Z229" s="71">
        <v>24</v>
      </c>
      <c r="AA229" s="59">
        <v>0</v>
      </c>
      <c r="AB229" s="71">
        <v>0.12</v>
      </c>
      <c r="AC229" s="71">
        <v>0.12</v>
      </c>
      <c r="AD229" s="60">
        <v>0</v>
      </c>
      <c r="AE229" s="71">
        <v>0.12</v>
      </c>
      <c r="AF229" s="70">
        <v>0.08</v>
      </c>
      <c r="AG229" s="71">
        <v>0.19</v>
      </c>
      <c r="AH229" s="71">
        <v>0.28000000000000003</v>
      </c>
      <c r="AI229" s="71">
        <v>0.08</v>
      </c>
      <c r="AJ229" s="71">
        <v>0.28000000000000003</v>
      </c>
      <c r="AK229" s="63" t="s">
        <v>25</v>
      </c>
      <c r="AL229" s="93">
        <f>AC229-AH229</f>
        <v>-0.16000000000000003</v>
      </c>
    </row>
    <row r="230" spans="1:38" ht="17.25" thickBot="1">
      <c r="A230" s="72">
        <v>112</v>
      </c>
      <c r="B230" s="57" t="s">
        <v>159</v>
      </c>
      <c r="C230" s="58" t="s">
        <v>1838</v>
      </c>
      <c r="D230" s="69" t="s">
        <v>104</v>
      </c>
      <c r="E230" s="58" t="s">
        <v>71</v>
      </c>
      <c r="F230" s="69" t="s">
        <v>4000</v>
      </c>
      <c r="G230" s="69">
        <v>1993</v>
      </c>
      <c r="H230" s="70">
        <v>12</v>
      </c>
      <c r="I230" s="71">
        <v>8</v>
      </c>
      <c r="J230" s="71">
        <v>722</v>
      </c>
      <c r="K230" s="71">
        <v>8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1</v>
      </c>
      <c r="S230" s="60">
        <v>0</v>
      </c>
      <c r="T230" s="70">
        <v>1.1000000000000001</v>
      </c>
      <c r="U230" s="71">
        <v>1.1000000000000001</v>
      </c>
      <c r="V230" s="71">
        <v>0.1</v>
      </c>
      <c r="W230" s="71">
        <v>1.1000000000000001</v>
      </c>
      <c r="X230" s="70">
        <v>8</v>
      </c>
      <c r="Y230" s="71">
        <v>49</v>
      </c>
      <c r="Z230" s="71">
        <v>6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0.13</v>
      </c>
      <c r="AG230" s="71">
        <v>0.01</v>
      </c>
      <c r="AH230" s="71">
        <v>0.14000000000000001</v>
      </c>
      <c r="AI230" s="71">
        <v>0.13</v>
      </c>
      <c r="AJ230" s="71">
        <v>0.14000000000000001</v>
      </c>
      <c r="AK230" s="63" t="s">
        <v>25</v>
      </c>
      <c r="AL230" s="93">
        <f>AC230-AH230</f>
        <v>-0.14000000000000001</v>
      </c>
    </row>
    <row r="231" spans="1:38" ht="17.25" thickBot="1">
      <c r="A231" s="72">
        <v>167</v>
      </c>
      <c r="B231" s="57" t="s">
        <v>185</v>
      </c>
      <c r="C231" s="58" t="s">
        <v>1818</v>
      </c>
      <c r="D231" s="69" t="s">
        <v>1819</v>
      </c>
      <c r="E231" s="58" t="s">
        <v>79</v>
      </c>
      <c r="F231" s="69" t="s">
        <v>4047</v>
      </c>
      <c r="G231" s="69">
        <v>1999</v>
      </c>
      <c r="H231" s="70">
        <v>16</v>
      </c>
      <c r="I231" s="71">
        <v>8</v>
      </c>
      <c r="J231" s="71">
        <v>721</v>
      </c>
      <c r="K231" s="71">
        <v>8</v>
      </c>
      <c r="L231" s="70">
        <v>2</v>
      </c>
      <c r="M231" s="60">
        <v>0</v>
      </c>
      <c r="N231" s="71">
        <v>2</v>
      </c>
      <c r="O231" s="71">
        <v>2</v>
      </c>
      <c r="P231" s="60">
        <v>0</v>
      </c>
      <c r="Q231" s="60">
        <v>0</v>
      </c>
      <c r="R231" s="60">
        <v>0</v>
      </c>
      <c r="S231" s="60">
        <v>0</v>
      </c>
      <c r="T231" s="70">
        <v>2.9</v>
      </c>
      <c r="U231" s="71">
        <v>2.9</v>
      </c>
      <c r="V231" s="71">
        <v>0.4</v>
      </c>
      <c r="W231" s="71">
        <v>3.3</v>
      </c>
      <c r="X231" s="70">
        <v>15</v>
      </c>
      <c r="Y231" s="71">
        <v>35</v>
      </c>
      <c r="Z231" s="71">
        <v>52</v>
      </c>
      <c r="AA231" s="70">
        <v>0.25</v>
      </c>
      <c r="AB231" s="60">
        <v>0</v>
      </c>
      <c r="AC231" s="71">
        <v>0.25</v>
      </c>
      <c r="AD231" s="71">
        <v>0.25</v>
      </c>
      <c r="AE231" s="71">
        <v>0.25</v>
      </c>
      <c r="AF231" s="70">
        <v>0.36</v>
      </c>
      <c r="AG231" s="71">
        <v>0.05</v>
      </c>
      <c r="AH231" s="71">
        <v>0.42</v>
      </c>
      <c r="AI231" s="71">
        <v>0.36</v>
      </c>
      <c r="AJ231" s="71">
        <v>0.42</v>
      </c>
      <c r="AK231" s="63" t="s">
        <v>25</v>
      </c>
      <c r="AL231" s="93">
        <f>AC231-AH231</f>
        <v>-0.16999999999999998</v>
      </c>
    </row>
    <row r="232" spans="1:38" ht="17.25" thickBot="1">
      <c r="A232" s="72">
        <v>398</v>
      </c>
      <c r="B232" s="57" t="s">
        <v>303</v>
      </c>
      <c r="C232" s="58" t="s">
        <v>1811</v>
      </c>
      <c r="D232" s="69" t="s">
        <v>104</v>
      </c>
      <c r="E232" s="58" t="s">
        <v>79</v>
      </c>
      <c r="F232" s="69" t="s">
        <v>3864</v>
      </c>
      <c r="G232" s="69">
        <v>1994</v>
      </c>
      <c r="H232" s="70">
        <v>8</v>
      </c>
      <c r="I232" s="71">
        <v>8</v>
      </c>
      <c r="J232" s="71">
        <v>720</v>
      </c>
      <c r="K232" s="71">
        <v>8</v>
      </c>
      <c r="L232" s="70">
        <v>1</v>
      </c>
      <c r="M232" s="60">
        <v>0</v>
      </c>
      <c r="N232" s="71">
        <v>1</v>
      </c>
      <c r="O232" s="71">
        <v>1</v>
      </c>
      <c r="P232" s="60">
        <v>0</v>
      </c>
      <c r="Q232" s="60">
        <v>0</v>
      </c>
      <c r="R232" s="71">
        <v>1</v>
      </c>
      <c r="S232" s="60">
        <v>0</v>
      </c>
      <c r="T232" s="70">
        <v>0.5</v>
      </c>
      <c r="U232" s="71">
        <v>0.5</v>
      </c>
      <c r="V232" s="71">
        <v>1</v>
      </c>
      <c r="W232" s="71">
        <v>1.5</v>
      </c>
      <c r="X232" s="70">
        <v>19</v>
      </c>
      <c r="Y232" s="71">
        <v>49</v>
      </c>
      <c r="Z232" s="71">
        <v>30</v>
      </c>
      <c r="AA232" s="70">
        <v>0.12</v>
      </c>
      <c r="AB232" s="60">
        <v>0</v>
      </c>
      <c r="AC232" s="71">
        <v>0.12</v>
      </c>
      <c r="AD232" s="71">
        <v>0.12</v>
      </c>
      <c r="AE232" s="71">
        <v>0.12</v>
      </c>
      <c r="AF232" s="70">
        <v>0.06</v>
      </c>
      <c r="AG232" s="71">
        <v>0.13</v>
      </c>
      <c r="AH232" s="71">
        <v>0.19</v>
      </c>
      <c r="AI232" s="71">
        <v>0.06</v>
      </c>
      <c r="AJ232" s="71">
        <v>0.19</v>
      </c>
      <c r="AK232" s="63" t="s">
        <v>25</v>
      </c>
      <c r="AL232" s="93">
        <f>AC232-AH232</f>
        <v>-7.0000000000000007E-2</v>
      </c>
    </row>
    <row r="233" spans="1:38" ht="17.25" thickBot="1">
      <c r="A233" s="72">
        <v>165</v>
      </c>
      <c r="B233" s="57" t="s">
        <v>2655</v>
      </c>
      <c r="C233" s="58" t="s">
        <v>2656</v>
      </c>
      <c r="D233" s="69" t="s">
        <v>1819</v>
      </c>
      <c r="E233" s="58" t="s">
        <v>2346</v>
      </c>
      <c r="F233" s="69" t="s">
        <v>4045</v>
      </c>
      <c r="G233" s="69">
        <v>2000</v>
      </c>
      <c r="H233" s="70">
        <v>9</v>
      </c>
      <c r="I233" s="71">
        <v>8</v>
      </c>
      <c r="J233" s="71">
        <v>716</v>
      </c>
      <c r="K233" s="71">
        <v>8</v>
      </c>
      <c r="L233" s="70">
        <v>3</v>
      </c>
      <c r="M233" s="71">
        <v>3</v>
      </c>
      <c r="N233" s="71">
        <v>6</v>
      </c>
      <c r="O233" s="71">
        <v>3</v>
      </c>
      <c r="P233" s="60">
        <v>0</v>
      </c>
      <c r="Q233" s="60">
        <v>0</v>
      </c>
      <c r="R233" s="60">
        <v>0</v>
      </c>
      <c r="S233" s="71">
        <v>1</v>
      </c>
      <c r="T233" s="70">
        <v>1.7</v>
      </c>
      <c r="U233" s="71">
        <v>1.7</v>
      </c>
      <c r="V233" s="71">
        <v>1.3</v>
      </c>
      <c r="W233" s="71">
        <v>3</v>
      </c>
      <c r="X233" s="70">
        <v>20</v>
      </c>
      <c r="Y233" s="71">
        <v>8</v>
      </c>
      <c r="Z233" s="71">
        <v>35</v>
      </c>
      <c r="AA233" s="70">
        <v>0.38</v>
      </c>
      <c r="AB233" s="71">
        <v>0.38</v>
      </c>
      <c r="AC233" s="71">
        <v>0.75</v>
      </c>
      <c r="AD233" s="71">
        <v>0.38</v>
      </c>
      <c r="AE233" s="71">
        <v>0.75</v>
      </c>
      <c r="AF233" s="70">
        <v>0.21</v>
      </c>
      <c r="AG233" s="71">
        <v>0.16</v>
      </c>
      <c r="AH233" s="71">
        <v>0.37</v>
      </c>
      <c r="AI233" s="71">
        <v>0.21</v>
      </c>
      <c r="AJ233" s="71">
        <v>0.37</v>
      </c>
      <c r="AK233" s="63" t="s">
        <v>25</v>
      </c>
      <c r="AL233" s="93">
        <f>AC233-AH233</f>
        <v>0.38</v>
      </c>
    </row>
    <row r="234" spans="1:38" ht="17.25" thickBot="1">
      <c r="A234" s="72">
        <v>351</v>
      </c>
      <c r="B234" s="57" t="s">
        <v>2817</v>
      </c>
      <c r="C234" s="58" t="s">
        <v>1827</v>
      </c>
      <c r="D234" s="69" t="s">
        <v>103</v>
      </c>
      <c r="E234" s="58" t="s">
        <v>77</v>
      </c>
      <c r="F234" s="69" t="s">
        <v>4203</v>
      </c>
      <c r="G234" s="69">
        <v>1998</v>
      </c>
      <c r="H234" s="70">
        <v>15</v>
      </c>
      <c r="I234" s="71">
        <v>6</v>
      </c>
      <c r="J234" s="71">
        <v>714</v>
      </c>
      <c r="K234" s="71">
        <v>7.9</v>
      </c>
      <c r="L234" s="59">
        <v>0</v>
      </c>
      <c r="M234" s="71">
        <v>1</v>
      </c>
      <c r="N234" s="71">
        <v>1</v>
      </c>
      <c r="O234" s="60">
        <v>0</v>
      </c>
      <c r="P234" s="60">
        <v>0</v>
      </c>
      <c r="Q234" s="60">
        <v>0</v>
      </c>
      <c r="R234" s="71">
        <v>5</v>
      </c>
      <c r="S234" s="60">
        <v>0</v>
      </c>
      <c r="T234" s="70">
        <v>1.4</v>
      </c>
      <c r="U234" s="71">
        <v>1.4</v>
      </c>
      <c r="V234" s="71">
        <v>1.6</v>
      </c>
      <c r="W234" s="71">
        <v>3.1</v>
      </c>
      <c r="X234" s="70">
        <v>9</v>
      </c>
      <c r="Y234" s="71">
        <v>22</v>
      </c>
      <c r="Z234" s="71">
        <v>29</v>
      </c>
      <c r="AA234" s="59">
        <v>0</v>
      </c>
      <c r="AB234" s="71">
        <v>0.13</v>
      </c>
      <c r="AC234" s="71">
        <v>0.13</v>
      </c>
      <c r="AD234" s="60">
        <v>0</v>
      </c>
      <c r="AE234" s="71">
        <v>0.13</v>
      </c>
      <c r="AF234" s="70">
        <v>0.18</v>
      </c>
      <c r="AG234" s="71">
        <v>0.21</v>
      </c>
      <c r="AH234" s="71">
        <v>0.39</v>
      </c>
      <c r="AI234" s="71">
        <v>0.18</v>
      </c>
      <c r="AJ234" s="71">
        <v>0.39</v>
      </c>
      <c r="AK234" s="63" t="s">
        <v>25</v>
      </c>
      <c r="AL234" s="93">
        <f>AC234-AH234</f>
        <v>-0.26</v>
      </c>
    </row>
    <row r="235" spans="1:38" ht="17.25" thickBot="1">
      <c r="A235" s="72">
        <v>202</v>
      </c>
      <c r="B235" s="57" t="s">
        <v>207</v>
      </c>
      <c r="C235" s="58" t="s">
        <v>1811</v>
      </c>
      <c r="D235" s="69" t="s">
        <v>104</v>
      </c>
      <c r="E235" s="58" t="s">
        <v>77</v>
      </c>
      <c r="F235" s="69" t="s">
        <v>4076</v>
      </c>
      <c r="G235" s="69">
        <v>2002</v>
      </c>
      <c r="H235" s="70">
        <v>9</v>
      </c>
      <c r="I235" s="71">
        <v>9</v>
      </c>
      <c r="J235" s="71">
        <v>713</v>
      </c>
      <c r="K235" s="71">
        <v>7.9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5</v>
      </c>
      <c r="S235" s="60">
        <v>0</v>
      </c>
      <c r="T235" s="70">
        <v>0.2</v>
      </c>
      <c r="U235" s="71">
        <v>0.2</v>
      </c>
      <c r="V235" s="71">
        <v>0.1</v>
      </c>
      <c r="W235" s="71">
        <v>0.3</v>
      </c>
      <c r="X235" s="70">
        <v>9</v>
      </c>
      <c r="Y235" s="71">
        <v>21</v>
      </c>
      <c r="Z235" s="71">
        <v>13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0.03</v>
      </c>
      <c r="AG235" s="71">
        <v>0.01</v>
      </c>
      <c r="AH235" s="71">
        <v>0.04</v>
      </c>
      <c r="AI235" s="71">
        <v>0.03</v>
      </c>
      <c r="AJ235" s="71">
        <v>0.04</v>
      </c>
      <c r="AK235" s="63" t="s">
        <v>25</v>
      </c>
      <c r="AL235" s="93">
        <f>AC235-AH235</f>
        <v>-0.04</v>
      </c>
    </row>
    <row r="236" spans="1:38" ht="17.25" thickBot="1">
      <c r="A236" s="72">
        <v>102</v>
      </c>
      <c r="B236" s="57" t="s">
        <v>153</v>
      </c>
      <c r="C236" s="58" t="s">
        <v>1820</v>
      </c>
      <c r="D236" s="69" t="s">
        <v>104</v>
      </c>
      <c r="E236" s="58" t="s">
        <v>81</v>
      </c>
      <c r="F236" s="69" t="s">
        <v>3990</v>
      </c>
      <c r="G236" s="69">
        <v>1998</v>
      </c>
      <c r="H236" s="70">
        <v>9</v>
      </c>
      <c r="I236" s="71">
        <v>8</v>
      </c>
      <c r="J236" s="71">
        <v>703</v>
      </c>
      <c r="K236" s="71">
        <v>7.8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5</v>
      </c>
      <c r="S236" s="60">
        <v>0</v>
      </c>
      <c r="T236" s="70">
        <v>0.8</v>
      </c>
      <c r="U236" s="71">
        <v>0.8</v>
      </c>
      <c r="V236" s="71">
        <v>0.2</v>
      </c>
      <c r="W236" s="71">
        <v>1</v>
      </c>
      <c r="X236" s="70">
        <v>16</v>
      </c>
      <c r="Y236" s="71">
        <v>26</v>
      </c>
      <c r="Z236" s="71">
        <v>31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0.1</v>
      </c>
      <c r="AG236" s="71">
        <v>0.02</v>
      </c>
      <c r="AH236" s="71">
        <v>0.13</v>
      </c>
      <c r="AI236" s="71">
        <v>0.1</v>
      </c>
      <c r="AJ236" s="71">
        <v>0.13</v>
      </c>
      <c r="AK236" s="63" t="s">
        <v>25</v>
      </c>
      <c r="AL236" s="93">
        <f>AC236-AH236</f>
        <v>-0.13</v>
      </c>
    </row>
    <row r="237" spans="1:38" ht="17.25" thickBot="1">
      <c r="A237" s="72">
        <v>402</v>
      </c>
      <c r="B237" s="57" t="s">
        <v>2914</v>
      </c>
      <c r="C237" s="58" t="s">
        <v>1812</v>
      </c>
      <c r="D237" s="69" t="s">
        <v>102</v>
      </c>
      <c r="E237" s="58" t="s">
        <v>2346</v>
      </c>
      <c r="F237" s="69" t="s">
        <v>4238</v>
      </c>
      <c r="G237" s="69">
        <v>1989</v>
      </c>
      <c r="H237" s="70">
        <v>13</v>
      </c>
      <c r="I237" s="71">
        <v>7</v>
      </c>
      <c r="J237" s="71">
        <v>701</v>
      </c>
      <c r="K237" s="71">
        <v>7.8</v>
      </c>
      <c r="L237" s="70">
        <v>2</v>
      </c>
      <c r="M237" s="71">
        <v>1</v>
      </c>
      <c r="N237" s="71">
        <v>3</v>
      </c>
      <c r="O237" s="71">
        <v>1</v>
      </c>
      <c r="P237" s="71">
        <v>1</v>
      </c>
      <c r="Q237" s="71">
        <v>1</v>
      </c>
      <c r="R237" s="60">
        <v>0</v>
      </c>
      <c r="S237" s="60">
        <v>0</v>
      </c>
      <c r="T237" s="70">
        <v>3</v>
      </c>
      <c r="U237" s="71">
        <v>2.2000000000000002</v>
      </c>
      <c r="V237" s="71">
        <v>0.1</v>
      </c>
      <c r="W237" s="71">
        <v>2.4</v>
      </c>
      <c r="X237" s="70">
        <v>1</v>
      </c>
      <c r="Y237" s="71">
        <v>13</v>
      </c>
      <c r="Z237" s="71">
        <v>22</v>
      </c>
      <c r="AA237" s="70">
        <v>0.26</v>
      </c>
      <c r="AB237" s="71">
        <v>0.13</v>
      </c>
      <c r="AC237" s="71">
        <v>0.39</v>
      </c>
      <c r="AD237" s="71">
        <v>0.13</v>
      </c>
      <c r="AE237" s="71">
        <v>0.26</v>
      </c>
      <c r="AF237" s="70">
        <v>0.39</v>
      </c>
      <c r="AG237" s="71">
        <v>0.02</v>
      </c>
      <c r="AH237" s="71">
        <v>0.4</v>
      </c>
      <c r="AI237" s="71">
        <v>0.28999999999999998</v>
      </c>
      <c r="AJ237" s="71">
        <v>0.3</v>
      </c>
      <c r="AK237" s="63" t="s">
        <v>25</v>
      </c>
      <c r="AL237" s="93">
        <f>AC237-AH237</f>
        <v>-1.0000000000000009E-2</v>
      </c>
    </row>
    <row r="238" spans="1:38" ht="17.25" thickBot="1">
      <c r="A238" s="72">
        <v>33</v>
      </c>
      <c r="B238" s="57" t="s">
        <v>124</v>
      </c>
      <c r="C238" s="58" t="s">
        <v>1826</v>
      </c>
      <c r="D238" s="69" t="s">
        <v>1810</v>
      </c>
      <c r="E238" s="58" t="s">
        <v>83</v>
      </c>
      <c r="F238" s="69" t="s">
        <v>3869</v>
      </c>
      <c r="G238" s="69">
        <v>1997</v>
      </c>
      <c r="H238" s="70">
        <v>16</v>
      </c>
      <c r="I238" s="71">
        <v>6</v>
      </c>
      <c r="J238" s="71">
        <v>699</v>
      </c>
      <c r="K238" s="71">
        <v>7.8</v>
      </c>
      <c r="L238" s="70">
        <v>5</v>
      </c>
      <c r="M238" s="71">
        <v>5</v>
      </c>
      <c r="N238" s="71">
        <v>10</v>
      </c>
      <c r="O238" s="71">
        <v>5</v>
      </c>
      <c r="P238" s="60">
        <v>0</v>
      </c>
      <c r="Q238" s="60">
        <v>0</v>
      </c>
      <c r="R238" s="71">
        <v>3</v>
      </c>
      <c r="S238" s="60">
        <v>0</v>
      </c>
      <c r="T238" s="70">
        <v>2.7</v>
      </c>
      <c r="U238" s="71">
        <v>2.7</v>
      </c>
      <c r="V238" s="71">
        <v>3.5</v>
      </c>
      <c r="W238" s="71">
        <v>6.2</v>
      </c>
      <c r="X238" s="70">
        <v>42</v>
      </c>
      <c r="Y238" s="71">
        <v>24</v>
      </c>
      <c r="Z238" s="71">
        <v>90</v>
      </c>
      <c r="AA238" s="70">
        <v>0.64</v>
      </c>
      <c r="AB238" s="71">
        <v>0.64</v>
      </c>
      <c r="AC238" s="71">
        <v>1.29</v>
      </c>
      <c r="AD238" s="71">
        <v>0.64</v>
      </c>
      <c r="AE238" s="71">
        <v>1.29</v>
      </c>
      <c r="AF238" s="70">
        <v>0.35</v>
      </c>
      <c r="AG238" s="71">
        <v>0.46</v>
      </c>
      <c r="AH238" s="71">
        <v>0.8</v>
      </c>
      <c r="AI238" s="71">
        <v>0.35</v>
      </c>
      <c r="AJ238" s="71">
        <v>0.8</v>
      </c>
      <c r="AK238" s="63" t="s">
        <v>25</v>
      </c>
      <c r="AL238" s="93"/>
    </row>
    <row r="239" spans="1:38" ht="17.25" thickBot="1">
      <c r="A239" s="72">
        <v>129</v>
      </c>
      <c r="B239" s="57" t="s">
        <v>2921</v>
      </c>
      <c r="C239" s="58" t="s">
        <v>1844</v>
      </c>
      <c r="D239" s="69" t="s">
        <v>2805</v>
      </c>
      <c r="E239" s="58" t="s">
        <v>65</v>
      </c>
      <c r="F239" s="69" t="s">
        <v>4014</v>
      </c>
      <c r="G239" s="69">
        <v>2002</v>
      </c>
      <c r="H239" s="70">
        <v>11</v>
      </c>
      <c r="I239" s="71">
        <v>9</v>
      </c>
      <c r="J239" s="71">
        <v>694</v>
      </c>
      <c r="K239" s="71">
        <v>7.7</v>
      </c>
      <c r="L239" s="70">
        <v>2</v>
      </c>
      <c r="M239" s="71">
        <v>5</v>
      </c>
      <c r="N239" s="71">
        <v>7</v>
      </c>
      <c r="O239" s="71">
        <v>2</v>
      </c>
      <c r="P239" s="60">
        <v>0</v>
      </c>
      <c r="Q239" s="60">
        <v>0</v>
      </c>
      <c r="R239" s="71">
        <v>2</v>
      </c>
      <c r="S239" s="60">
        <v>0</v>
      </c>
      <c r="T239" s="70">
        <v>0.9</v>
      </c>
      <c r="U239" s="71">
        <v>0.9</v>
      </c>
      <c r="V239" s="71">
        <v>2.4</v>
      </c>
      <c r="W239" s="71">
        <v>3.2</v>
      </c>
      <c r="X239" s="70">
        <v>90</v>
      </c>
      <c r="Y239" s="71">
        <v>23</v>
      </c>
      <c r="Z239" s="71">
        <v>121</v>
      </c>
      <c r="AA239" s="70">
        <v>0.26</v>
      </c>
      <c r="AB239" s="71">
        <v>0.65</v>
      </c>
      <c r="AC239" s="71">
        <v>0.91</v>
      </c>
      <c r="AD239" s="71">
        <v>0.26</v>
      </c>
      <c r="AE239" s="71">
        <v>0.91</v>
      </c>
      <c r="AF239" s="70">
        <v>0.11</v>
      </c>
      <c r="AG239" s="71">
        <v>0.31</v>
      </c>
      <c r="AH239" s="71">
        <v>0.42</v>
      </c>
      <c r="AI239" s="71">
        <v>0.11</v>
      </c>
      <c r="AJ239" s="71">
        <v>0.42</v>
      </c>
      <c r="AK239" s="63" t="s">
        <v>25</v>
      </c>
      <c r="AL239" s="93">
        <f>AC239-AH239</f>
        <v>0.49000000000000005</v>
      </c>
    </row>
    <row r="240" spans="1:38" ht="17.25" thickBot="1">
      <c r="A240" s="72">
        <v>425</v>
      </c>
      <c r="B240" s="57" t="s">
        <v>322</v>
      </c>
      <c r="C240" s="58" t="s">
        <v>1812</v>
      </c>
      <c r="D240" s="69" t="s">
        <v>104</v>
      </c>
      <c r="E240" s="58" t="s">
        <v>69</v>
      </c>
      <c r="F240" s="69" t="s">
        <v>4256</v>
      </c>
      <c r="G240" s="69">
        <v>1995</v>
      </c>
      <c r="H240" s="70">
        <v>8</v>
      </c>
      <c r="I240" s="71">
        <v>8</v>
      </c>
      <c r="J240" s="71">
        <v>693</v>
      </c>
      <c r="K240" s="71">
        <v>7.7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71">
        <v>4</v>
      </c>
      <c r="S240" s="60">
        <v>0</v>
      </c>
      <c r="T240" s="59">
        <v>0</v>
      </c>
      <c r="U240" s="60">
        <v>0</v>
      </c>
      <c r="V240" s="71">
        <v>0.9</v>
      </c>
      <c r="W240" s="71">
        <v>1</v>
      </c>
      <c r="X240" s="70">
        <v>7</v>
      </c>
      <c r="Y240" s="71">
        <v>37</v>
      </c>
      <c r="Z240" s="71">
        <v>22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0.01</v>
      </c>
      <c r="AG240" s="71">
        <v>0.12</v>
      </c>
      <c r="AH240" s="71">
        <v>0.12</v>
      </c>
      <c r="AI240" s="71">
        <v>0.01</v>
      </c>
      <c r="AJ240" s="71">
        <v>0.12</v>
      </c>
      <c r="AK240" s="63" t="s">
        <v>25</v>
      </c>
      <c r="AL240" s="93">
        <f>AC240-AH240</f>
        <v>-0.12</v>
      </c>
    </row>
    <row r="241" spans="1:38" ht="17.25" thickBot="1">
      <c r="A241" s="72">
        <v>391</v>
      </c>
      <c r="B241" s="57" t="s">
        <v>298</v>
      </c>
      <c r="C241" s="58" t="s">
        <v>1826</v>
      </c>
      <c r="D241" s="69" t="s">
        <v>102</v>
      </c>
      <c r="E241" s="58" t="s">
        <v>75</v>
      </c>
      <c r="F241" s="69" t="s">
        <v>4231</v>
      </c>
      <c r="G241" s="69">
        <v>1993</v>
      </c>
      <c r="H241" s="70">
        <v>16</v>
      </c>
      <c r="I241" s="71">
        <v>8</v>
      </c>
      <c r="J241" s="71">
        <v>692</v>
      </c>
      <c r="K241" s="71">
        <v>7.7</v>
      </c>
      <c r="L241" s="70">
        <v>3</v>
      </c>
      <c r="M241" s="60">
        <v>0</v>
      </c>
      <c r="N241" s="71">
        <v>3</v>
      </c>
      <c r="O241" s="71">
        <v>3</v>
      </c>
      <c r="P241" s="60">
        <v>0</v>
      </c>
      <c r="Q241" s="60">
        <v>0</v>
      </c>
      <c r="R241" s="71">
        <v>2</v>
      </c>
      <c r="S241" s="60">
        <v>0</v>
      </c>
      <c r="T241" s="70">
        <v>2.8</v>
      </c>
      <c r="U241" s="71">
        <v>2.8</v>
      </c>
      <c r="V241" s="71">
        <v>0.3</v>
      </c>
      <c r="W241" s="71">
        <v>3.1</v>
      </c>
      <c r="X241" s="70">
        <v>16</v>
      </c>
      <c r="Y241" s="71">
        <v>19</v>
      </c>
      <c r="Z241" s="71">
        <v>39</v>
      </c>
      <c r="AA241" s="70">
        <v>0.39</v>
      </c>
      <c r="AB241" s="60">
        <v>0</v>
      </c>
      <c r="AC241" s="71">
        <v>0.39</v>
      </c>
      <c r="AD241" s="71">
        <v>0.39</v>
      </c>
      <c r="AE241" s="71">
        <v>0.39</v>
      </c>
      <c r="AF241" s="70">
        <v>0.37</v>
      </c>
      <c r="AG241" s="71">
        <v>0.04</v>
      </c>
      <c r="AH241" s="71">
        <v>0.4</v>
      </c>
      <c r="AI241" s="71">
        <v>0.37</v>
      </c>
      <c r="AJ241" s="71">
        <v>0.4</v>
      </c>
      <c r="AK241" s="63" t="s">
        <v>25</v>
      </c>
      <c r="AL241" s="93">
        <f>AC241-AH241</f>
        <v>-1.0000000000000009E-2</v>
      </c>
    </row>
    <row r="242" spans="1:38" ht="17.25" thickBot="1">
      <c r="A242" s="72">
        <v>492</v>
      </c>
      <c r="B242" s="57" t="s">
        <v>355</v>
      </c>
      <c r="C242" s="58" t="s">
        <v>1812</v>
      </c>
      <c r="D242" s="69" t="s">
        <v>102</v>
      </c>
      <c r="E242" s="58" t="s">
        <v>67</v>
      </c>
      <c r="F242" s="69" t="s">
        <v>4315</v>
      </c>
      <c r="G242" s="69">
        <v>1992</v>
      </c>
      <c r="H242" s="70">
        <v>13</v>
      </c>
      <c r="I242" s="71">
        <v>7</v>
      </c>
      <c r="J242" s="71">
        <v>691</v>
      </c>
      <c r="K242" s="71">
        <v>7.7</v>
      </c>
      <c r="L242" s="70">
        <v>7</v>
      </c>
      <c r="M242" s="71">
        <v>1</v>
      </c>
      <c r="N242" s="71">
        <v>8</v>
      </c>
      <c r="O242" s="71">
        <v>5</v>
      </c>
      <c r="P242" s="71">
        <v>2</v>
      </c>
      <c r="Q242" s="71">
        <v>2</v>
      </c>
      <c r="R242" s="71">
        <v>1</v>
      </c>
      <c r="S242" s="60">
        <v>0</v>
      </c>
      <c r="T242" s="70">
        <v>7</v>
      </c>
      <c r="U242" s="71">
        <v>5.4</v>
      </c>
      <c r="V242" s="71">
        <v>0.3</v>
      </c>
      <c r="W242" s="71">
        <v>5.7</v>
      </c>
      <c r="X242" s="70">
        <v>9</v>
      </c>
      <c r="Y242" s="71">
        <v>5</v>
      </c>
      <c r="Z242" s="71">
        <v>54</v>
      </c>
      <c r="AA242" s="70">
        <v>0.91</v>
      </c>
      <c r="AB242" s="71">
        <v>0.13</v>
      </c>
      <c r="AC242" s="71">
        <v>1.04</v>
      </c>
      <c r="AD242" s="71">
        <v>0.65</v>
      </c>
      <c r="AE242" s="71">
        <v>0.78</v>
      </c>
      <c r="AF242" s="70">
        <v>0.91</v>
      </c>
      <c r="AG242" s="71">
        <v>0.04</v>
      </c>
      <c r="AH242" s="71">
        <v>0.95</v>
      </c>
      <c r="AI242" s="71">
        <v>0.71</v>
      </c>
      <c r="AJ242" s="71">
        <v>0.75</v>
      </c>
      <c r="AK242" s="63" t="s">
        <v>25</v>
      </c>
      <c r="AL242" s="93">
        <f>AC242-AH242</f>
        <v>9.000000000000008E-2</v>
      </c>
    </row>
    <row r="243" spans="1:38" ht="17.25" thickBot="1">
      <c r="A243" s="72">
        <v>88</v>
      </c>
      <c r="B243" s="57" t="s">
        <v>2644</v>
      </c>
      <c r="C243" s="58" t="s">
        <v>1818</v>
      </c>
      <c r="D243" s="69" t="s">
        <v>103</v>
      </c>
      <c r="E243" s="58" t="s">
        <v>2626</v>
      </c>
      <c r="F243" s="69" t="s">
        <v>3978</v>
      </c>
      <c r="G243" s="69">
        <v>1999</v>
      </c>
      <c r="H243" s="70">
        <v>14</v>
      </c>
      <c r="I243" s="71">
        <v>6</v>
      </c>
      <c r="J243" s="71">
        <v>686</v>
      </c>
      <c r="K243" s="71">
        <v>7.6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3</v>
      </c>
      <c r="S243" s="60">
        <v>0</v>
      </c>
      <c r="T243" s="70">
        <v>0.9</v>
      </c>
      <c r="U243" s="71">
        <v>0.9</v>
      </c>
      <c r="V243" s="60">
        <v>0</v>
      </c>
      <c r="W243" s="71">
        <v>0.9</v>
      </c>
      <c r="X243" s="70">
        <v>17</v>
      </c>
      <c r="Y243" s="71">
        <v>25</v>
      </c>
      <c r="Z243" s="71">
        <v>25</v>
      </c>
      <c r="AA243" s="70">
        <v>0.13</v>
      </c>
      <c r="AB243" s="60">
        <v>0</v>
      </c>
      <c r="AC243" s="71">
        <v>0.13</v>
      </c>
      <c r="AD243" s="71">
        <v>0.13</v>
      </c>
      <c r="AE243" s="71">
        <v>0.13</v>
      </c>
      <c r="AF243" s="70">
        <v>0.12</v>
      </c>
      <c r="AG243" s="60">
        <v>0</v>
      </c>
      <c r="AH243" s="71">
        <v>0.12</v>
      </c>
      <c r="AI243" s="71">
        <v>0.12</v>
      </c>
      <c r="AJ243" s="71">
        <v>0.12</v>
      </c>
      <c r="AK243" s="63" t="s">
        <v>25</v>
      </c>
      <c r="AL243" s="93">
        <f>AC243-AH243</f>
        <v>1.0000000000000009E-2</v>
      </c>
    </row>
    <row r="244" spans="1:38" ht="17.25" thickBot="1">
      <c r="A244" s="72">
        <v>224</v>
      </c>
      <c r="B244" s="57" t="s">
        <v>219</v>
      </c>
      <c r="C244" s="58" t="s">
        <v>1838</v>
      </c>
      <c r="D244" s="69" t="s">
        <v>102</v>
      </c>
      <c r="E244" s="58" t="s">
        <v>71</v>
      </c>
      <c r="F244" s="69" t="s">
        <v>4094</v>
      </c>
      <c r="G244" s="69">
        <v>2001</v>
      </c>
      <c r="H244" s="70">
        <v>12</v>
      </c>
      <c r="I244" s="71">
        <v>9</v>
      </c>
      <c r="J244" s="71">
        <v>685</v>
      </c>
      <c r="K244" s="71">
        <v>7.6</v>
      </c>
      <c r="L244" s="70">
        <v>1</v>
      </c>
      <c r="M244" s="71">
        <v>3</v>
      </c>
      <c r="N244" s="71">
        <v>4</v>
      </c>
      <c r="O244" s="71">
        <v>1</v>
      </c>
      <c r="P244" s="60">
        <v>0</v>
      </c>
      <c r="Q244" s="60">
        <v>0</v>
      </c>
      <c r="R244" s="71">
        <v>1</v>
      </c>
      <c r="S244" s="60">
        <v>0</v>
      </c>
      <c r="T244" s="70">
        <v>2.9</v>
      </c>
      <c r="U244" s="71">
        <v>2.9</v>
      </c>
      <c r="V244" s="71">
        <v>2.1</v>
      </c>
      <c r="W244" s="71">
        <v>5</v>
      </c>
      <c r="X244" s="70">
        <v>32</v>
      </c>
      <c r="Y244" s="71">
        <v>28</v>
      </c>
      <c r="Z244" s="71">
        <v>86</v>
      </c>
      <c r="AA244" s="70">
        <v>0.13</v>
      </c>
      <c r="AB244" s="71">
        <v>0.39</v>
      </c>
      <c r="AC244" s="71">
        <v>0.53</v>
      </c>
      <c r="AD244" s="71">
        <v>0.13</v>
      </c>
      <c r="AE244" s="71">
        <v>0.53</v>
      </c>
      <c r="AF244" s="70">
        <v>0.39</v>
      </c>
      <c r="AG244" s="71">
        <v>0.28000000000000003</v>
      </c>
      <c r="AH244" s="71">
        <v>0.66</v>
      </c>
      <c r="AI244" s="71">
        <v>0.39</v>
      </c>
      <c r="AJ244" s="71">
        <v>0.66</v>
      </c>
      <c r="AK244" s="63" t="s">
        <v>25</v>
      </c>
      <c r="AL244" s="93">
        <f>AC244-AH244</f>
        <v>-0.13</v>
      </c>
    </row>
    <row r="245" spans="1:38" ht="17.25" thickBot="1">
      <c r="A245" s="72">
        <v>241</v>
      </c>
      <c r="B245" s="57" t="s">
        <v>2801</v>
      </c>
      <c r="C245" s="58" t="s">
        <v>1812</v>
      </c>
      <c r="D245" s="69" t="s">
        <v>104</v>
      </c>
      <c r="E245" s="58" t="s">
        <v>95</v>
      </c>
      <c r="F245" s="69" t="s">
        <v>4108</v>
      </c>
      <c r="G245" s="69">
        <v>1998</v>
      </c>
      <c r="H245" s="70">
        <v>9</v>
      </c>
      <c r="I245" s="71">
        <v>8</v>
      </c>
      <c r="J245" s="71">
        <v>682</v>
      </c>
      <c r="K245" s="71">
        <v>7.6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0.1</v>
      </c>
      <c r="U245" s="71">
        <v>0.1</v>
      </c>
      <c r="V245" s="71">
        <v>0.2</v>
      </c>
      <c r="W245" s="71">
        <v>0.3</v>
      </c>
      <c r="X245" s="70">
        <v>8</v>
      </c>
      <c r="Y245" s="71">
        <v>29</v>
      </c>
      <c r="Z245" s="71">
        <v>6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0.02</v>
      </c>
      <c r="AG245" s="71">
        <v>0.03</v>
      </c>
      <c r="AH245" s="71">
        <v>0.04</v>
      </c>
      <c r="AI245" s="71">
        <v>0.02</v>
      </c>
      <c r="AJ245" s="71">
        <v>0.04</v>
      </c>
      <c r="AK245" s="63" t="s">
        <v>25</v>
      </c>
      <c r="AL245" s="93"/>
    </row>
    <row r="246" spans="1:38" ht="17.25" thickBot="1">
      <c r="A246" s="72">
        <v>245</v>
      </c>
      <c r="B246" s="57" t="s">
        <v>2666</v>
      </c>
      <c r="C246" s="58" t="s">
        <v>1818</v>
      </c>
      <c r="D246" s="69" t="s">
        <v>1819</v>
      </c>
      <c r="E246" s="58" t="s">
        <v>95</v>
      </c>
      <c r="F246" s="69" t="s">
        <v>4111</v>
      </c>
      <c r="G246" s="69">
        <v>1999</v>
      </c>
      <c r="H246" s="70">
        <v>13</v>
      </c>
      <c r="I246" s="71">
        <v>9</v>
      </c>
      <c r="J246" s="71">
        <v>676</v>
      </c>
      <c r="K246" s="71">
        <v>7.5</v>
      </c>
      <c r="L246" s="70">
        <v>1</v>
      </c>
      <c r="M246" s="60">
        <v>0</v>
      </c>
      <c r="N246" s="71">
        <v>1</v>
      </c>
      <c r="O246" s="71">
        <v>1</v>
      </c>
      <c r="P246" s="60">
        <v>0</v>
      </c>
      <c r="Q246" s="60">
        <v>0</v>
      </c>
      <c r="R246" s="71">
        <v>1</v>
      </c>
      <c r="S246" s="60">
        <v>0</v>
      </c>
      <c r="T246" s="70">
        <v>0.9</v>
      </c>
      <c r="U246" s="71">
        <v>0.9</v>
      </c>
      <c r="V246" s="71">
        <v>0.4</v>
      </c>
      <c r="W246" s="71">
        <v>1.3</v>
      </c>
      <c r="X246" s="70">
        <v>17</v>
      </c>
      <c r="Y246" s="71">
        <v>16</v>
      </c>
      <c r="Z246" s="71">
        <v>43</v>
      </c>
      <c r="AA246" s="70">
        <v>0.13</v>
      </c>
      <c r="AB246" s="60">
        <v>0</v>
      </c>
      <c r="AC246" s="71">
        <v>0.13</v>
      </c>
      <c r="AD246" s="71">
        <v>0.13</v>
      </c>
      <c r="AE246" s="71">
        <v>0.13</v>
      </c>
      <c r="AF246" s="70">
        <v>0.12</v>
      </c>
      <c r="AG246" s="71">
        <v>0.05</v>
      </c>
      <c r="AH246" s="71">
        <v>0.17</v>
      </c>
      <c r="AI246" s="71">
        <v>0.12</v>
      </c>
      <c r="AJ246" s="71">
        <v>0.17</v>
      </c>
      <c r="AK246" s="63" t="s">
        <v>25</v>
      </c>
      <c r="AL246" s="93">
        <f>AC246-AH246</f>
        <v>-4.0000000000000008E-2</v>
      </c>
    </row>
    <row r="247" spans="1:38" ht="17.25" thickBot="1">
      <c r="A247" s="72">
        <v>250</v>
      </c>
      <c r="B247" s="57" t="s">
        <v>232</v>
      </c>
      <c r="C247" s="58" t="s">
        <v>1843</v>
      </c>
      <c r="D247" s="69" t="s">
        <v>103</v>
      </c>
      <c r="E247" s="58" t="s">
        <v>65</v>
      </c>
      <c r="F247" s="69" t="s">
        <v>3830</v>
      </c>
      <c r="G247" s="69">
        <v>1994</v>
      </c>
      <c r="H247" s="70">
        <v>12</v>
      </c>
      <c r="I247" s="71">
        <v>7</v>
      </c>
      <c r="J247" s="71">
        <v>672</v>
      </c>
      <c r="K247" s="71">
        <v>7.5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71">
        <v>2</v>
      </c>
      <c r="S247" s="60">
        <v>0</v>
      </c>
      <c r="T247" s="70">
        <v>0.7</v>
      </c>
      <c r="U247" s="71">
        <v>0.7</v>
      </c>
      <c r="V247" s="71">
        <v>0.8</v>
      </c>
      <c r="W247" s="71">
        <v>1.4</v>
      </c>
      <c r="X247" s="70">
        <v>18</v>
      </c>
      <c r="Y247" s="71">
        <v>45</v>
      </c>
      <c r="Z247" s="71">
        <v>21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70">
        <v>0.09</v>
      </c>
      <c r="AG247" s="71">
        <v>0.1</v>
      </c>
      <c r="AH247" s="71">
        <v>0.19</v>
      </c>
      <c r="AI247" s="71">
        <v>0.09</v>
      </c>
      <c r="AJ247" s="71">
        <v>0.19</v>
      </c>
      <c r="AK247" s="63" t="s">
        <v>25</v>
      </c>
      <c r="AL247" s="93">
        <f>AC247-AH247</f>
        <v>-0.19</v>
      </c>
    </row>
    <row r="248" spans="1:38" ht="17.25" thickBot="1">
      <c r="A248" s="72">
        <v>302</v>
      </c>
      <c r="B248" s="57" t="s">
        <v>3074</v>
      </c>
      <c r="C248" s="58" t="s">
        <v>1812</v>
      </c>
      <c r="D248" s="69" t="s">
        <v>104</v>
      </c>
      <c r="E248" s="58" t="s">
        <v>77</v>
      </c>
      <c r="F248" s="69" t="s">
        <v>4158</v>
      </c>
      <c r="G248" s="69">
        <v>1989</v>
      </c>
      <c r="H248" s="70">
        <v>9</v>
      </c>
      <c r="I248" s="71">
        <v>8</v>
      </c>
      <c r="J248" s="71">
        <v>672</v>
      </c>
      <c r="K248" s="71">
        <v>7.5</v>
      </c>
      <c r="L248" s="70">
        <v>1</v>
      </c>
      <c r="M248" s="60">
        <v>0</v>
      </c>
      <c r="N248" s="71">
        <v>1</v>
      </c>
      <c r="O248" s="71">
        <v>1</v>
      </c>
      <c r="P248" s="60">
        <v>0</v>
      </c>
      <c r="Q248" s="60">
        <v>0</v>
      </c>
      <c r="R248" s="60">
        <v>0</v>
      </c>
      <c r="S248" s="71">
        <v>1</v>
      </c>
      <c r="T248" s="70">
        <v>0.5</v>
      </c>
      <c r="U248" s="71">
        <v>0.5</v>
      </c>
      <c r="V248" s="71">
        <v>0.3</v>
      </c>
      <c r="W248" s="71">
        <v>0.7</v>
      </c>
      <c r="X248" s="70">
        <v>7</v>
      </c>
      <c r="Y248" s="71">
        <v>32</v>
      </c>
      <c r="Z248" s="71">
        <v>6</v>
      </c>
      <c r="AA248" s="70">
        <v>0.13</v>
      </c>
      <c r="AB248" s="60">
        <v>0</v>
      </c>
      <c r="AC248" s="71">
        <v>0.13</v>
      </c>
      <c r="AD248" s="71">
        <v>0.13</v>
      </c>
      <c r="AE248" s="71">
        <v>0.13</v>
      </c>
      <c r="AF248" s="70">
        <v>0.06</v>
      </c>
      <c r="AG248" s="71">
        <v>0.04</v>
      </c>
      <c r="AH248" s="71">
        <v>0.1</v>
      </c>
      <c r="AI248" s="71">
        <v>0.06</v>
      </c>
      <c r="AJ248" s="71">
        <v>0.1</v>
      </c>
      <c r="AK248" s="63" t="s">
        <v>25</v>
      </c>
      <c r="AL248" s="93">
        <f>AC248-AH248</f>
        <v>0.03</v>
      </c>
    </row>
    <row r="249" spans="1:38" ht="17.25" thickBot="1">
      <c r="A249" s="72">
        <v>30</v>
      </c>
      <c r="B249" s="57" t="s">
        <v>122</v>
      </c>
      <c r="C249" s="58" t="s">
        <v>1827</v>
      </c>
      <c r="D249" s="69" t="s">
        <v>102</v>
      </c>
      <c r="E249" s="58" t="s">
        <v>87</v>
      </c>
      <c r="F249" s="69" t="s">
        <v>3925</v>
      </c>
      <c r="G249" s="69">
        <v>1997</v>
      </c>
      <c r="H249" s="70">
        <v>10</v>
      </c>
      <c r="I249" s="71">
        <v>8</v>
      </c>
      <c r="J249" s="71">
        <v>666</v>
      </c>
      <c r="K249" s="71">
        <v>7.4</v>
      </c>
      <c r="L249" s="70">
        <v>4</v>
      </c>
      <c r="M249" s="71">
        <v>2</v>
      </c>
      <c r="N249" s="71">
        <v>6</v>
      </c>
      <c r="O249" s="71">
        <v>4</v>
      </c>
      <c r="P249" s="60">
        <v>0</v>
      </c>
      <c r="Q249" s="60">
        <v>0</v>
      </c>
      <c r="R249" s="71">
        <v>1</v>
      </c>
      <c r="S249" s="60">
        <v>0</v>
      </c>
      <c r="T249" s="70">
        <v>3.6</v>
      </c>
      <c r="U249" s="71">
        <v>3.6</v>
      </c>
      <c r="V249" s="71">
        <v>0.8</v>
      </c>
      <c r="W249" s="71">
        <v>4.4000000000000004</v>
      </c>
      <c r="X249" s="70">
        <v>6</v>
      </c>
      <c r="Y249" s="71">
        <v>10</v>
      </c>
      <c r="Z249" s="71">
        <v>27</v>
      </c>
      <c r="AA249" s="70">
        <v>0.54</v>
      </c>
      <c r="AB249" s="71">
        <v>0.27</v>
      </c>
      <c r="AC249" s="71">
        <v>0.81</v>
      </c>
      <c r="AD249" s="71">
        <v>0.54</v>
      </c>
      <c r="AE249" s="71">
        <v>0.81</v>
      </c>
      <c r="AF249" s="70">
        <v>0.49</v>
      </c>
      <c r="AG249" s="71">
        <v>0.1</v>
      </c>
      <c r="AH249" s="71">
        <v>0.6</v>
      </c>
      <c r="AI249" s="71">
        <v>0.49</v>
      </c>
      <c r="AJ249" s="71">
        <v>0.6</v>
      </c>
      <c r="AK249" s="63" t="s">
        <v>25</v>
      </c>
      <c r="AL249" s="93">
        <f>AC249-AH249</f>
        <v>0.21000000000000008</v>
      </c>
    </row>
    <row r="250" spans="1:38" ht="17.25" thickBot="1">
      <c r="A250" s="72">
        <v>4</v>
      </c>
      <c r="B250" s="57" t="s">
        <v>2629</v>
      </c>
      <c r="C250" s="58" t="s">
        <v>1812</v>
      </c>
      <c r="D250" s="69" t="s">
        <v>102</v>
      </c>
      <c r="E250" s="58" t="s">
        <v>2626</v>
      </c>
      <c r="F250" s="69" t="s">
        <v>3904</v>
      </c>
      <c r="G250" s="69">
        <v>1998</v>
      </c>
      <c r="H250" s="70">
        <v>17</v>
      </c>
      <c r="I250" s="71">
        <v>7</v>
      </c>
      <c r="J250" s="71">
        <v>665</v>
      </c>
      <c r="K250" s="71">
        <v>7.4</v>
      </c>
      <c r="L250" s="70">
        <v>4</v>
      </c>
      <c r="M250" s="60">
        <v>0</v>
      </c>
      <c r="N250" s="71">
        <v>4</v>
      </c>
      <c r="O250" s="71">
        <v>4</v>
      </c>
      <c r="P250" s="60">
        <v>0</v>
      </c>
      <c r="Q250" s="60">
        <v>0</v>
      </c>
      <c r="R250" s="71">
        <v>1</v>
      </c>
      <c r="S250" s="60">
        <v>0</v>
      </c>
      <c r="T250" s="70">
        <v>2.4</v>
      </c>
      <c r="U250" s="71">
        <v>2.4</v>
      </c>
      <c r="V250" s="71">
        <v>0.4</v>
      </c>
      <c r="W250" s="71">
        <v>2.8</v>
      </c>
      <c r="X250" s="70">
        <v>5</v>
      </c>
      <c r="Y250" s="71">
        <v>12</v>
      </c>
      <c r="Z250" s="71">
        <v>43</v>
      </c>
      <c r="AA250" s="70">
        <v>0.54</v>
      </c>
      <c r="AB250" s="60">
        <v>0</v>
      </c>
      <c r="AC250" s="71">
        <v>0.54</v>
      </c>
      <c r="AD250" s="71">
        <v>0.54</v>
      </c>
      <c r="AE250" s="71">
        <v>0.54</v>
      </c>
      <c r="AF250" s="70">
        <v>0.33</v>
      </c>
      <c r="AG250" s="71">
        <v>0.05</v>
      </c>
      <c r="AH250" s="71">
        <v>0.38</v>
      </c>
      <c r="AI250" s="71">
        <v>0.33</v>
      </c>
      <c r="AJ250" s="71">
        <v>0.38</v>
      </c>
      <c r="AK250" s="63" t="s">
        <v>25</v>
      </c>
      <c r="AL250" s="93">
        <f>AC250-AH250</f>
        <v>0.16000000000000003</v>
      </c>
    </row>
    <row r="251" spans="1:38" ht="17.25" thickBot="1">
      <c r="A251" s="72">
        <v>465</v>
      </c>
      <c r="B251" s="57" t="s">
        <v>341</v>
      </c>
      <c r="C251" s="58" t="s">
        <v>1865</v>
      </c>
      <c r="D251" s="69" t="s">
        <v>104</v>
      </c>
      <c r="E251" s="58" t="s">
        <v>79</v>
      </c>
      <c r="F251" s="69" t="s">
        <v>4289</v>
      </c>
      <c r="G251" s="69">
        <v>1996</v>
      </c>
      <c r="H251" s="70">
        <v>10</v>
      </c>
      <c r="I251" s="71">
        <v>8</v>
      </c>
      <c r="J251" s="71">
        <v>664</v>
      </c>
      <c r="K251" s="71">
        <v>7.4</v>
      </c>
      <c r="L251" s="59">
        <v>0</v>
      </c>
      <c r="M251" s="71">
        <v>3</v>
      </c>
      <c r="N251" s="71">
        <v>3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70">
        <v>0.1</v>
      </c>
      <c r="U251" s="71">
        <v>0.1</v>
      </c>
      <c r="V251" s="71">
        <v>0.9</v>
      </c>
      <c r="W251" s="71">
        <v>1</v>
      </c>
      <c r="X251" s="70">
        <v>21</v>
      </c>
      <c r="Y251" s="71">
        <v>31</v>
      </c>
      <c r="Z251" s="71">
        <v>64</v>
      </c>
      <c r="AA251" s="59">
        <v>0</v>
      </c>
      <c r="AB251" s="71">
        <v>0.41</v>
      </c>
      <c r="AC251" s="71">
        <v>0.41</v>
      </c>
      <c r="AD251" s="60">
        <v>0</v>
      </c>
      <c r="AE251" s="71">
        <v>0.41</v>
      </c>
      <c r="AF251" s="70">
        <v>0.01</v>
      </c>
      <c r="AG251" s="71">
        <v>0.12</v>
      </c>
      <c r="AH251" s="71">
        <v>0.13</v>
      </c>
      <c r="AI251" s="71">
        <v>0.01</v>
      </c>
      <c r="AJ251" s="71">
        <v>0.13</v>
      </c>
      <c r="AK251" s="63" t="s">
        <v>25</v>
      </c>
      <c r="AL251" s="93">
        <f>AC251-AH251</f>
        <v>0.27999999999999997</v>
      </c>
    </row>
    <row r="252" spans="1:38" ht="17.25" thickBot="1">
      <c r="A252" s="72">
        <v>209</v>
      </c>
      <c r="B252" s="57" t="s">
        <v>1970</v>
      </c>
      <c r="C252" s="58" t="s">
        <v>1822</v>
      </c>
      <c r="D252" s="69" t="s">
        <v>104</v>
      </c>
      <c r="E252" s="58" t="s">
        <v>73</v>
      </c>
      <c r="F252" s="69" t="s">
        <v>4083</v>
      </c>
      <c r="G252" s="69">
        <v>1998</v>
      </c>
      <c r="H252" s="70">
        <v>10</v>
      </c>
      <c r="I252" s="71">
        <v>7</v>
      </c>
      <c r="J252" s="71">
        <v>659</v>
      </c>
      <c r="K252" s="71">
        <v>7.3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3</v>
      </c>
      <c r="S252" s="60">
        <v>0</v>
      </c>
      <c r="T252" s="70">
        <v>0.1</v>
      </c>
      <c r="U252" s="71">
        <v>0.1</v>
      </c>
      <c r="V252" s="71">
        <v>0.3</v>
      </c>
      <c r="W252" s="71">
        <v>0.4</v>
      </c>
      <c r="X252" s="70">
        <v>15</v>
      </c>
      <c r="Y252" s="71">
        <v>58</v>
      </c>
      <c r="Z252" s="71">
        <v>3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0.02</v>
      </c>
      <c r="AG252" s="71">
        <v>0.04</v>
      </c>
      <c r="AH252" s="71">
        <v>0.06</v>
      </c>
      <c r="AI252" s="71">
        <v>0.02</v>
      </c>
      <c r="AJ252" s="71">
        <v>0.06</v>
      </c>
      <c r="AK252" s="63" t="s">
        <v>25</v>
      </c>
      <c r="AL252" s="93">
        <f>AC252-AH252</f>
        <v>-0.06</v>
      </c>
    </row>
    <row r="253" spans="1:38" ht="17.25" thickBot="1">
      <c r="A253" s="72">
        <v>34</v>
      </c>
      <c r="B253" s="57" t="s">
        <v>2633</v>
      </c>
      <c r="C253" s="58" t="s">
        <v>1865</v>
      </c>
      <c r="D253" s="69" t="s">
        <v>1833</v>
      </c>
      <c r="E253" s="58" t="s">
        <v>2347</v>
      </c>
      <c r="F253" s="69" t="s">
        <v>3928</v>
      </c>
      <c r="G253" s="69">
        <v>1993</v>
      </c>
      <c r="H253" s="70">
        <v>9</v>
      </c>
      <c r="I253" s="71">
        <v>8</v>
      </c>
      <c r="J253" s="71">
        <v>654</v>
      </c>
      <c r="K253" s="71">
        <v>7.3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71">
        <v>3</v>
      </c>
      <c r="S253" s="60">
        <v>0</v>
      </c>
      <c r="T253" s="59">
        <v>0</v>
      </c>
      <c r="U253" s="60">
        <v>0</v>
      </c>
      <c r="V253" s="71">
        <v>0.7</v>
      </c>
      <c r="W253" s="71">
        <v>0.7</v>
      </c>
      <c r="X253" s="70">
        <v>6</v>
      </c>
      <c r="Y253" s="71">
        <v>23</v>
      </c>
      <c r="Z253" s="71">
        <v>20</v>
      </c>
      <c r="AA253" s="59">
        <v>0</v>
      </c>
      <c r="AB253" s="71">
        <v>0.14000000000000001</v>
      </c>
      <c r="AC253" s="71">
        <v>0.14000000000000001</v>
      </c>
      <c r="AD253" s="60">
        <v>0</v>
      </c>
      <c r="AE253" s="71">
        <v>0.14000000000000001</v>
      </c>
      <c r="AF253" s="59">
        <v>0</v>
      </c>
      <c r="AG253" s="71">
        <v>0.09</v>
      </c>
      <c r="AH253" s="71">
        <v>0.09</v>
      </c>
      <c r="AI253" s="60">
        <v>0</v>
      </c>
      <c r="AJ253" s="71">
        <v>0.09</v>
      </c>
      <c r="AK253" s="63" t="s">
        <v>25</v>
      </c>
      <c r="AL253" s="93"/>
    </row>
    <row r="254" spans="1:38" ht="17.25" thickBot="1">
      <c r="A254" s="72">
        <v>49</v>
      </c>
      <c r="B254" s="57" t="s">
        <v>2698</v>
      </c>
      <c r="C254" s="58" t="s">
        <v>2699</v>
      </c>
      <c r="D254" s="69" t="s">
        <v>1810</v>
      </c>
      <c r="E254" s="58" t="s">
        <v>2346</v>
      </c>
      <c r="F254" s="69" t="s">
        <v>3942</v>
      </c>
      <c r="G254" s="69">
        <v>1990</v>
      </c>
      <c r="H254" s="70">
        <v>11</v>
      </c>
      <c r="I254" s="71">
        <v>8</v>
      </c>
      <c r="J254" s="71">
        <v>652</v>
      </c>
      <c r="K254" s="71">
        <v>7.2</v>
      </c>
      <c r="L254" s="59">
        <v>0</v>
      </c>
      <c r="M254" s="71">
        <v>1</v>
      </c>
      <c r="N254" s="71">
        <v>1</v>
      </c>
      <c r="O254" s="60">
        <v>0</v>
      </c>
      <c r="P254" s="60">
        <v>0</v>
      </c>
      <c r="Q254" s="60">
        <v>0</v>
      </c>
      <c r="R254" s="71">
        <v>2</v>
      </c>
      <c r="S254" s="60">
        <v>0</v>
      </c>
      <c r="T254" s="70">
        <v>0.4</v>
      </c>
      <c r="U254" s="71">
        <v>0.4</v>
      </c>
      <c r="V254" s="71">
        <v>1.8</v>
      </c>
      <c r="W254" s="71">
        <v>2.2000000000000002</v>
      </c>
      <c r="X254" s="70">
        <v>8</v>
      </c>
      <c r="Y254" s="71">
        <v>37</v>
      </c>
      <c r="Z254" s="71">
        <v>39</v>
      </c>
      <c r="AA254" s="59">
        <v>0</v>
      </c>
      <c r="AB254" s="71">
        <v>0.14000000000000001</v>
      </c>
      <c r="AC254" s="71">
        <v>0.14000000000000001</v>
      </c>
      <c r="AD254" s="60">
        <v>0</v>
      </c>
      <c r="AE254" s="71">
        <v>0.14000000000000001</v>
      </c>
      <c r="AF254" s="70">
        <v>0.05</v>
      </c>
      <c r="AG254" s="71">
        <v>0.25</v>
      </c>
      <c r="AH254" s="71">
        <v>0.31</v>
      </c>
      <c r="AI254" s="71">
        <v>0.05</v>
      </c>
      <c r="AJ254" s="71">
        <v>0.31</v>
      </c>
      <c r="AK254" s="63" t="s">
        <v>25</v>
      </c>
      <c r="AL254" s="93">
        <f>AC254-AH254</f>
        <v>-0.16999999999999998</v>
      </c>
    </row>
    <row r="255" spans="1:38" ht="17.25" thickBot="1">
      <c r="A255" s="72">
        <v>77</v>
      </c>
      <c r="B255" s="57" t="s">
        <v>136</v>
      </c>
      <c r="C255" s="58" t="s">
        <v>1811</v>
      </c>
      <c r="D255" s="69" t="s">
        <v>103</v>
      </c>
      <c r="E255" s="58" t="s">
        <v>75</v>
      </c>
      <c r="F255" s="69" t="s">
        <v>3968</v>
      </c>
      <c r="G255" s="69">
        <v>1991</v>
      </c>
      <c r="H255" s="70">
        <v>16</v>
      </c>
      <c r="I255" s="71">
        <v>7</v>
      </c>
      <c r="J255" s="71">
        <v>651</v>
      </c>
      <c r="K255" s="71">
        <v>7.2</v>
      </c>
      <c r="L255" s="70">
        <v>1</v>
      </c>
      <c r="M255" s="71">
        <v>2</v>
      </c>
      <c r="N255" s="71">
        <v>3</v>
      </c>
      <c r="O255" s="71">
        <v>1</v>
      </c>
      <c r="P255" s="60">
        <v>0</v>
      </c>
      <c r="Q255" s="60">
        <v>0</v>
      </c>
      <c r="R255" s="60">
        <v>0</v>
      </c>
      <c r="S255" s="60">
        <v>0</v>
      </c>
      <c r="T255" s="70">
        <v>0.6</v>
      </c>
      <c r="U255" s="71">
        <v>0.6</v>
      </c>
      <c r="V255" s="71">
        <v>1</v>
      </c>
      <c r="W255" s="71">
        <v>1.6</v>
      </c>
      <c r="X255" s="70">
        <v>14</v>
      </c>
      <c r="Y255" s="71">
        <v>65</v>
      </c>
      <c r="Z255" s="71">
        <v>32</v>
      </c>
      <c r="AA255" s="70">
        <v>0.14000000000000001</v>
      </c>
      <c r="AB255" s="71">
        <v>0.28000000000000003</v>
      </c>
      <c r="AC255" s="71">
        <v>0.41</v>
      </c>
      <c r="AD255" s="71">
        <v>0.14000000000000001</v>
      </c>
      <c r="AE255" s="71">
        <v>0.41</v>
      </c>
      <c r="AF255" s="70">
        <v>0.08</v>
      </c>
      <c r="AG255" s="71">
        <v>0.14000000000000001</v>
      </c>
      <c r="AH255" s="71">
        <v>0.22</v>
      </c>
      <c r="AI255" s="71">
        <v>0.08</v>
      </c>
      <c r="AJ255" s="71">
        <v>0.22</v>
      </c>
      <c r="AK255" s="63" t="s">
        <v>25</v>
      </c>
      <c r="AL255" s="93">
        <f>AC255-AH255</f>
        <v>0.18999999999999997</v>
      </c>
    </row>
    <row r="256" spans="1:38" ht="17.25" thickBot="1">
      <c r="A256" s="72">
        <v>81</v>
      </c>
      <c r="B256" s="57" t="s">
        <v>139</v>
      </c>
      <c r="C256" s="58" t="s">
        <v>1822</v>
      </c>
      <c r="D256" s="69" t="s">
        <v>103</v>
      </c>
      <c r="E256" s="58" t="s">
        <v>69</v>
      </c>
      <c r="F256" s="69" t="s">
        <v>3972</v>
      </c>
      <c r="G256" s="69">
        <v>1992</v>
      </c>
      <c r="H256" s="70">
        <v>8</v>
      </c>
      <c r="I256" s="71">
        <v>8</v>
      </c>
      <c r="J256" s="71">
        <v>648</v>
      </c>
      <c r="K256" s="71">
        <v>7.2</v>
      </c>
      <c r="L256" s="70">
        <v>1</v>
      </c>
      <c r="M256" s="60">
        <v>0</v>
      </c>
      <c r="N256" s="71">
        <v>1</v>
      </c>
      <c r="O256" s="71">
        <v>1</v>
      </c>
      <c r="P256" s="60">
        <v>0</v>
      </c>
      <c r="Q256" s="60">
        <v>0</v>
      </c>
      <c r="R256" s="71">
        <v>1</v>
      </c>
      <c r="S256" s="60">
        <v>0</v>
      </c>
      <c r="T256" s="70">
        <v>1.8</v>
      </c>
      <c r="U256" s="71">
        <v>1.8</v>
      </c>
      <c r="V256" s="71">
        <v>0.3</v>
      </c>
      <c r="W256" s="71">
        <v>2.1</v>
      </c>
      <c r="X256" s="70">
        <v>8</v>
      </c>
      <c r="Y256" s="71">
        <v>55</v>
      </c>
      <c r="Z256" s="71">
        <v>24</v>
      </c>
      <c r="AA256" s="70">
        <v>0.14000000000000001</v>
      </c>
      <c r="AB256" s="60">
        <v>0</v>
      </c>
      <c r="AC256" s="71">
        <v>0.14000000000000001</v>
      </c>
      <c r="AD256" s="71">
        <v>0.14000000000000001</v>
      </c>
      <c r="AE256" s="71">
        <v>0.14000000000000001</v>
      </c>
      <c r="AF256" s="70">
        <v>0.25</v>
      </c>
      <c r="AG256" s="71">
        <v>0.04</v>
      </c>
      <c r="AH256" s="71">
        <v>0.28999999999999998</v>
      </c>
      <c r="AI256" s="71">
        <v>0.25</v>
      </c>
      <c r="AJ256" s="71">
        <v>0.28999999999999998</v>
      </c>
      <c r="AK256" s="63" t="s">
        <v>25</v>
      </c>
      <c r="AL256" s="93"/>
    </row>
    <row r="257" spans="1:38" ht="17.25" thickBot="1">
      <c r="A257" s="72">
        <v>130</v>
      </c>
      <c r="B257" s="57" t="s">
        <v>3199</v>
      </c>
      <c r="C257" s="58" t="s">
        <v>1821</v>
      </c>
      <c r="D257" s="69" t="s">
        <v>103</v>
      </c>
      <c r="E257" s="58" t="s">
        <v>87</v>
      </c>
      <c r="F257" s="69" t="s">
        <v>3831</v>
      </c>
      <c r="G257" s="69">
        <v>1998</v>
      </c>
      <c r="H257" s="70">
        <v>9</v>
      </c>
      <c r="I257" s="71">
        <v>9</v>
      </c>
      <c r="J257" s="71">
        <v>648</v>
      </c>
      <c r="K257" s="71">
        <v>7.2</v>
      </c>
      <c r="L257" s="70">
        <v>1</v>
      </c>
      <c r="M257" s="60">
        <v>0</v>
      </c>
      <c r="N257" s="71">
        <v>1</v>
      </c>
      <c r="O257" s="71">
        <v>1</v>
      </c>
      <c r="P257" s="60">
        <v>0</v>
      </c>
      <c r="Q257" s="60">
        <v>0</v>
      </c>
      <c r="R257" s="71">
        <v>1</v>
      </c>
      <c r="S257" s="60">
        <v>0</v>
      </c>
      <c r="T257" s="70">
        <v>0.6</v>
      </c>
      <c r="U257" s="71">
        <v>0.6</v>
      </c>
      <c r="V257" s="60">
        <v>0</v>
      </c>
      <c r="W257" s="71">
        <v>0.6</v>
      </c>
      <c r="X257" s="70">
        <v>4</v>
      </c>
      <c r="Y257" s="71">
        <v>38</v>
      </c>
      <c r="Z257" s="71">
        <v>20</v>
      </c>
      <c r="AA257" s="70">
        <v>0.14000000000000001</v>
      </c>
      <c r="AB257" s="60">
        <v>0</v>
      </c>
      <c r="AC257" s="71">
        <v>0.14000000000000001</v>
      </c>
      <c r="AD257" s="71">
        <v>0.14000000000000001</v>
      </c>
      <c r="AE257" s="71">
        <v>0.14000000000000001</v>
      </c>
      <c r="AF257" s="70">
        <v>0.08</v>
      </c>
      <c r="AG257" s="71">
        <v>0.01</v>
      </c>
      <c r="AH257" s="71">
        <v>0.09</v>
      </c>
      <c r="AI257" s="71">
        <v>0.08</v>
      </c>
      <c r="AJ257" s="71">
        <v>0.09</v>
      </c>
      <c r="AK257" s="63" t="s">
        <v>25</v>
      </c>
      <c r="AL257" s="93">
        <f>AC257-AH257</f>
        <v>5.0000000000000017E-2</v>
      </c>
    </row>
    <row r="258" spans="1:38" ht="17.25" thickBot="1">
      <c r="A258" s="72">
        <v>152</v>
      </c>
      <c r="B258" s="57" t="s">
        <v>3069</v>
      </c>
      <c r="C258" s="58" t="s">
        <v>1850</v>
      </c>
      <c r="D258" s="69" t="s">
        <v>104</v>
      </c>
      <c r="E258" s="58" t="s">
        <v>69</v>
      </c>
      <c r="F258" s="69" t="s">
        <v>4033</v>
      </c>
      <c r="G258" s="69">
        <v>1988</v>
      </c>
      <c r="H258" s="70">
        <v>10</v>
      </c>
      <c r="I258" s="71">
        <v>7</v>
      </c>
      <c r="J258" s="71">
        <v>641</v>
      </c>
      <c r="K258" s="71">
        <v>7.1</v>
      </c>
      <c r="L258" s="59">
        <v>0</v>
      </c>
      <c r="M258" s="71">
        <v>1</v>
      </c>
      <c r="N258" s="71">
        <v>1</v>
      </c>
      <c r="O258" s="60">
        <v>0</v>
      </c>
      <c r="P258" s="60">
        <v>0</v>
      </c>
      <c r="Q258" s="60">
        <v>0</v>
      </c>
      <c r="R258" s="71">
        <v>2</v>
      </c>
      <c r="S258" s="60">
        <v>0</v>
      </c>
      <c r="T258" s="70">
        <v>0.1</v>
      </c>
      <c r="U258" s="71">
        <v>0.1</v>
      </c>
      <c r="V258" s="71">
        <v>0.2</v>
      </c>
      <c r="W258" s="71">
        <v>0.2</v>
      </c>
      <c r="X258" s="70">
        <v>3</v>
      </c>
      <c r="Y258" s="71">
        <v>21</v>
      </c>
      <c r="Z258" s="60">
        <v>0</v>
      </c>
      <c r="AA258" s="59">
        <v>0</v>
      </c>
      <c r="AB258" s="71">
        <v>0.14000000000000001</v>
      </c>
      <c r="AC258" s="71">
        <v>0.14000000000000001</v>
      </c>
      <c r="AD258" s="60">
        <v>0</v>
      </c>
      <c r="AE258" s="71">
        <v>0.14000000000000001</v>
      </c>
      <c r="AF258" s="70">
        <v>0.01</v>
      </c>
      <c r="AG258" s="71">
        <v>0.02</v>
      </c>
      <c r="AH258" s="71">
        <v>0.03</v>
      </c>
      <c r="AI258" s="71">
        <v>0.01</v>
      </c>
      <c r="AJ258" s="71">
        <v>0.03</v>
      </c>
      <c r="AK258" s="63" t="s">
        <v>25</v>
      </c>
      <c r="AL258" s="93">
        <f>AC258-AH258</f>
        <v>0.11000000000000001</v>
      </c>
    </row>
    <row r="259" spans="1:38" ht="17.25" thickBot="1">
      <c r="A259" s="72">
        <v>229</v>
      </c>
      <c r="B259" s="57" t="s">
        <v>222</v>
      </c>
      <c r="C259" s="58" t="s">
        <v>1841</v>
      </c>
      <c r="D259" s="69" t="s">
        <v>1819</v>
      </c>
      <c r="E259" s="58" t="s">
        <v>79</v>
      </c>
      <c r="F259" s="69" t="s">
        <v>4098</v>
      </c>
      <c r="G259" s="69">
        <v>1996</v>
      </c>
      <c r="H259" s="70">
        <v>12</v>
      </c>
      <c r="I259" s="71">
        <v>8</v>
      </c>
      <c r="J259" s="71">
        <v>634</v>
      </c>
      <c r="K259" s="71">
        <v>7</v>
      </c>
      <c r="L259" s="70">
        <v>4</v>
      </c>
      <c r="M259" s="60">
        <v>0</v>
      </c>
      <c r="N259" s="71">
        <v>4</v>
      </c>
      <c r="O259" s="71">
        <v>4</v>
      </c>
      <c r="P259" s="60">
        <v>0</v>
      </c>
      <c r="Q259" s="60">
        <v>0</v>
      </c>
      <c r="R259" s="71">
        <v>3</v>
      </c>
      <c r="S259" s="71">
        <v>1</v>
      </c>
      <c r="T259" s="70">
        <v>3</v>
      </c>
      <c r="U259" s="71">
        <v>3</v>
      </c>
      <c r="V259" s="71">
        <v>0.7</v>
      </c>
      <c r="W259" s="71">
        <v>3.6</v>
      </c>
      <c r="X259" s="70">
        <v>30</v>
      </c>
      <c r="Y259" s="71">
        <v>14</v>
      </c>
      <c r="Z259" s="71">
        <v>71</v>
      </c>
      <c r="AA259" s="70">
        <v>0.56999999999999995</v>
      </c>
      <c r="AB259" s="60">
        <v>0</v>
      </c>
      <c r="AC259" s="71">
        <v>0.56999999999999995</v>
      </c>
      <c r="AD259" s="71">
        <v>0.56999999999999995</v>
      </c>
      <c r="AE259" s="71">
        <v>0.56999999999999995</v>
      </c>
      <c r="AF259" s="70">
        <v>0.42</v>
      </c>
      <c r="AG259" s="71">
        <v>0.09</v>
      </c>
      <c r="AH259" s="71">
        <v>0.51</v>
      </c>
      <c r="AI259" s="71">
        <v>0.42</v>
      </c>
      <c r="AJ259" s="71">
        <v>0.51</v>
      </c>
      <c r="AK259" s="63" t="s">
        <v>25</v>
      </c>
      <c r="AL259" s="93">
        <f>AC259-AH259</f>
        <v>5.9999999999999942E-2</v>
      </c>
    </row>
    <row r="260" spans="1:38" ht="17.25" thickBot="1">
      <c r="A260" s="72">
        <v>286</v>
      </c>
      <c r="B260" s="57" t="s">
        <v>253</v>
      </c>
      <c r="C260" s="58" t="s">
        <v>1814</v>
      </c>
      <c r="D260" s="69" t="s">
        <v>102</v>
      </c>
      <c r="E260" s="58" t="s">
        <v>85</v>
      </c>
      <c r="F260" s="69" t="s">
        <v>4146</v>
      </c>
      <c r="G260" s="69">
        <v>1997</v>
      </c>
      <c r="H260" s="70">
        <v>15</v>
      </c>
      <c r="I260" s="71">
        <v>5</v>
      </c>
      <c r="J260" s="71">
        <v>632</v>
      </c>
      <c r="K260" s="71">
        <v>7</v>
      </c>
      <c r="L260" s="70">
        <v>2</v>
      </c>
      <c r="M260" s="71">
        <v>3</v>
      </c>
      <c r="N260" s="71">
        <v>5</v>
      </c>
      <c r="O260" s="71">
        <v>1</v>
      </c>
      <c r="P260" s="71">
        <v>1</v>
      </c>
      <c r="Q260" s="71">
        <v>1</v>
      </c>
      <c r="R260" s="71">
        <v>2</v>
      </c>
      <c r="S260" s="60">
        <v>0</v>
      </c>
      <c r="T260" s="70">
        <v>2.5</v>
      </c>
      <c r="U260" s="71">
        <v>1.7</v>
      </c>
      <c r="V260" s="71">
        <v>1.8</v>
      </c>
      <c r="W260" s="71">
        <v>3.5</v>
      </c>
      <c r="X260" s="70">
        <v>6</v>
      </c>
      <c r="Y260" s="71">
        <v>9</v>
      </c>
      <c r="Z260" s="71">
        <v>41</v>
      </c>
      <c r="AA260" s="70">
        <v>0.28000000000000003</v>
      </c>
      <c r="AB260" s="71">
        <v>0.43</v>
      </c>
      <c r="AC260" s="71">
        <v>0.71</v>
      </c>
      <c r="AD260" s="71">
        <v>0.14000000000000001</v>
      </c>
      <c r="AE260" s="71">
        <v>0.56999999999999995</v>
      </c>
      <c r="AF260" s="70">
        <v>0.35</v>
      </c>
      <c r="AG260" s="71">
        <v>0.25</v>
      </c>
      <c r="AH260" s="71">
        <v>0.61</v>
      </c>
      <c r="AI260" s="71">
        <v>0.24</v>
      </c>
      <c r="AJ260" s="71">
        <v>0.49</v>
      </c>
      <c r="AK260" s="63" t="s">
        <v>25</v>
      </c>
      <c r="AL260" s="93">
        <f>AC260-AH260</f>
        <v>9.9999999999999978E-2</v>
      </c>
    </row>
    <row r="261" spans="1:38" ht="17.25" thickBot="1">
      <c r="A261" s="72">
        <v>188</v>
      </c>
      <c r="B261" s="57" t="s">
        <v>2657</v>
      </c>
      <c r="C261" s="58" t="s">
        <v>1814</v>
      </c>
      <c r="D261" s="69" t="s">
        <v>104</v>
      </c>
      <c r="E261" s="58" t="s">
        <v>81</v>
      </c>
      <c r="F261" s="69" t="s">
        <v>4064</v>
      </c>
      <c r="G261" s="69">
        <v>2003</v>
      </c>
      <c r="H261" s="70">
        <v>11</v>
      </c>
      <c r="I261" s="71">
        <v>7</v>
      </c>
      <c r="J261" s="71">
        <v>621</v>
      </c>
      <c r="K261" s="71">
        <v>6.9</v>
      </c>
      <c r="L261" s="59">
        <v>0</v>
      </c>
      <c r="M261" s="71">
        <v>2</v>
      </c>
      <c r="N261" s="71">
        <v>2</v>
      </c>
      <c r="O261" s="60">
        <v>0</v>
      </c>
      <c r="P261" s="60">
        <v>0</v>
      </c>
      <c r="Q261" s="60">
        <v>0</v>
      </c>
      <c r="R261" s="71">
        <v>2</v>
      </c>
      <c r="S261" s="71">
        <v>1</v>
      </c>
      <c r="T261" s="70">
        <v>0.3</v>
      </c>
      <c r="U261" s="71">
        <v>0.3</v>
      </c>
      <c r="V261" s="71">
        <v>0.7</v>
      </c>
      <c r="W261" s="71">
        <v>1.1000000000000001</v>
      </c>
      <c r="X261" s="70">
        <v>30</v>
      </c>
      <c r="Y261" s="71">
        <v>25</v>
      </c>
      <c r="Z261" s="71">
        <v>46</v>
      </c>
      <c r="AA261" s="59">
        <v>0</v>
      </c>
      <c r="AB261" s="71">
        <v>0.28999999999999998</v>
      </c>
      <c r="AC261" s="71">
        <v>0.28999999999999998</v>
      </c>
      <c r="AD261" s="60">
        <v>0</v>
      </c>
      <c r="AE261" s="71">
        <v>0.28999999999999998</v>
      </c>
      <c r="AF261" s="70">
        <v>0.05</v>
      </c>
      <c r="AG261" s="71">
        <v>0.1</v>
      </c>
      <c r="AH261" s="71">
        <v>0.15</v>
      </c>
      <c r="AI261" s="71">
        <v>0.05</v>
      </c>
      <c r="AJ261" s="71">
        <v>0.15</v>
      </c>
      <c r="AK261" s="63" t="s">
        <v>25</v>
      </c>
      <c r="AL261" s="93">
        <f>AC261-AH261</f>
        <v>0.13999999999999999</v>
      </c>
    </row>
    <row r="262" spans="1:38" ht="17.25" thickBot="1">
      <c r="A262" s="72">
        <v>207</v>
      </c>
      <c r="B262" s="57" t="s">
        <v>209</v>
      </c>
      <c r="C262" s="58" t="s">
        <v>1825</v>
      </c>
      <c r="D262" s="69" t="s">
        <v>103</v>
      </c>
      <c r="E262" s="58" t="s">
        <v>71</v>
      </c>
      <c r="F262" s="69" t="s">
        <v>4081</v>
      </c>
      <c r="G262" s="69">
        <v>1995</v>
      </c>
      <c r="H262" s="70">
        <v>17</v>
      </c>
      <c r="I262" s="71">
        <v>3</v>
      </c>
      <c r="J262" s="71">
        <v>617</v>
      </c>
      <c r="K262" s="71">
        <v>6.9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3</v>
      </c>
      <c r="S262" s="60">
        <v>0</v>
      </c>
      <c r="T262" s="70">
        <v>0.2</v>
      </c>
      <c r="U262" s="71">
        <v>0.2</v>
      </c>
      <c r="V262" s="71">
        <v>0.2</v>
      </c>
      <c r="W262" s="71">
        <v>0.4</v>
      </c>
      <c r="X262" s="70">
        <v>10</v>
      </c>
      <c r="Y262" s="71">
        <v>60</v>
      </c>
      <c r="Z262" s="71">
        <v>17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0.02</v>
      </c>
      <c r="AG262" s="71">
        <v>0.03</v>
      </c>
      <c r="AH262" s="71">
        <v>0.06</v>
      </c>
      <c r="AI262" s="71">
        <v>0.02</v>
      </c>
      <c r="AJ262" s="71">
        <v>0.06</v>
      </c>
      <c r="AK262" s="63" t="s">
        <v>25</v>
      </c>
      <c r="AL262" s="93">
        <f>AC262-AH262</f>
        <v>-0.06</v>
      </c>
    </row>
    <row r="263" spans="1:38" ht="17.25" thickBot="1">
      <c r="A263" s="72">
        <v>481</v>
      </c>
      <c r="B263" s="57" t="s">
        <v>348</v>
      </c>
      <c r="C263" s="58" t="s">
        <v>1812</v>
      </c>
      <c r="D263" s="69" t="s">
        <v>104</v>
      </c>
      <c r="E263" s="58" t="s">
        <v>69</v>
      </c>
      <c r="F263" s="69" t="s">
        <v>4304</v>
      </c>
      <c r="G263" s="69">
        <v>1997</v>
      </c>
      <c r="H263" s="70">
        <v>9</v>
      </c>
      <c r="I263" s="71">
        <v>7</v>
      </c>
      <c r="J263" s="71">
        <v>615</v>
      </c>
      <c r="K263" s="71">
        <v>6.8</v>
      </c>
      <c r="L263" s="59">
        <v>0</v>
      </c>
      <c r="M263" s="71">
        <v>1</v>
      </c>
      <c r="N263" s="71">
        <v>1</v>
      </c>
      <c r="O263" s="60">
        <v>0</v>
      </c>
      <c r="P263" s="60">
        <v>0</v>
      </c>
      <c r="Q263" s="60">
        <v>0</v>
      </c>
      <c r="R263" s="71">
        <v>2</v>
      </c>
      <c r="S263" s="60">
        <v>0</v>
      </c>
      <c r="T263" s="59">
        <v>0</v>
      </c>
      <c r="U263" s="60">
        <v>0</v>
      </c>
      <c r="V263" s="71">
        <v>1.1000000000000001</v>
      </c>
      <c r="W263" s="71">
        <v>1.2</v>
      </c>
      <c r="X263" s="70">
        <v>13</v>
      </c>
      <c r="Y263" s="71">
        <v>30</v>
      </c>
      <c r="Z263" s="71">
        <v>18</v>
      </c>
      <c r="AA263" s="59">
        <v>0</v>
      </c>
      <c r="AB263" s="71">
        <v>0.15</v>
      </c>
      <c r="AC263" s="71">
        <v>0.15</v>
      </c>
      <c r="AD263" s="60">
        <v>0</v>
      </c>
      <c r="AE263" s="71">
        <v>0.15</v>
      </c>
      <c r="AF263" s="59">
        <v>0</v>
      </c>
      <c r="AG263" s="71">
        <v>0.17</v>
      </c>
      <c r="AH263" s="71">
        <v>0.17</v>
      </c>
      <c r="AI263" s="60">
        <v>0</v>
      </c>
      <c r="AJ263" s="71">
        <v>0.17</v>
      </c>
      <c r="AK263" s="63" t="s">
        <v>25</v>
      </c>
      <c r="AL263" s="93">
        <f>AC263-AH263</f>
        <v>-2.0000000000000018E-2</v>
      </c>
    </row>
    <row r="264" spans="1:38" ht="17.25" thickBot="1">
      <c r="A264" s="72">
        <v>20</v>
      </c>
      <c r="B264" s="57" t="s">
        <v>3227</v>
      </c>
      <c r="C264" s="58" t="s">
        <v>1813</v>
      </c>
      <c r="D264" s="69" t="s">
        <v>1853</v>
      </c>
      <c r="E264" s="58" t="s">
        <v>69</v>
      </c>
      <c r="F264" s="69" t="s">
        <v>3917</v>
      </c>
      <c r="G264" s="69">
        <v>1996</v>
      </c>
      <c r="H264" s="70">
        <v>10</v>
      </c>
      <c r="I264" s="71">
        <v>7</v>
      </c>
      <c r="J264" s="71">
        <v>613</v>
      </c>
      <c r="K264" s="71">
        <v>6.8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3</v>
      </c>
      <c r="S264" s="60">
        <v>0</v>
      </c>
      <c r="T264" s="70">
        <v>0.1</v>
      </c>
      <c r="U264" s="71">
        <v>0.1</v>
      </c>
      <c r="V264" s="71">
        <v>0.2</v>
      </c>
      <c r="W264" s="71">
        <v>0.2</v>
      </c>
      <c r="X264" s="70">
        <v>5</v>
      </c>
      <c r="Y264" s="71">
        <v>50</v>
      </c>
      <c r="Z264" s="71">
        <v>8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0.01</v>
      </c>
      <c r="AG264" s="71">
        <v>0.03</v>
      </c>
      <c r="AH264" s="71">
        <v>0.03</v>
      </c>
      <c r="AI264" s="71">
        <v>0.01</v>
      </c>
      <c r="AJ264" s="71">
        <v>0.03</v>
      </c>
      <c r="AK264" s="63" t="s">
        <v>25</v>
      </c>
      <c r="AL264" s="93">
        <f>AC264-AH264</f>
        <v>-0.03</v>
      </c>
    </row>
    <row r="265" spans="1:38" ht="17.25" thickBot="1">
      <c r="A265" s="72">
        <v>150</v>
      </c>
      <c r="B265" s="57" t="s">
        <v>175</v>
      </c>
      <c r="C265" s="58" t="s">
        <v>1825</v>
      </c>
      <c r="D265" s="69" t="s">
        <v>103</v>
      </c>
      <c r="E265" s="58" t="s">
        <v>69</v>
      </c>
      <c r="F265" s="69" t="s">
        <v>4031</v>
      </c>
      <c r="G265" s="69">
        <v>1992</v>
      </c>
      <c r="H265" s="70">
        <v>12</v>
      </c>
      <c r="I265" s="71">
        <v>6</v>
      </c>
      <c r="J265" s="71">
        <v>613</v>
      </c>
      <c r="K265" s="71">
        <v>6.8</v>
      </c>
      <c r="L265" s="70">
        <v>1</v>
      </c>
      <c r="M265" s="71">
        <v>1</v>
      </c>
      <c r="N265" s="71">
        <v>2</v>
      </c>
      <c r="O265" s="71">
        <v>1</v>
      </c>
      <c r="P265" s="60">
        <v>0</v>
      </c>
      <c r="Q265" s="60">
        <v>0</v>
      </c>
      <c r="R265" s="60">
        <v>0</v>
      </c>
      <c r="S265" s="60">
        <v>0</v>
      </c>
      <c r="T265" s="70">
        <v>0.4</v>
      </c>
      <c r="U265" s="71">
        <v>0.4</v>
      </c>
      <c r="V265" s="71">
        <v>1</v>
      </c>
      <c r="W265" s="71">
        <v>1.4</v>
      </c>
      <c r="X265" s="70">
        <v>14</v>
      </c>
      <c r="Y265" s="71">
        <v>35</v>
      </c>
      <c r="Z265" s="71">
        <v>15</v>
      </c>
      <c r="AA265" s="70">
        <v>0.15</v>
      </c>
      <c r="AB265" s="71">
        <v>0.15</v>
      </c>
      <c r="AC265" s="71">
        <v>0.28999999999999998</v>
      </c>
      <c r="AD265" s="71">
        <v>0.15</v>
      </c>
      <c r="AE265" s="71">
        <v>0.28999999999999998</v>
      </c>
      <c r="AF265" s="70">
        <v>0.06</v>
      </c>
      <c r="AG265" s="71">
        <v>0.14000000000000001</v>
      </c>
      <c r="AH265" s="71">
        <v>0.21</v>
      </c>
      <c r="AI265" s="71">
        <v>0.06</v>
      </c>
      <c r="AJ265" s="71">
        <v>0.21</v>
      </c>
      <c r="AK265" s="63" t="s">
        <v>25</v>
      </c>
      <c r="AL265" s="93">
        <f>AC265-AH265</f>
        <v>7.9999999999999988E-2</v>
      </c>
    </row>
    <row r="266" spans="1:38" ht="17.25" thickBot="1">
      <c r="A266" s="72">
        <v>403</v>
      </c>
      <c r="B266" s="57" t="s">
        <v>308</v>
      </c>
      <c r="C266" s="58" t="s">
        <v>1825</v>
      </c>
      <c r="D266" s="69" t="s">
        <v>104</v>
      </c>
      <c r="E266" s="58" t="s">
        <v>77</v>
      </c>
      <c r="F266" s="69" t="s">
        <v>4189</v>
      </c>
      <c r="G266" s="69">
        <v>1999</v>
      </c>
      <c r="H266" s="70">
        <v>13</v>
      </c>
      <c r="I266" s="71">
        <v>6</v>
      </c>
      <c r="J266" s="71">
        <v>606</v>
      </c>
      <c r="K266" s="71">
        <v>6.7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70">
        <v>0.1</v>
      </c>
      <c r="U266" s="71">
        <v>0.1</v>
      </c>
      <c r="V266" s="71">
        <v>0.2</v>
      </c>
      <c r="W266" s="71">
        <v>0.3</v>
      </c>
      <c r="X266" s="70">
        <v>9</v>
      </c>
      <c r="Y266" s="71">
        <v>15</v>
      </c>
      <c r="Z266" s="71">
        <v>29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0.01</v>
      </c>
      <c r="AG266" s="71">
        <v>0.03</v>
      </c>
      <c r="AH266" s="71">
        <v>0.04</v>
      </c>
      <c r="AI266" s="71">
        <v>0.01</v>
      </c>
      <c r="AJ266" s="71">
        <v>0.04</v>
      </c>
      <c r="AK266" s="63" t="s">
        <v>25</v>
      </c>
      <c r="AL266" s="93">
        <f>AC266-AH266</f>
        <v>-0.04</v>
      </c>
    </row>
    <row r="267" spans="1:38" ht="17.25" thickBot="1">
      <c r="A267" s="72">
        <v>148</v>
      </c>
      <c r="B267" s="57" t="s">
        <v>174</v>
      </c>
      <c r="C267" s="58" t="s">
        <v>1822</v>
      </c>
      <c r="D267" s="69" t="s">
        <v>104</v>
      </c>
      <c r="E267" s="58" t="s">
        <v>71</v>
      </c>
      <c r="F267" s="69" t="s">
        <v>4029</v>
      </c>
      <c r="G267" s="69">
        <v>1999</v>
      </c>
      <c r="H267" s="70">
        <v>13</v>
      </c>
      <c r="I267" s="71">
        <v>5</v>
      </c>
      <c r="J267" s="71">
        <v>603</v>
      </c>
      <c r="K267" s="71">
        <v>6.7</v>
      </c>
      <c r="L267" s="70">
        <v>1</v>
      </c>
      <c r="M267" s="60">
        <v>0</v>
      </c>
      <c r="N267" s="71">
        <v>1</v>
      </c>
      <c r="O267" s="71">
        <v>1</v>
      </c>
      <c r="P267" s="60">
        <v>0</v>
      </c>
      <c r="Q267" s="60">
        <v>0</v>
      </c>
      <c r="R267" s="71">
        <v>2</v>
      </c>
      <c r="S267" s="60">
        <v>0</v>
      </c>
      <c r="T267" s="70">
        <v>0.1</v>
      </c>
      <c r="U267" s="71">
        <v>0.1</v>
      </c>
      <c r="V267" s="71">
        <v>0.4</v>
      </c>
      <c r="W267" s="71">
        <v>0.5</v>
      </c>
      <c r="X267" s="70">
        <v>16</v>
      </c>
      <c r="Y267" s="71">
        <v>19</v>
      </c>
      <c r="Z267" s="71">
        <v>11</v>
      </c>
      <c r="AA267" s="70">
        <v>0.15</v>
      </c>
      <c r="AB267" s="60">
        <v>0</v>
      </c>
      <c r="AC267" s="71">
        <v>0.15</v>
      </c>
      <c r="AD267" s="71">
        <v>0.15</v>
      </c>
      <c r="AE267" s="71">
        <v>0.15</v>
      </c>
      <c r="AF267" s="70">
        <v>0.01</v>
      </c>
      <c r="AG267" s="71">
        <v>0.06</v>
      </c>
      <c r="AH267" s="71">
        <v>7.0000000000000007E-2</v>
      </c>
      <c r="AI267" s="71">
        <v>0.01</v>
      </c>
      <c r="AJ267" s="71">
        <v>7.0000000000000007E-2</v>
      </c>
      <c r="AK267" s="63" t="s">
        <v>25</v>
      </c>
      <c r="AL267" s="93">
        <f>AC267-AH267</f>
        <v>7.9999999999999988E-2</v>
      </c>
    </row>
    <row r="268" spans="1:38" ht="17.25" thickBot="1">
      <c r="A268" s="72">
        <v>355</v>
      </c>
      <c r="B268" s="57" t="s">
        <v>3360</v>
      </c>
      <c r="C268" s="58" t="s">
        <v>1812</v>
      </c>
      <c r="D268" s="69" t="s">
        <v>104</v>
      </c>
      <c r="E268" s="58" t="s">
        <v>2626</v>
      </c>
      <c r="F268" s="69" t="s">
        <v>4206</v>
      </c>
      <c r="G268" s="69">
        <v>1998</v>
      </c>
      <c r="H268" s="70">
        <v>7</v>
      </c>
      <c r="I268" s="71">
        <v>7</v>
      </c>
      <c r="J268" s="71">
        <v>596</v>
      </c>
      <c r="K268" s="71">
        <v>6.6</v>
      </c>
      <c r="L268" s="70">
        <v>1</v>
      </c>
      <c r="M268" s="60">
        <v>0</v>
      </c>
      <c r="N268" s="71">
        <v>1</v>
      </c>
      <c r="O268" s="71">
        <v>1</v>
      </c>
      <c r="P268" s="60">
        <v>0</v>
      </c>
      <c r="Q268" s="60">
        <v>0</v>
      </c>
      <c r="R268" s="71">
        <v>1</v>
      </c>
      <c r="S268" s="60">
        <v>0</v>
      </c>
      <c r="T268" s="70">
        <v>0.2</v>
      </c>
      <c r="U268" s="71">
        <v>0.2</v>
      </c>
      <c r="V268" s="60">
        <v>0</v>
      </c>
      <c r="W268" s="71">
        <v>0.2</v>
      </c>
      <c r="X268" s="59">
        <v>0</v>
      </c>
      <c r="Y268" s="71">
        <v>7</v>
      </c>
      <c r="Z268" s="60">
        <v>0</v>
      </c>
      <c r="AA268" s="70">
        <v>0.15</v>
      </c>
      <c r="AB268" s="60">
        <v>0</v>
      </c>
      <c r="AC268" s="71">
        <v>0.15</v>
      </c>
      <c r="AD268" s="71">
        <v>0.15</v>
      </c>
      <c r="AE268" s="71">
        <v>0.15</v>
      </c>
      <c r="AF268" s="70">
        <v>0.02</v>
      </c>
      <c r="AG268" s="60">
        <v>0</v>
      </c>
      <c r="AH268" s="71">
        <v>0.02</v>
      </c>
      <c r="AI268" s="71">
        <v>0.02</v>
      </c>
      <c r="AJ268" s="71">
        <v>0.02</v>
      </c>
      <c r="AK268" s="63" t="s">
        <v>25</v>
      </c>
      <c r="AL268" s="93">
        <f>AC268-AH268</f>
        <v>0.13</v>
      </c>
    </row>
    <row r="269" spans="1:38" ht="17.25" thickBot="1">
      <c r="A269" s="72">
        <v>73</v>
      </c>
      <c r="B269" s="57" t="s">
        <v>2906</v>
      </c>
      <c r="C269" s="58" t="s">
        <v>1812</v>
      </c>
      <c r="D269" s="69" t="s">
        <v>104</v>
      </c>
      <c r="E269" s="58" t="s">
        <v>2626</v>
      </c>
      <c r="F269" s="69" t="s">
        <v>3964</v>
      </c>
      <c r="G269" s="69">
        <v>1996</v>
      </c>
      <c r="H269" s="70">
        <v>8</v>
      </c>
      <c r="I269" s="71">
        <v>7</v>
      </c>
      <c r="J269" s="71">
        <v>595</v>
      </c>
      <c r="K269" s="71">
        <v>6.6</v>
      </c>
      <c r="L269" s="59">
        <v>0</v>
      </c>
      <c r="M269" s="71">
        <v>1</v>
      </c>
      <c r="N269" s="71">
        <v>1</v>
      </c>
      <c r="O269" s="60">
        <v>0</v>
      </c>
      <c r="P269" s="60">
        <v>0</v>
      </c>
      <c r="Q269" s="60">
        <v>0</v>
      </c>
      <c r="R269" s="71">
        <v>1</v>
      </c>
      <c r="S269" s="60">
        <v>0</v>
      </c>
      <c r="T269" s="70">
        <v>0.4</v>
      </c>
      <c r="U269" s="71">
        <v>0.4</v>
      </c>
      <c r="V269" s="71">
        <v>0.4</v>
      </c>
      <c r="W269" s="71">
        <v>0.8</v>
      </c>
      <c r="X269" s="59">
        <v>0</v>
      </c>
      <c r="Y269" s="71">
        <v>24</v>
      </c>
      <c r="Z269" s="71">
        <v>9</v>
      </c>
      <c r="AA269" s="59">
        <v>0</v>
      </c>
      <c r="AB269" s="71">
        <v>0.15</v>
      </c>
      <c r="AC269" s="71">
        <v>0.15</v>
      </c>
      <c r="AD269" s="60">
        <v>0</v>
      </c>
      <c r="AE269" s="71">
        <v>0.15</v>
      </c>
      <c r="AF269" s="70">
        <v>0.06</v>
      </c>
      <c r="AG269" s="71">
        <v>0.06</v>
      </c>
      <c r="AH269" s="71">
        <v>0.12</v>
      </c>
      <c r="AI269" s="71">
        <v>0.06</v>
      </c>
      <c r="AJ269" s="71">
        <v>0.12</v>
      </c>
      <c r="AK269" s="63" t="s">
        <v>25</v>
      </c>
      <c r="AL269" s="93"/>
    </row>
    <row r="270" spans="1:38" ht="17.25" thickBot="1">
      <c r="A270" s="72">
        <v>452</v>
      </c>
      <c r="B270" s="57" t="s">
        <v>336</v>
      </c>
      <c r="C270" s="58" t="s">
        <v>1861</v>
      </c>
      <c r="D270" s="69" t="s">
        <v>104</v>
      </c>
      <c r="E270" s="58" t="s">
        <v>63</v>
      </c>
      <c r="F270" s="69" t="s">
        <v>4278</v>
      </c>
      <c r="G270" s="69">
        <v>1998</v>
      </c>
      <c r="H270" s="70">
        <v>12</v>
      </c>
      <c r="I270" s="71">
        <v>5</v>
      </c>
      <c r="J270" s="71">
        <v>589</v>
      </c>
      <c r="K270" s="71">
        <v>6.5</v>
      </c>
      <c r="L270" s="70">
        <v>1</v>
      </c>
      <c r="M270" s="71">
        <v>1</v>
      </c>
      <c r="N270" s="71">
        <v>2</v>
      </c>
      <c r="O270" s="71">
        <v>1</v>
      </c>
      <c r="P270" s="60">
        <v>0</v>
      </c>
      <c r="Q270" s="60">
        <v>0</v>
      </c>
      <c r="R270" s="71">
        <v>2</v>
      </c>
      <c r="S270" s="71">
        <v>1</v>
      </c>
      <c r="T270" s="70">
        <v>0.5</v>
      </c>
      <c r="U270" s="71">
        <v>0.5</v>
      </c>
      <c r="V270" s="71">
        <v>0.2</v>
      </c>
      <c r="W270" s="71">
        <v>0.7</v>
      </c>
      <c r="X270" s="70">
        <v>10</v>
      </c>
      <c r="Y270" s="71">
        <v>49</v>
      </c>
      <c r="Z270" s="71">
        <v>20</v>
      </c>
      <c r="AA270" s="70">
        <v>0.15</v>
      </c>
      <c r="AB270" s="71">
        <v>0.15</v>
      </c>
      <c r="AC270" s="71">
        <v>0.31</v>
      </c>
      <c r="AD270" s="71">
        <v>0.15</v>
      </c>
      <c r="AE270" s="71">
        <v>0.31</v>
      </c>
      <c r="AF270" s="70">
        <v>0.08</v>
      </c>
      <c r="AG270" s="71">
        <v>0.03</v>
      </c>
      <c r="AH270" s="71">
        <v>0.11</v>
      </c>
      <c r="AI270" s="71">
        <v>0.08</v>
      </c>
      <c r="AJ270" s="71">
        <v>0.11</v>
      </c>
      <c r="AK270" s="63" t="s">
        <v>25</v>
      </c>
      <c r="AL270" s="93">
        <f>AC270-AH270</f>
        <v>0.2</v>
      </c>
    </row>
    <row r="271" spans="1:38" ht="17.25" thickBot="1">
      <c r="A271" s="72">
        <v>296</v>
      </c>
      <c r="B271" s="57" t="s">
        <v>2911</v>
      </c>
      <c r="C271" s="58" t="s">
        <v>1811</v>
      </c>
      <c r="D271" s="69" t="s">
        <v>102</v>
      </c>
      <c r="E271" s="58" t="s">
        <v>2347</v>
      </c>
      <c r="F271" s="69" t="s">
        <v>4152</v>
      </c>
      <c r="G271" s="69">
        <v>1996</v>
      </c>
      <c r="H271" s="70">
        <v>10</v>
      </c>
      <c r="I271" s="71">
        <v>7</v>
      </c>
      <c r="J271" s="71">
        <v>586</v>
      </c>
      <c r="K271" s="71">
        <v>6.5</v>
      </c>
      <c r="L271" s="70">
        <v>2</v>
      </c>
      <c r="M271" s="71">
        <v>1</v>
      </c>
      <c r="N271" s="71">
        <v>3</v>
      </c>
      <c r="O271" s="71">
        <v>1</v>
      </c>
      <c r="P271" s="71">
        <v>1</v>
      </c>
      <c r="Q271" s="71">
        <v>1</v>
      </c>
      <c r="R271" s="71">
        <v>5</v>
      </c>
      <c r="S271" s="71">
        <v>2</v>
      </c>
      <c r="T271" s="70">
        <v>2.4</v>
      </c>
      <c r="U271" s="71">
        <v>1.6</v>
      </c>
      <c r="V271" s="71">
        <v>0.7</v>
      </c>
      <c r="W271" s="71">
        <v>2.2999999999999998</v>
      </c>
      <c r="X271" s="70">
        <v>2</v>
      </c>
      <c r="Y271" s="71">
        <v>16</v>
      </c>
      <c r="Z271" s="71">
        <v>29</v>
      </c>
      <c r="AA271" s="70">
        <v>0.31</v>
      </c>
      <c r="AB271" s="71">
        <v>0.15</v>
      </c>
      <c r="AC271" s="71">
        <v>0.46</v>
      </c>
      <c r="AD271" s="71">
        <v>0.15</v>
      </c>
      <c r="AE271" s="71">
        <v>0.31</v>
      </c>
      <c r="AF271" s="70">
        <v>0.36</v>
      </c>
      <c r="AG271" s="71">
        <v>0.1</v>
      </c>
      <c r="AH271" s="71">
        <v>0.47</v>
      </c>
      <c r="AI271" s="71">
        <v>0.24</v>
      </c>
      <c r="AJ271" s="71">
        <v>0.35</v>
      </c>
      <c r="AK271" s="63" t="s">
        <v>25</v>
      </c>
      <c r="AL271" s="93">
        <f>AC271-AH271</f>
        <v>-9.9999999999999534E-3</v>
      </c>
    </row>
    <row r="272" spans="1:38" ht="17.25" thickBot="1">
      <c r="A272" s="72">
        <v>290</v>
      </c>
      <c r="B272" s="57" t="s">
        <v>255</v>
      </c>
      <c r="C272" s="58" t="s">
        <v>1814</v>
      </c>
      <c r="D272" s="69" t="s">
        <v>102</v>
      </c>
      <c r="E272" s="58" t="s">
        <v>77</v>
      </c>
      <c r="F272" s="69" t="s">
        <v>3860</v>
      </c>
      <c r="G272" s="69">
        <v>1996</v>
      </c>
      <c r="H272" s="70">
        <v>12</v>
      </c>
      <c r="I272" s="71">
        <v>5</v>
      </c>
      <c r="J272" s="71">
        <v>578</v>
      </c>
      <c r="K272" s="71">
        <v>6.4</v>
      </c>
      <c r="L272" s="70">
        <v>2</v>
      </c>
      <c r="M272" s="71">
        <v>2</v>
      </c>
      <c r="N272" s="71">
        <v>4</v>
      </c>
      <c r="O272" s="71">
        <v>2</v>
      </c>
      <c r="P272" s="60">
        <v>0</v>
      </c>
      <c r="Q272" s="60">
        <v>0</v>
      </c>
      <c r="R272" s="71">
        <v>3</v>
      </c>
      <c r="S272" s="60">
        <v>0</v>
      </c>
      <c r="T272" s="70">
        <v>3.6</v>
      </c>
      <c r="U272" s="71">
        <v>3.6</v>
      </c>
      <c r="V272" s="71">
        <v>1.4</v>
      </c>
      <c r="W272" s="71">
        <v>5</v>
      </c>
      <c r="X272" s="70">
        <v>7</v>
      </c>
      <c r="Y272" s="71">
        <v>13</v>
      </c>
      <c r="Z272" s="71">
        <v>43</v>
      </c>
      <c r="AA272" s="70">
        <v>0.31</v>
      </c>
      <c r="AB272" s="71">
        <v>0.31</v>
      </c>
      <c r="AC272" s="71">
        <v>0.62</v>
      </c>
      <c r="AD272" s="71">
        <v>0.31</v>
      </c>
      <c r="AE272" s="71">
        <v>0.62</v>
      </c>
      <c r="AF272" s="70">
        <v>0.55000000000000004</v>
      </c>
      <c r="AG272" s="71">
        <v>0.22</v>
      </c>
      <c r="AH272" s="71">
        <v>0.78</v>
      </c>
      <c r="AI272" s="71">
        <v>0.55000000000000004</v>
      </c>
      <c r="AJ272" s="71">
        <v>0.78</v>
      </c>
      <c r="AK272" s="63" t="s">
        <v>25</v>
      </c>
      <c r="AL272" s="93">
        <f>AC272-AH272</f>
        <v>-0.16000000000000003</v>
      </c>
    </row>
    <row r="273" spans="1:38" ht="17.25" thickBot="1">
      <c r="A273" s="72">
        <v>265</v>
      </c>
      <c r="B273" s="57" t="s">
        <v>1858</v>
      </c>
      <c r="C273" s="58" t="s">
        <v>1812</v>
      </c>
      <c r="D273" s="69" t="s">
        <v>104</v>
      </c>
      <c r="E273" s="58" t="s">
        <v>67</v>
      </c>
      <c r="F273" s="69" t="s">
        <v>4130</v>
      </c>
      <c r="G273" s="69">
        <v>2002</v>
      </c>
      <c r="H273" s="70">
        <v>12</v>
      </c>
      <c r="I273" s="71">
        <v>5</v>
      </c>
      <c r="J273" s="71">
        <v>575</v>
      </c>
      <c r="K273" s="71">
        <v>6.4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1</v>
      </c>
      <c r="S273" s="60">
        <v>0</v>
      </c>
      <c r="T273" s="59">
        <v>0</v>
      </c>
      <c r="U273" s="60">
        <v>0</v>
      </c>
      <c r="V273" s="71">
        <v>0.4</v>
      </c>
      <c r="W273" s="71">
        <v>0.4</v>
      </c>
      <c r="X273" s="70">
        <v>18</v>
      </c>
      <c r="Y273" s="71">
        <v>23</v>
      </c>
      <c r="Z273" s="71">
        <v>35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0.01</v>
      </c>
      <c r="AG273" s="71">
        <v>0.06</v>
      </c>
      <c r="AH273" s="71">
        <v>7.0000000000000007E-2</v>
      </c>
      <c r="AI273" s="71">
        <v>0.01</v>
      </c>
      <c r="AJ273" s="71">
        <v>7.0000000000000007E-2</v>
      </c>
      <c r="AK273" s="63" t="s">
        <v>25</v>
      </c>
      <c r="AL273" s="93">
        <f>AC273-AH273</f>
        <v>-7.0000000000000007E-2</v>
      </c>
    </row>
    <row r="274" spans="1:38" ht="17.25" thickBot="1">
      <c r="A274" s="72">
        <v>431</v>
      </c>
      <c r="B274" s="57" t="s">
        <v>3098</v>
      </c>
      <c r="C274" s="58" t="s">
        <v>1812</v>
      </c>
      <c r="D274" s="69" t="s">
        <v>104</v>
      </c>
      <c r="E274" s="58" t="s">
        <v>95</v>
      </c>
      <c r="F274" s="69" t="s">
        <v>4262</v>
      </c>
      <c r="G274" s="69">
        <v>1991</v>
      </c>
      <c r="H274" s="70">
        <v>9</v>
      </c>
      <c r="I274" s="71">
        <v>6</v>
      </c>
      <c r="J274" s="71">
        <v>572</v>
      </c>
      <c r="K274" s="71">
        <v>6.4</v>
      </c>
      <c r="L274" s="59">
        <v>0</v>
      </c>
      <c r="M274" s="71">
        <v>2</v>
      </c>
      <c r="N274" s="71">
        <v>2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59">
        <v>0</v>
      </c>
      <c r="U274" s="60">
        <v>0</v>
      </c>
      <c r="V274" s="71">
        <v>0.6</v>
      </c>
      <c r="W274" s="71">
        <v>0.6</v>
      </c>
      <c r="X274" s="70">
        <v>10</v>
      </c>
      <c r="Y274" s="71">
        <v>37</v>
      </c>
      <c r="Z274" s="71">
        <v>7</v>
      </c>
      <c r="AA274" s="59">
        <v>0</v>
      </c>
      <c r="AB274" s="71">
        <v>0.31</v>
      </c>
      <c r="AC274" s="71">
        <v>0.31</v>
      </c>
      <c r="AD274" s="60">
        <v>0</v>
      </c>
      <c r="AE274" s="71">
        <v>0.31</v>
      </c>
      <c r="AF274" s="59">
        <v>0</v>
      </c>
      <c r="AG274" s="71">
        <v>0.1</v>
      </c>
      <c r="AH274" s="71">
        <v>0.1</v>
      </c>
      <c r="AI274" s="60">
        <v>0</v>
      </c>
      <c r="AJ274" s="71">
        <v>0.1</v>
      </c>
      <c r="AK274" s="63" t="s">
        <v>25</v>
      </c>
      <c r="AL274" s="93">
        <f>AC274-AH274</f>
        <v>0.21</v>
      </c>
    </row>
    <row r="275" spans="1:38" ht="17.25" thickBot="1">
      <c r="A275" s="72">
        <v>393</v>
      </c>
      <c r="B275" s="57" t="s">
        <v>300</v>
      </c>
      <c r="C275" s="58" t="s">
        <v>1809</v>
      </c>
      <c r="D275" s="69" t="s">
        <v>1853</v>
      </c>
      <c r="E275" s="58" t="s">
        <v>85</v>
      </c>
      <c r="F275" s="69" t="s">
        <v>4232</v>
      </c>
      <c r="G275" s="69">
        <v>2000</v>
      </c>
      <c r="H275" s="70">
        <v>9</v>
      </c>
      <c r="I275" s="71">
        <v>6</v>
      </c>
      <c r="J275" s="71">
        <v>564</v>
      </c>
      <c r="K275" s="71">
        <v>6.3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71">
        <v>1</v>
      </c>
      <c r="S275" s="60">
        <v>0</v>
      </c>
      <c r="T275" s="59">
        <v>0</v>
      </c>
      <c r="U275" s="60">
        <v>0</v>
      </c>
      <c r="V275" s="71">
        <v>0.1</v>
      </c>
      <c r="W275" s="71">
        <v>0.1</v>
      </c>
      <c r="X275" s="59">
        <v>0</v>
      </c>
      <c r="Y275" s="71">
        <v>5</v>
      </c>
      <c r="Z275" s="60">
        <v>0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59">
        <v>0</v>
      </c>
      <c r="AG275" s="71">
        <v>0.01</v>
      </c>
      <c r="AH275" s="71">
        <v>0.01</v>
      </c>
      <c r="AI275" s="60">
        <v>0</v>
      </c>
      <c r="AJ275" s="71">
        <v>0.01</v>
      </c>
      <c r="AK275" s="63" t="s">
        <v>25</v>
      </c>
      <c r="AL275" s="93">
        <f>AC275-AH275</f>
        <v>-0.01</v>
      </c>
    </row>
    <row r="276" spans="1:38" ht="17.25" thickBot="1">
      <c r="A276" s="72">
        <v>449</v>
      </c>
      <c r="B276" s="57" t="s">
        <v>335</v>
      </c>
      <c r="C276" s="58" t="s">
        <v>1844</v>
      </c>
      <c r="D276" s="69" t="s">
        <v>1810</v>
      </c>
      <c r="E276" s="58" t="s">
        <v>83</v>
      </c>
      <c r="F276" s="69" t="s">
        <v>4275</v>
      </c>
      <c r="G276" s="69">
        <v>1997</v>
      </c>
      <c r="H276" s="70">
        <v>16</v>
      </c>
      <c r="I276" s="71">
        <v>4</v>
      </c>
      <c r="J276" s="71">
        <v>564</v>
      </c>
      <c r="K276" s="71">
        <v>6.3</v>
      </c>
      <c r="L276" s="59">
        <v>0</v>
      </c>
      <c r="M276" s="71">
        <v>3</v>
      </c>
      <c r="N276" s="71">
        <v>3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70">
        <v>0.2</v>
      </c>
      <c r="U276" s="71">
        <v>0.2</v>
      </c>
      <c r="V276" s="71">
        <v>1.2</v>
      </c>
      <c r="W276" s="71">
        <v>1.4</v>
      </c>
      <c r="X276" s="70">
        <v>12</v>
      </c>
      <c r="Y276" s="71">
        <v>54</v>
      </c>
      <c r="Z276" s="71">
        <v>27</v>
      </c>
      <c r="AA276" s="59">
        <v>0</v>
      </c>
      <c r="AB276" s="71">
        <v>0.48</v>
      </c>
      <c r="AC276" s="71">
        <v>0.48</v>
      </c>
      <c r="AD276" s="60">
        <v>0</v>
      </c>
      <c r="AE276" s="71">
        <v>0.48</v>
      </c>
      <c r="AF276" s="70">
        <v>0.04</v>
      </c>
      <c r="AG276" s="71">
        <v>0.19</v>
      </c>
      <c r="AH276" s="71">
        <v>0.23</v>
      </c>
      <c r="AI276" s="71">
        <v>0.04</v>
      </c>
      <c r="AJ276" s="71">
        <v>0.23</v>
      </c>
      <c r="AK276" s="63" t="s">
        <v>25</v>
      </c>
      <c r="AL276" s="93"/>
    </row>
    <row r="277" spans="1:38" ht="17.25" thickBot="1">
      <c r="A277" s="72">
        <v>463</v>
      </c>
      <c r="B277" s="57" t="s">
        <v>340</v>
      </c>
      <c r="C277" s="58" t="s">
        <v>1844</v>
      </c>
      <c r="D277" s="69" t="s">
        <v>1819</v>
      </c>
      <c r="E277" s="58" t="s">
        <v>63</v>
      </c>
      <c r="F277" s="69" t="s">
        <v>3858</v>
      </c>
      <c r="G277" s="69">
        <v>1994</v>
      </c>
      <c r="H277" s="70">
        <v>14</v>
      </c>
      <c r="I277" s="71">
        <v>5</v>
      </c>
      <c r="J277" s="71">
        <v>564</v>
      </c>
      <c r="K277" s="71">
        <v>6.3</v>
      </c>
      <c r="L277" s="70">
        <v>3</v>
      </c>
      <c r="M277" s="71">
        <v>1</v>
      </c>
      <c r="N277" s="71">
        <v>4</v>
      </c>
      <c r="O277" s="71">
        <v>3</v>
      </c>
      <c r="P277" s="60">
        <v>0</v>
      </c>
      <c r="Q277" s="60">
        <v>0</v>
      </c>
      <c r="R277" s="60">
        <v>0</v>
      </c>
      <c r="S277" s="60">
        <v>0</v>
      </c>
      <c r="T277" s="70">
        <v>2</v>
      </c>
      <c r="U277" s="71">
        <v>2</v>
      </c>
      <c r="V277" s="71">
        <v>1.7</v>
      </c>
      <c r="W277" s="71">
        <v>3.7</v>
      </c>
      <c r="X277" s="70">
        <v>16</v>
      </c>
      <c r="Y277" s="71">
        <v>32</v>
      </c>
      <c r="Z277" s="71">
        <v>49</v>
      </c>
      <c r="AA277" s="70">
        <v>0.48</v>
      </c>
      <c r="AB277" s="71">
        <v>0.16</v>
      </c>
      <c r="AC277" s="71">
        <v>0.64</v>
      </c>
      <c r="AD277" s="71">
        <v>0.48</v>
      </c>
      <c r="AE277" s="71">
        <v>0.64</v>
      </c>
      <c r="AF277" s="70">
        <v>0.32</v>
      </c>
      <c r="AG277" s="71">
        <v>0.27</v>
      </c>
      <c r="AH277" s="71">
        <v>0.59</v>
      </c>
      <c r="AI277" s="71">
        <v>0.32</v>
      </c>
      <c r="AJ277" s="71">
        <v>0.59</v>
      </c>
      <c r="AK277" s="63" t="s">
        <v>25</v>
      </c>
      <c r="AL277" s="93">
        <f>AC277-AH277</f>
        <v>5.0000000000000044E-2</v>
      </c>
    </row>
    <row r="278" spans="1:38" ht="17.25" thickBot="1">
      <c r="A278" s="72">
        <v>495</v>
      </c>
      <c r="B278" s="57" t="s">
        <v>358</v>
      </c>
      <c r="C278" s="58" t="s">
        <v>1867</v>
      </c>
      <c r="D278" s="69" t="s">
        <v>102</v>
      </c>
      <c r="E278" s="58" t="s">
        <v>87</v>
      </c>
      <c r="F278" s="69" t="s">
        <v>4317</v>
      </c>
      <c r="G278" s="69">
        <v>1991</v>
      </c>
      <c r="H278" s="70">
        <v>16</v>
      </c>
      <c r="I278" s="71">
        <v>5</v>
      </c>
      <c r="J278" s="71">
        <v>559</v>
      </c>
      <c r="K278" s="71">
        <v>6.2</v>
      </c>
      <c r="L278" s="70">
        <v>4</v>
      </c>
      <c r="M278" s="71">
        <v>1</v>
      </c>
      <c r="N278" s="71">
        <v>5</v>
      </c>
      <c r="O278" s="71">
        <v>4</v>
      </c>
      <c r="P278" s="60">
        <v>0</v>
      </c>
      <c r="Q278" s="60">
        <v>0</v>
      </c>
      <c r="R278" s="60">
        <v>0</v>
      </c>
      <c r="S278" s="60">
        <v>0</v>
      </c>
      <c r="T278" s="70">
        <v>2.6</v>
      </c>
      <c r="U278" s="71">
        <v>2.6</v>
      </c>
      <c r="V278" s="71">
        <v>1</v>
      </c>
      <c r="W278" s="71">
        <v>3.7</v>
      </c>
      <c r="X278" s="70">
        <v>6</v>
      </c>
      <c r="Y278" s="71">
        <v>10</v>
      </c>
      <c r="Z278" s="71">
        <v>24</v>
      </c>
      <c r="AA278" s="70">
        <v>0.64</v>
      </c>
      <c r="AB278" s="71">
        <v>0.16</v>
      </c>
      <c r="AC278" s="71">
        <v>0.81</v>
      </c>
      <c r="AD278" s="71">
        <v>0.64</v>
      </c>
      <c r="AE278" s="71">
        <v>0.81</v>
      </c>
      <c r="AF278" s="70">
        <v>0.42</v>
      </c>
      <c r="AG278" s="71">
        <v>0.17</v>
      </c>
      <c r="AH278" s="71">
        <v>0.59</v>
      </c>
      <c r="AI278" s="71">
        <v>0.42</v>
      </c>
      <c r="AJ278" s="71">
        <v>0.59</v>
      </c>
      <c r="AK278" s="63" t="s">
        <v>25</v>
      </c>
      <c r="AL278" s="93">
        <f>AC278-AH278</f>
        <v>0.22000000000000008</v>
      </c>
    </row>
    <row r="279" spans="1:38" ht="17.25" thickBot="1">
      <c r="A279" s="72">
        <v>280</v>
      </c>
      <c r="B279" s="57" t="s">
        <v>247</v>
      </c>
      <c r="C279" s="58" t="s">
        <v>1812</v>
      </c>
      <c r="D279" s="69" t="s">
        <v>2805</v>
      </c>
      <c r="E279" s="58" t="s">
        <v>73</v>
      </c>
      <c r="F279" s="69" t="s">
        <v>4142</v>
      </c>
      <c r="G279" s="69">
        <v>1994</v>
      </c>
      <c r="H279" s="70">
        <v>7</v>
      </c>
      <c r="I279" s="71">
        <v>7</v>
      </c>
      <c r="J279" s="71">
        <v>554</v>
      </c>
      <c r="K279" s="71">
        <v>6.2</v>
      </c>
      <c r="L279" s="70">
        <v>3</v>
      </c>
      <c r="M279" s="71">
        <v>1</v>
      </c>
      <c r="N279" s="71">
        <v>4</v>
      </c>
      <c r="O279" s="71">
        <v>3</v>
      </c>
      <c r="P279" s="60">
        <v>0</v>
      </c>
      <c r="Q279" s="60">
        <v>0</v>
      </c>
      <c r="R279" s="71">
        <v>1</v>
      </c>
      <c r="S279" s="60">
        <v>0</v>
      </c>
      <c r="T279" s="70">
        <v>2</v>
      </c>
      <c r="U279" s="71">
        <v>2</v>
      </c>
      <c r="V279" s="71">
        <v>1</v>
      </c>
      <c r="W279" s="71">
        <v>2.9</v>
      </c>
      <c r="X279" s="70">
        <v>14</v>
      </c>
      <c r="Y279" s="71">
        <v>24</v>
      </c>
      <c r="Z279" s="71">
        <v>44</v>
      </c>
      <c r="AA279" s="70">
        <v>0.49</v>
      </c>
      <c r="AB279" s="71">
        <v>0.16</v>
      </c>
      <c r="AC279" s="71">
        <v>0.65</v>
      </c>
      <c r="AD279" s="71">
        <v>0.49</v>
      </c>
      <c r="AE279" s="71">
        <v>0.65</v>
      </c>
      <c r="AF279" s="70">
        <v>0.32</v>
      </c>
      <c r="AG279" s="71">
        <v>0.16</v>
      </c>
      <c r="AH279" s="71">
        <v>0.47</v>
      </c>
      <c r="AI279" s="71">
        <v>0.32</v>
      </c>
      <c r="AJ279" s="71">
        <v>0.47</v>
      </c>
      <c r="AK279" s="63" t="s">
        <v>25</v>
      </c>
      <c r="AL279" s="93">
        <f>AC279-AH279</f>
        <v>0.18000000000000005</v>
      </c>
    </row>
    <row r="280" spans="1:38" ht="17.25" thickBot="1">
      <c r="A280" s="72">
        <v>184</v>
      </c>
      <c r="B280" s="57" t="s">
        <v>197</v>
      </c>
      <c r="C280" s="58" t="s">
        <v>1812</v>
      </c>
      <c r="D280" s="69" t="s">
        <v>102</v>
      </c>
      <c r="E280" s="58" t="s">
        <v>65</v>
      </c>
      <c r="F280" s="69" t="s">
        <v>4060</v>
      </c>
      <c r="G280" s="69">
        <v>1995</v>
      </c>
      <c r="H280" s="70">
        <v>10</v>
      </c>
      <c r="I280" s="71">
        <v>5</v>
      </c>
      <c r="J280" s="71">
        <v>548</v>
      </c>
      <c r="K280" s="71">
        <v>6.1</v>
      </c>
      <c r="L280" s="70">
        <v>3</v>
      </c>
      <c r="M280" s="71">
        <v>1</v>
      </c>
      <c r="N280" s="71">
        <v>4</v>
      </c>
      <c r="O280" s="71">
        <v>3</v>
      </c>
      <c r="P280" s="60">
        <v>0</v>
      </c>
      <c r="Q280" s="60">
        <v>0</v>
      </c>
      <c r="R280" s="71">
        <v>4</v>
      </c>
      <c r="S280" s="60">
        <v>0</v>
      </c>
      <c r="T280" s="70">
        <v>1.8</v>
      </c>
      <c r="U280" s="71">
        <v>1.8</v>
      </c>
      <c r="V280" s="71">
        <v>1.7</v>
      </c>
      <c r="W280" s="71">
        <v>3.5</v>
      </c>
      <c r="X280" s="70">
        <v>37</v>
      </c>
      <c r="Y280" s="71">
        <v>23</v>
      </c>
      <c r="Z280" s="71">
        <v>67</v>
      </c>
      <c r="AA280" s="70">
        <v>0.49</v>
      </c>
      <c r="AB280" s="71">
        <v>0.16</v>
      </c>
      <c r="AC280" s="71">
        <v>0.66</v>
      </c>
      <c r="AD280" s="71">
        <v>0.49</v>
      </c>
      <c r="AE280" s="71">
        <v>0.66</v>
      </c>
      <c r="AF280" s="70">
        <v>0.3</v>
      </c>
      <c r="AG280" s="71">
        <v>0.28000000000000003</v>
      </c>
      <c r="AH280" s="71">
        <v>0.57999999999999996</v>
      </c>
      <c r="AI280" s="71">
        <v>0.3</v>
      </c>
      <c r="AJ280" s="71">
        <v>0.57999999999999996</v>
      </c>
      <c r="AK280" s="63" t="s">
        <v>25</v>
      </c>
      <c r="AL280" s="93">
        <f>AC280-AH280</f>
        <v>8.0000000000000071E-2</v>
      </c>
    </row>
    <row r="281" spans="1:38" ht="17.25" thickBot="1">
      <c r="A281" s="72">
        <v>149</v>
      </c>
      <c r="B281" s="57" t="s">
        <v>2799</v>
      </c>
      <c r="C281" s="58" t="s">
        <v>1861</v>
      </c>
      <c r="D281" s="69" t="s">
        <v>103</v>
      </c>
      <c r="E281" s="58" t="s">
        <v>79</v>
      </c>
      <c r="F281" s="69" t="s">
        <v>4030</v>
      </c>
      <c r="G281" s="69">
        <v>1993</v>
      </c>
      <c r="H281" s="70">
        <v>13</v>
      </c>
      <c r="I281" s="71">
        <v>6</v>
      </c>
      <c r="J281" s="71">
        <v>540</v>
      </c>
      <c r="K281" s="71">
        <v>6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4</v>
      </c>
      <c r="S281" s="60">
        <v>0</v>
      </c>
      <c r="T281" s="70">
        <v>0.2</v>
      </c>
      <c r="U281" s="71">
        <v>0.2</v>
      </c>
      <c r="V281" s="60">
        <v>0</v>
      </c>
      <c r="W281" s="71">
        <v>0.2</v>
      </c>
      <c r="X281" s="70">
        <v>4</v>
      </c>
      <c r="Y281" s="71">
        <v>29</v>
      </c>
      <c r="Z281" s="71">
        <v>7</v>
      </c>
      <c r="AA281" s="70">
        <v>0.17</v>
      </c>
      <c r="AB281" s="60">
        <v>0</v>
      </c>
      <c r="AC281" s="71">
        <v>0.17</v>
      </c>
      <c r="AD281" s="71">
        <v>0.17</v>
      </c>
      <c r="AE281" s="71">
        <v>0.17</v>
      </c>
      <c r="AF281" s="70">
        <v>0.03</v>
      </c>
      <c r="AG281" s="60">
        <v>0</v>
      </c>
      <c r="AH281" s="71">
        <v>0.03</v>
      </c>
      <c r="AI281" s="71">
        <v>0.03</v>
      </c>
      <c r="AJ281" s="71">
        <v>0.03</v>
      </c>
      <c r="AK281" s="63" t="s">
        <v>25</v>
      </c>
      <c r="AL281" s="93">
        <f>AC281-AH281</f>
        <v>0.14000000000000001</v>
      </c>
    </row>
    <row r="282" spans="1:38" ht="17.25" thickBot="1">
      <c r="A282" s="72">
        <v>486</v>
      </c>
      <c r="B282" s="57" t="s">
        <v>2808</v>
      </c>
      <c r="C282" s="58" t="s">
        <v>1812</v>
      </c>
      <c r="D282" s="69" t="s">
        <v>104</v>
      </c>
      <c r="E282" s="58" t="s">
        <v>73</v>
      </c>
      <c r="F282" s="69" t="s">
        <v>4309</v>
      </c>
      <c r="G282" s="69">
        <v>1995</v>
      </c>
      <c r="H282" s="70">
        <v>6</v>
      </c>
      <c r="I282" s="71">
        <v>6</v>
      </c>
      <c r="J282" s="71">
        <v>540</v>
      </c>
      <c r="K282" s="71">
        <v>6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1</v>
      </c>
      <c r="S282" s="60">
        <v>0</v>
      </c>
      <c r="T282" s="70">
        <v>0.2</v>
      </c>
      <c r="U282" s="71">
        <v>0.2</v>
      </c>
      <c r="V282" s="60">
        <v>0</v>
      </c>
      <c r="W282" s="71">
        <v>0.2</v>
      </c>
      <c r="X282" s="70">
        <v>7</v>
      </c>
      <c r="Y282" s="71">
        <v>34</v>
      </c>
      <c r="Z282" s="60">
        <v>0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0.04</v>
      </c>
      <c r="AG282" s="60">
        <v>0</v>
      </c>
      <c r="AH282" s="71">
        <v>0.04</v>
      </c>
      <c r="AI282" s="71">
        <v>0.04</v>
      </c>
      <c r="AJ282" s="71">
        <v>0.04</v>
      </c>
      <c r="AK282" s="63" t="s">
        <v>25</v>
      </c>
      <c r="AL282" s="93">
        <f>AC282-AH282</f>
        <v>-0.04</v>
      </c>
    </row>
    <row r="283" spans="1:38" ht="17.25" thickBot="1">
      <c r="A283" s="72">
        <v>183</v>
      </c>
      <c r="B283" s="57" t="s">
        <v>3186</v>
      </c>
      <c r="C283" s="58" t="s">
        <v>1818</v>
      </c>
      <c r="D283" s="69" t="s">
        <v>103</v>
      </c>
      <c r="E283" s="58" t="s">
        <v>79</v>
      </c>
      <c r="F283" s="69" t="s">
        <v>4059</v>
      </c>
      <c r="G283" s="69">
        <v>2002</v>
      </c>
      <c r="H283" s="70">
        <v>13</v>
      </c>
      <c r="I283" s="71">
        <v>6</v>
      </c>
      <c r="J283" s="71">
        <v>535</v>
      </c>
      <c r="K283" s="71">
        <v>5.9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70">
        <v>1.3</v>
      </c>
      <c r="U283" s="71">
        <v>1.3</v>
      </c>
      <c r="V283" s="71">
        <v>0.5</v>
      </c>
      <c r="W283" s="71">
        <v>1.7</v>
      </c>
      <c r="X283" s="70">
        <v>23</v>
      </c>
      <c r="Y283" s="71">
        <v>41</v>
      </c>
      <c r="Z283" s="71">
        <v>35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0.21</v>
      </c>
      <c r="AG283" s="71">
        <v>0.08</v>
      </c>
      <c r="AH283" s="71">
        <v>0.28999999999999998</v>
      </c>
      <c r="AI283" s="71">
        <v>0.21</v>
      </c>
      <c r="AJ283" s="71">
        <v>0.28999999999999998</v>
      </c>
      <c r="AK283" s="63" t="s">
        <v>25</v>
      </c>
      <c r="AL283" s="93">
        <f>AC283-AH283</f>
        <v>-0.28999999999999998</v>
      </c>
    </row>
    <row r="284" spans="1:38" ht="17.25" thickBot="1">
      <c r="A284" s="72">
        <v>417</v>
      </c>
      <c r="B284" s="57" t="s">
        <v>316</v>
      </c>
      <c r="C284" s="58" t="s">
        <v>1820</v>
      </c>
      <c r="D284" s="69" t="s">
        <v>1819</v>
      </c>
      <c r="E284" s="58" t="s">
        <v>93</v>
      </c>
      <c r="F284" s="69" t="s">
        <v>4251</v>
      </c>
      <c r="G284" s="69">
        <v>1992</v>
      </c>
      <c r="H284" s="70">
        <v>11</v>
      </c>
      <c r="I284" s="71">
        <v>6</v>
      </c>
      <c r="J284" s="71">
        <v>531</v>
      </c>
      <c r="K284" s="71">
        <v>5.9</v>
      </c>
      <c r="L284" s="70">
        <v>1</v>
      </c>
      <c r="M284" s="71">
        <v>4</v>
      </c>
      <c r="N284" s="71">
        <v>5</v>
      </c>
      <c r="O284" s="71">
        <v>1</v>
      </c>
      <c r="P284" s="60">
        <v>0</v>
      </c>
      <c r="Q284" s="60">
        <v>0</v>
      </c>
      <c r="R284" s="71">
        <v>1</v>
      </c>
      <c r="S284" s="60">
        <v>0</v>
      </c>
      <c r="T284" s="70">
        <v>1.1000000000000001</v>
      </c>
      <c r="U284" s="71">
        <v>1.1000000000000001</v>
      </c>
      <c r="V284" s="71">
        <v>3.9</v>
      </c>
      <c r="W284" s="71">
        <v>5</v>
      </c>
      <c r="X284" s="70">
        <v>16</v>
      </c>
      <c r="Y284" s="71">
        <v>36</v>
      </c>
      <c r="Z284" s="71">
        <v>48</v>
      </c>
      <c r="AA284" s="70">
        <v>0.17</v>
      </c>
      <c r="AB284" s="71">
        <v>0.68</v>
      </c>
      <c r="AC284" s="71">
        <v>0.85</v>
      </c>
      <c r="AD284" s="71">
        <v>0.17</v>
      </c>
      <c r="AE284" s="71">
        <v>0.85</v>
      </c>
      <c r="AF284" s="70">
        <v>0.19</v>
      </c>
      <c r="AG284" s="71">
        <v>0.66</v>
      </c>
      <c r="AH284" s="71">
        <v>0.85</v>
      </c>
      <c r="AI284" s="71">
        <v>0.19</v>
      </c>
      <c r="AJ284" s="71">
        <v>0.85</v>
      </c>
      <c r="AK284" s="63" t="s">
        <v>25</v>
      </c>
      <c r="AL284" s="93">
        <f>AC284-AH284</f>
        <v>0</v>
      </c>
    </row>
    <row r="285" spans="1:38" ht="17.25" thickBot="1">
      <c r="A285" s="72">
        <v>447</v>
      </c>
      <c r="B285" s="57" t="s">
        <v>334</v>
      </c>
      <c r="C285" s="58" t="s">
        <v>1818</v>
      </c>
      <c r="D285" s="69" t="s">
        <v>104</v>
      </c>
      <c r="E285" s="58" t="s">
        <v>75</v>
      </c>
      <c r="F285" s="69" t="s">
        <v>4273</v>
      </c>
      <c r="G285" s="69">
        <v>1995</v>
      </c>
      <c r="H285" s="70">
        <v>7</v>
      </c>
      <c r="I285" s="71">
        <v>6</v>
      </c>
      <c r="J285" s="71">
        <v>531</v>
      </c>
      <c r="K285" s="71">
        <v>5.9</v>
      </c>
      <c r="L285" s="70">
        <v>1</v>
      </c>
      <c r="M285" s="60">
        <v>0</v>
      </c>
      <c r="N285" s="71">
        <v>1</v>
      </c>
      <c r="O285" s="71">
        <v>1</v>
      </c>
      <c r="P285" s="60">
        <v>0</v>
      </c>
      <c r="Q285" s="60">
        <v>0</v>
      </c>
      <c r="R285" s="71">
        <v>2</v>
      </c>
      <c r="S285" s="60">
        <v>0</v>
      </c>
      <c r="T285" s="70">
        <v>0.7</v>
      </c>
      <c r="U285" s="71">
        <v>0.7</v>
      </c>
      <c r="V285" s="71">
        <v>0.1</v>
      </c>
      <c r="W285" s="71">
        <v>0.8</v>
      </c>
      <c r="X285" s="70">
        <v>12</v>
      </c>
      <c r="Y285" s="71">
        <v>27</v>
      </c>
      <c r="Z285" s="71">
        <v>28</v>
      </c>
      <c r="AA285" s="70">
        <v>0.17</v>
      </c>
      <c r="AB285" s="60">
        <v>0</v>
      </c>
      <c r="AC285" s="71">
        <v>0.17</v>
      </c>
      <c r="AD285" s="71">
        <v>0.17</v>
      </c>
      <c r="AE285" s="71">
        <v>0.17</v>
      </c>
      <c r="AF285" s="70">
        <v>0.13</v>
      </c>
      <c r="AG285" s="71">
        <v>0.01</v>
      </c>
      <c r="AH285" s="71">
        <v>0.14000000000000001</v>
      </c>
      <c r="AI285" s="71">
        <v>0.13</v>
      </c>
      <c r="AJ285" s="71">
        <v>0.14000000000000001</v>
      </c>
      <c r="AK285" s="63" t="s">
        <v>25</v>
      </c>
      <c r="AL285" s="93">
        <f>AC285-AH285</f>
        <v>0.03</v>
      </c>
    </row>
    <row r="286" spans="1:38" ht="17.25" thickBot="1">
      <c r="A286" s="72">
        <v>307</v>
      </c>
      <c r="B286" s="57" t="s">
        <v>262</v>
      </c>
      <c r="C286" s="58" t="s">
        <v>1812</v>
      </c>
      <c r="D286" s="69" t="s">
        <v>1833</v>
      </c>
      <c r="E286" s="58" t="s">
        <v>73</v>
      </c>
      <c r="F286" s="69" t="s">
        <v>4163</v>
      </c>
      <c r="G286" s="69">
        <v>1986</v>
      </c>
      <c r="H286" s="70">
        <v>11</v>
      </c>
      <c r="I286" s="71">
        <v>7</v>
      </c>
      <c r="J286" s="71">
        <v>525</v>
      </c>
      <c r="K286" s="71">
        <v>5.8</v>
      </c>
      <c r="L286" s="59">
        <v>0</v>
      </c>
      <c r="M286" s="71">
        <v>1</v>
      </c>
      <c r="N286" s="71">
        <v>1</v>
      </c>
      <c r="O286" s="60">
        <v>0</v>
      </c>
      <c r="P286" s="60">
        <v>0</v>
      </c>
      <c r="Q286" s="60">
        <v>0</v>
      </c>
      <c r="R286" s="71">
        <v>3</v>
      </c>
      <c r="S286" s="60">
        <v>0</v>
      </c>
      <c r="T286" s="59">
        <v>0</v>
      </c>
      <c r="U286" s="60">
        <v>0</v>
      </c>
      <c r="V286" s="71">
        <v>0.7</v>
      </c>
      <c r="W286" s="71">
        <v>0.7</v>
      </c>
      <c r="X286" s="70">
        <v>6</v>
      </c>
      <c r="Y286" s="71">
        <v>53</v>
      </c>
      <c r="Z286" s="71">
        <v>43</v>
      </c>
      <c r="AA286" s="59">
        <v>0</v>
      </c>
      <c r="AB286" s="71">
        <v>0.17</v>
      </c>
      <c r="AC286" s="71">
        <v>0.17</v>
      </c>
      <c r="AD286" s="60">
        <v>0</v>
      </c>
      <c r="AE286" s="71">
        <v>0.17</v>
      </c>
      <c r="AF286" s="70">
        <v>0.01</v>
      </c>
      <c r="AG286" s="71">
        <v>0.12</v>
      </c>
      <c r="AH286" s="71">
        <v>0.13</v>
      </c>
      <c r="AI286" s="71">
        <v>0.01</v>
      </c>
      <c r="AJ286" s="71">
        <v>0.13</v>
      </c>
      <c r="AK286" s="63" t="s">
        <v>25</v>
      </c>
      <c r="AL286" s="93">
        <f>AC286-AH286</f>
        <v>4.0000000000000008E-2</v>
      </c>
    </row>
    <row r="287" spans="1:38" ht="17.25" thickBot="1">
      <c r="A287" s="72">
        <v>35</v>
      </c>
      <c r="B287" s="57" t="s">
        <v>3196</v>
      </c>
      <c r="C287" s="58" t="s">
        <v>1860</v>
      </c>
      <c r="D287" s="69" t="s">
        <v>103</v>
      </c>
      <c r="E287" s="58" t="s">
        <v>73</v>
      </c>
      <c r="F287" s="69" t="s">
        <v>3929</v>
      </c>
      <c r="G287" s="69">
        <v>2004</v>
      </c>
      <c r="H287" s="70">
        <v>11</v>
      </c>
      <c r="I287" s="71">
        <v>7</v>
      </c>
      <c r="J287" s="71">
        <v>523</v>
      </c>
      <c r="K287" s="71">
        <v>5.8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3</v>
      </c>
      <c r="S287" s="60">
        <v>0</v>
      </c>
      <c r="T287" s="70">
        <v>0.4</v>
      </c>
      <c r="U287" s="71">
        <v>0.4</v>
      </c>
      <c r="V287" s="71">
        <v>0.1</v>
      </c>
      <c r="W287" s="71">
        <v>0.5</v>
      </c>
      <c r="X287" s="70">
        <v>2</v>
      </c>
      <c r="Y287" s="71">
        <v>24</v>
      </c>
      <c r="Z287" s="71">
        <v>2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7.0000000000000007E-2</v>
      </c>
      <c r="AG287" s="71">
        <v>0.02</v>
      </c>
      <c r="AH287" s="71">
        <v>0.09</v>
      </c>
      <c r="AI287" s="71">
        <v>7.0000000000000007E-2</v>
      </c>
      <c r="AJ287" s="71">
        <v>0.09</v>
      </c>
      <c r="AK287" s="63" t="s">
        <v>25</v>
      </c>
      <c r="AL287" s="93">
        <f>AC287-AH287</f>
        <v>-0.09</v>
      </c>
    </row>
    <row r="288" spans="1:38" ht="17.25" thickBot="1">
      <c r="A288" s="72">
        <v>172</v>
      </c>
      <c r="B288" s="57" t="s">
        <v>3088</v>
      </c>
      <c r="C288" s="58" t="s">
        <v>3089</v>
      </c>
      <c r="D288" s="69" t="s">
        <v>104</v>
      </c>
      <c r="E288" s="58" t="s">
        <v>77</v>
      </c>
      <c r="F288" s="69" t="s">
        <v>4052</v>
      </c>
      <c r="G288" s="69">
        <v>1993</v>
      </c>
      <c r="H288" s="70">
        <v>12</v>
      </c>
      <c r="I288" s="71">
        <v>5</v>
      </c>
      <c r="J288" s="71">
        <v>518</v>
      </c>
      <c r="K288" s="71">
        <v>5.8</v>
      </c>
      <c r="L288" s="70">
        <v>1</v>
      </c>
      <c r="M288" s="60">
        <v>0</v>
      </c>
      <c r="N288" s="71">
        <v>1</v>
      </c>
      <c r="O288" s="71">
        <v>1</v>
      </c>
      <c r="P288" s="60">
        <v>0</v>
      </c>
      <c r="Q288" s="60">
        <v>0</v>
      </c>
      <c r="R288" s="71">
        <v>4</v>
      </c>
      <c r="S288" s="60">
        <v>0</v>
      </c>
      <c r="T288" s="70">
        <v>0.2</v>
      </c>
      <c r="U288" s="71">
        <v>0.2</v>
      </c>
      <c r="V288" s="71">
        <v>0.5</v>
      </c>
      <c r="W288" s="71">
        <v>0.7</v>
      </c>
      <c r="X288" s="70">
        <v>12</v>
      </c>
      <c r="Y288" s="71">
        <v>20</v>
      </c>
      <c r="Z288" s="71">
        <v>15</v>
      </c>
      <c r="AA288" s="70">
        <v>0.17</v>
      </c>
      <c r="AB288" s="60">
        <v>0</v>
      </c>
      <c r="AC288" s="71">
        <v>0.17</v>
      </c>
      <c r="AD288" s="71">
        <v>0.17</v>
      </c>
      <c r="AE288" s="71">
        <v>0.17</v>
      </c>
      <c r="AF288" s="70">
        <v>0.04</v>
      </c>
      <c r="AG288" s="71">
        <v>0.09</v>
      </c>
      <c r="AH288" s="71">
        <v>0.13</v>
      </c>
      <c r="AI288" s="71">
        <v>0.04</v>
      </c>
      <c r="AJ288" s="71">
        <v>0.13</v>
      </c>
      <c r="AK288" s="63" t="s">
        <v>25</v>
      </c>
      <c r="AL288" s="93"/>
    </row>
    <row r="289" spans="1:38" ht="17.25" thickBot="1">
      <c r="A289" s="72">
        <v>306</v>
      </c>
      <c r="B289" s="57" t="s">
        <v>3426</v>
      </c>
      <c r="C289" s="58" t="s">
        <v>1812</v>
      </c>
      <c r="D289" s="69" t="s">
        <v>103</v>
      </c>
      <c r="E289" s="58" t="s">
        <v>67</v>
      </c>
      <c r="F289" s="69" t="s">
        <v>4162</v>
      </c>
      <c r="G289" s="69">
        <v>2006</v>
      </c>
      <c r="H289" s="70">
        <v>7</v>
      </c>
      <c r="I289" s="71">
        <v>6</v>
      </c>
      <c r="J289" s="71">
        <v>515</v>
      </c>
      <c r="K289" s="71">
        <v>5.7</v>
      </c>
      <c r="L289" s="70">
        <v>1</v>
      </c>
      <c r="M289" s="71">
        <v>1</v>
      </c>
      <c r="N289" s="71">
        <v>2</v>
      </c>
      <c r="O289" s="71">
        <v>1</v>
      </c>
      <c r="P289" s="60">
        <v>0</v>
      </c>
      <c r="Q289" s="60">
        <v>0</v>
      </c>
      <c r="R289" s="60">
        <v>0</v>
      </c>
      <c r="S289" s="60">
        <v>0</v>
      </c>
      <c r="T289" s="70">
        <v>0.8</v>
      </c>
      <c r="U289" s="71">
        <v>0.8</v>
      </c>
      <c r="V289" s="71">
        <v>1.2</v>
      </c>
      <c r="W289" s="71">
        <v>2</v>
      </c>
      <c r="X289" s="70">
        <v>5</v>
      </c>
      <c r="Y289" s="71">
        <v>22</v>
      </c>
      <c r="Z289" s="71">
        <v>30</v>
      </c>
      <c r="AA289" s="70">
        <v>0.17</v>
      </c>
      <c r="AB289" s="71">
        <v>0.17</v>
      </c>
      <c r="AC289" s="71">
        <v>0.35</v>
      </c>
      <c r="AD289" s="71">
        <v>0.17</v>
      </c>
      <c r="AE289" s="71">
        <v>0.35</v>
      </c>
      <c r="AF289" s="70">
        <v>0.14000000000000001</v>
      </c>
      <c r="AG289" s="71">
        <v>0.2</v>
      </c>
      <c r="AH289" s="71">
        <v>0.34</v>
      </c>
      <c r="AI289" s="71">
        <v>0.14000000000000001</v>
      </c>
      <c r="AJ289" s="71">
        <v>0.34</v>
      </c>
      <c r="AK289" s="63" t="s">
        <v>25</v>
      </c>
      <c r="AL289" s="93">
        <f>AC289-AH289</f>
        <v>9.9999999999999534E-3</v>
      </c>
    </row>
    <row r="290" spans="1:38" ht="17.25" thickBot="1">
      <c r="A290" s="72">
        <v>60</v>
      </c>
      <c r="B290" s="57" t="s">
        <v>131</v>
      </c>
      <c r="C290" s="58" t="s">
        <v>1818</v>
      </c>
      <c r="D290" s="69" t="s">
        <v>104</v>
      </c>
      <c r="E290" s="58" t="s">
        <v>67</v>
      </c>
      <c r="F290" s="69" t="s">
        <v>3952</v>
      </c>
      <c r="G290" s="69">
        <v>2000</v>
      </c>
      <c r="H290" s="70">
        <v>7</v>
      </c>
      <c r="I290" s="71">
        <v>5</v>
      </c>
      <c r="J290" s="71">
        <v>507</v>
      </c>
      <c r="K290" s="71">
        <v>5.6</v>
      </c>
      <c r="L290" s="70">
        <v>1</v>
      </c>
      <c r="M290" s="71">
        <v>1</v>
      </c>
      <c r="N290" s="71">
        <v>2</v>
      </c>
      <c r="O290" s="71">
        <v>1</v>
      </c>
      <c r="P290" s="60">
        <v>0</v>
      </c>
      <c r="Q290" s="60">
        <v>0</v>
      </c>
      <c r="R290" s="71">
        <v>1</v>
      </c>
      <c r="S290" s="60">
        <v>0</v>
      </c>
      <c r="T290" s="70">
        <v>0.3</v>
      </c>
      <c r="U290" s="71">
        <v>0.3</v>
      </c>
      <c r="V290" s="71">
        <v>0.8</v>
      </c>
      <c r="W290" s="71">
        <v>1.1000000000000001</v>
      </c>
      <c r="X290" s="59">
        <v>0</v>
      </c>
      <c r="Y290" s="71">
        <v>14</v>
      </c>
      <c r="Z290" s="71">
        <v>2</v>
      </c>
      <c r="AA290" s="70">
        <v>0.18</v>
      </c>
      <c r="AB290" s="71">
        <v>0.18</v>
      </c>
      <c r="AC290" s="71">
        <v>0.36</v>
      </c>
      <c r="AD290" s="71">
        <v>0.18</v>
      </c>
      <c r="AE290" s="71">
        <v>0.36</v>
      </c>
      <c r="AF290" s="70">
        <v>0.06</v>
      </c>
      <c r="AG290" s="71">
        <v>0.14000000000000001</v>
      </c>
      <c r="AH290" s="71">
        <v>0.19</v>
      </c>
      <c r="AI290" s="71">
        <v>0.06</v>
      </c>
      <c r="AJ290" s="71">
        <v>0.19</v>
      </c>
      <c r="AK290" s="63" t="s">
        <v>25</v>
      </c>
      <c r="AL290" s="93">
        <f>AC290-AH290</f>
        <v>0.16999999999999998</v>
      </c>
    </row>
    <row r="291" spans="1:38" ht="17.25" thickBot="1">
      <c r="A291" s="72">
        <v>345</v>
      </c>
      <c r="B291" s="57" t="s">
        <v>3508</v>
      </c>
      <c r="C291" s="58" t="s">
        <v>1814</v>
      </c>
      <c r="D291" s="69" t="s">
        <v>1819</v>
      </c>
      <c r="E291" s="58" t="s">
        <v>85</v>
      </c>
      <c r="F291" s="69" t="s">
        <v>4197</v>
      </c>
      <c r="G291" s="69">
        <v>2001</v>
      </c>
      <c r="H291" s="70">
        <v>7</v>
      </c>
      <c r="I291" s="71">
        <v>5</v>
      </c>
      <c r="J291" s="71">
        <v>497</v>
      </c>
      <c r="K291" s="71">
        <v>5.5</v>
      </c>
      <c r="L291" s="70">
        <v>2</v>
      </c>
      <c r="M291" s="71">
        <v>1</v>
      </c>
      <c r="N291" s="71">
        <v>3</v>
      </c>
      <c r="O291" s="71">
        <v>1</v>
      </c>
      <c r="P291" s="71">
        <v>1</v>
      </c>
      <c r="Q291" s="71">
        <v>1</v>
      </c>
      <c r="R291" s="60">
        <v>0</v>
      </c>
      <c r="S291" s="60">
        <v>0</v>
      </c>
      <c r="T291" s="70">
        <v>1.7</v>
      </c>
      <c r="U291" s="71">
        <v>0.9</v>
      </c>
      <c r="V291" s="71">
        <v>2.2999999999999998</v>
      </c>
      <c r="W291" s="71">
        <v>3.2</v>
      </c>
      <c r="X291" s="70">
        <v>18</v>
      </c>
      <c r="Y291" s="71">
        <v>20</v>
      </c>
      <c r="Z291" s="71">
        <v>46</v>
      </c>
      <c r="AA291" s="70">
        <v>0.36</v>
      </c>
      <c r="AB291" s="71">
        <v>0.18</v>
      </c>
      <c r="AC291" s="71">
        <v>0.54</v>
      </c>
      <c r="AD291" s="71">
        <v>0.18</v>
      </c>
      <c r="AE291" s="71">
        <v>0.36</v>
      </c>
      <c r="AF291" s="70">
        <v>0.31</v>
      </c>
      <c r="AG291" s="71">
        <v>0.42</v>
      </c>
      <c r="AH291" s="71">
        <v>0.73</v>
      </c>
      <c r="AI291" s="71">
        <v>0.16</v>
      </c>
      <c r="AJ291" s="71">
        <v>0.59</v>
      </c>
      <c r="AK291" s="63" t="s">
        <v>25</v>
      </c>
      <c r="AL291" s="93"/>
    </row>
    <row r="292" spans="1:38" ht="17.25" thickBot="1">
      <c r="A292" s="72">
        <v>151</v>
      </c>
      <c r="B292" s="57" t="s">
        <v>176</v>
      </c>
      <c r="C292" s="58" t="s">
        <v>1842</v>
      </c>
      <c r="D292" s="69" t="s">
        <v>104</v>
      </c>
      <c r="E292" s="58" t="s">
        <v>73</v>
      </c>
      <c r="F292" s="69" t="s">
        <v>4032</v>
      </c>
      <c r="G292" s="69">
        <v>1998</v>
      </c>
      <c r="H292" s="70">
        <v>6</v>
      </c>
      <c r="I292" s="71">
        <v>6</v>
      </c>
      <c r="J292" s="71">
        <v>495</v>
      </c>
      <c r="K292" s="71">
        <v>5.5</v>
      </c>
      <c r="L292" s="70">
        <v>1</v>
      </c>
      <c r="M292" s="71">
        <v>3</v>
      </c>
      <c r="N292" s="71">
        <v>4</v>
      </c>
      <c r="O292" s="71">
        <v>1</v>
      </c>
      <c r="P292" s="60">
        <v>0</v>
      </c>
      <c r="Q292" s="60">
        <v>0</v>
      </c>
      <c r="R292" s="71">
        <v>2</v>
      </c>
      <c r="S292" s="60">
        <v>0</v>
      </c>
      <c r="T292" s="70">
        <v>0.9</v>
      </c>
      <c r="U292" s="71">
        <v>0.9</v>
      </c>
      <c r="V292" s="71">
        <v>2.8</v>
      </c>
      <c r="W292" s="71">
        <v>3.6</v>
      </c>
      <c r="X292" s="70">
        <v>22</v>
      </c>
      <c r="Y292" s="71">
        <v>41</v>
      </c>
      <c r="Z292" s="71">
        <v>36</v>
      </c>
      <c r="AA292" s="70">
        <v>0.18</v>
      </c>
      <c r="AB292" s="71">
        <v>0.55000000000000004</v>
      </c>
      <c r="AC292" s="71">
        <v>0.73</v>
      </c>
      <c r="AD292" s="71">
        <v>0.18</v>
      </c>
      <c r="AE292" s="71">
        <v>0.73</v>
      </c>
      <c r="AF292" s="70">
        <v>0.16</v>
      </c>
      <c r="AG292" s="71">
        <v>0.5</v>
      </c>
      <c r="AH292" s="71">
        <v>0.66</v>
      </c>
      <c r="AI292" s="71">
        <v>0.16</v>
      </c>
      <c r="AJ292" s="71">
        <v>0.66</v>
      </c>
      <c r="AK292" s="63" t="s">
        <v>25</v>
      </c>
      <c r="AL292" s="93"/>
    </row>
    <row r="293" spans="1:38" ht="17.25" thickBot="1">
      <c r="A293" s="72">
        <v>46</v>
      </c>
      <c r="B293" s="57" t="s">
        <v>127</v>
      </c>
      <c r="C293" s="58" t="s">
        <v>1815</v>
      </c>
      <c r="D293" s="69" t="s">
        <v>1819</v>
      </c>
      <c r="E293" s="58" t="s">
        <v>91</v>
      </c>
      <c r="F293" s="69" t="s">
        <v>3940</v>
      </c>
      <c r="G293" s="69">
        <v>1995</v>
      </c>
      <c r="H293" s="70">
        <v>11</v>
      </c>
      <c r="I293" s="71">
        <v>4</v>
      </c>
      <c r="J293" s="71">
        <v>490</v>
      </c>
      <c r="K293" s="71">
        <v>5.4</v>
      </c>
      <c r="L293" s="59">
        <v>0</v>
      </c>
      <c r="M293" s="71">
        <v>1</v>
      </c>
      <c r="N293" s="71">
        <v>1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0.9</v>
      </c>
      <c r="U293" s="71">
        <v>0.9</v>
      </c>
      <c r="V293" s="71">
        <v>1.4</v>
      </c>
      <c r="W293" s="71">
        <v>2.2999999999999998</v>
      </c>
      <c r="X293" s="70">
        <v>25</v>
      </c>
      <c r="Y293" s="71">
        <v>21</v>
      </c>
      <c r="Z293" s="71">
        <v>65</v>
      </c>
      <c r="AA293" s="59">
        <v>0</v>
      </c>
      <c r="AB293" s="71">
        <v>0.18</v>
      </c>
      <c r="AC293" s="71">
        <v>0.18</v>
      </c>
      <c r="AD293" s="60">
        <v>0</v>
      </c>
      <c r="AE293" s="71">
        <v>0.18</v>
      </c>
      <c r="AF293" s="70">
        <v>0.17</v>
      </c>
      <c r="AG293" s="71">
        <v>0.25</v>
      </c>
      <c r="AH293" s="71">
        <v>0.42</v>
      </c>
      <c r="AI293" s="71">
        <v>0.17</v>
      </c>
      <c r="AJ293" s="71">
        <v>0.42</v>
      </c>
      <c r="AK293" s="63" t="s">
        <v>25</v>
      </c>
      <c r="AL293" s="93">
        <f>AC293-AH293</f>
        <v>-0.24</v>
      </c>
    </row>
    <row r="294" spans="1:38" ht="17.25" thickBot="1">
      <c r="A294" s="72">
        <v>502</v>
      </c>
      <c r="B294" s="57" t="s">
        <v>2915</v>
      </c>
      <c r="C294" s="58" t="s">
        <v>1852</v>
      </c>
      <c r="D294" s="69" t="s">
        <v>1819</v>
      </c>
      <c r="E294" s="58" t="s">
        <v>83</v>
      </c>
      <c r="F294" s="69" t="s">
        <v>4323</v>
      </c>
      <c r="G294" s="69">
        <v>1999</v>
      </c>
      <c r="H294" s="70">
        <v>12</v>
      </c>
      <c r="I294" s="71">
        <v>7</v>
      </c>
      <c r="J294" s="71">
        <v>489</v>
      </c>
      <c r="K294" s="71">
        <v>5.4</v>
      </c>
      <c r="L294" s="70">
        <v>1</v>
      </c>
      <c r="M294" s="60">
        <v>0</v>
      </c>
      <c r="N294" s="71">
        <v>1</v>
      </c>
      <c r="O294" s="71">
        <v>1</v>
      </c>
      <c r="P294" s="60">
        <v>0</v>
      </c>
      <c r="Q294" s="60">
        <v>0</v>
      </c>
      <c r="R294" s="71">
        <v>4</v>
      </c>
      <c r="S294" s="60">
        <v>0</v>
      </c>
      <c r="T294" s="70">
        <v>1.7</v>
      </c>
      <c r="U294" s="71">
        <v>1.7</v>
      </c>
      <c r="V294" s="71">
        <v>0.7</v>
      </c>
      <c r="W294" s="71">
        <v>2.4</v>
      </c>
      <c r="X294" s="70">
        <v>22</v>
      </c>
      <c r="Y294" s="71">
        <v>18</v>
      </c>
      <c r="Z294" s="71">
        <v>37</v>
      </c>
      <c r="AA294" s="70">
        <v>0.18</v>
      </c>
      <c r="AB294" s="60">
        <v>0</v>
      </c>
      <c r="AC294" s="71">
        <v>0.18</v>
      </c>
      <c r="AD294" s="71">
        <v>0.18</v>
      </c>
      <c r="AE294" s="71">
        <v>0.18</v>
      </c>
      <c r="AF294" s="70">
        <v>0.31</v>
      </c>
      <c r="AG294" s="71">
        <v>0.14000000000000001</v>
      </c>
      <c r="AH294" s="71">
        <v>0.44</v>
      </c>
      <c r="AI294" s="71">
        <v>0.31</v>
      </c>
      <c r="AJ294" s="71">
        <v>0.44</v>
      </c>
      <c r="AK294" s="63" t="s">
        <v>25</v>
      </c>
      <c r="AL294" s="93">
        <f>AC294-AH294</f>
        <v>-0.26</v>
      </c>
    </row>
    <row r="295" spans="1:38" ht="17.25" thickBot="1">
      <c r="A295" s="72">
        <v>109</v>
      </c>
      <c r="B295" s="57" t="s">
        <v>157</v>
      </c>
      <c r="C295" s="58" t="s">
        <v>1822</v>
      </c>
      <c r="D295" s="69" t="s">
        <v>1810</v>
      </c>
      <c r="E295" s="58" t="s">
        <v>87</v>
      </c>
      <c r="F295" s="69" t="s">
        <v>3997</v>
      </c>
      <c r="G295" s="69">
        <v>2001</v>
      </c>
      <c r="H295" s="70">
        <v>11</v>
      </c>
      <c r="I295" s="71">
        <v>5</v>
      </c>
      <c r="J295" s="71">
        <v>484</v>
      </c>
      <c r="K295" s="71">
        <v>5.4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70">
        <v>0.3</v>
      </c>
      <c r="U295" s="71">
        <v>0.3</v>
      </c>
      <c r="V295" s="71">
        <v>0.1</v>
      </c>
      <c r="W295" s="71">
        <v>0.3</v>
      </c>
      <c r="X295" s="70">
        <v>5</v>
      </c>
      <c r="Y295" s="71">
        <v>19</v>
      </c>
      <c r="Z295" s="71">
        <v>12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0.05</v>
      </c>
      <c r="AG295" s="71">
        <v>0.01</v>
      </c>
      <c r="AH295" s="71">
        <v>0.06</v>
      </c>
      <c r="AI295" s="71">
        <v>0.05</v>
      </c>
      <c r="AJ295" s="71">
        <v>0.06</v>
      </c>
      <c r="AK295" s="63" t="s">
        <v>25</v>
      </c>
      <c r="AL295" s="93">
        <f>AC295-AH295</f>
        <v>-0.06</v>
      </c>
    </row>
    <row r="296" spans="1:38" ht="17.25" thickBot="1">
      <c r="A296" s="72">
        <v>253</v>
      </c>
      <c r="B296" s="57" t="s">
        <v>2802</v>
      </c>
      <c r="C296" s="58" t="s">
        <v>1812</v>
      </c>
      <c r="D296" s="69" t="s">
        <v>103</v>
      </c>
      <c r="E296" s="58" t="s">
        <v>73</v>
      </c>
      <c r="F296" s="69" t="s">
        <v>4118</v>
      </c>
      <c r="G296" s="69">
        <v>1988</v>
      </c>
      <c r="H296" s="70">
        <v>12</v>
      </c>
      <c r="I296" s="71">
        <v>8</v>
      </c>
      <c r="J296" s="71">
        <v>483</v>
      </c>
      <c r="K296" s="71">
        <v>5.4</v>
      </c>
      <c r="L296" s="59">
        <v>0</v>
      </c>
      <c r="M296" s="71">
        <v>1</v>
      </c>
      <c r="N296" s="71">
        <v>1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0.1</v>
      </c>
      <c r="U296" s="71">
        <v>0.1</v>
      </c>
      <c r="V296" s="71">
        <v>0.6</v>
      </c>
      <c r="W296" s="71">
        <v>0.7</v>
      </c>
      <c r="X296" s="70">
        <v>3</v>
      </c>
      <c r="Y296" s="71">
        <v>17</v>
      </c>
      <c r="Z296" s="71">
        <v>35</v>
      </c>
      <c r="AA296" s="59">
        <v>0</v>
      </c>
      <c r="AB296" s="71">
        <v>0.19</v>
      </c>
      <c r="AC296" s="71">
        <v>0.19</v>
      </c>
      <c r="AD296" s="60">
        <v>0</v>
      </c>
      <c r="AE296" s="71">
        <v>0.19</v>
      </c>
      <c r="AF296" s="70">
        <v>0.02</v>
      </c>
      <c r="AG296" s="71">
        <v>0.12</v>
      </c>
      <c r="AH296" s="71">
        <v>0.14000000000000001</v>
      </c>
      <c r="AI296" s="71">
        <v>0.02</v>
      </c>
      <c r="AJ296" s="71">
        <v>0.14000000000000001</v>
      </c>
      <c r="AK296" s="63" t="s">
        <v>25</v>
      </c>
      <c r="AL296" s="93">
        <f>AC296-AH296</f>
        <v>4.9999999999999989E-2</v>
      </c>
    </row>
    <row r="297" spans="1:38" ht="17.25" thickBot="1">
      <c r="A297" s="72">
        <v>143</v>
      </c>
      <c r="B297" s="57" t="s">
        <v>2652</v>
      </c>
      <c r="C297" s="58" t="s">
        <v>1832</v>
      </c>
      <c r="D297" s="69" t="s">
        <v>104</v>
      </c>
      <c r="E297" s="58" t="s">
        <v>2347</v>
      </c>
      <c r="F297" s="69" t="s">
        <v>4024</v>
      </c>
      <c r="G297" s="69">
        <v>1992</v>
      </c>
      <c r="H297" s="70">
        <v>6</v>
      </c>
      <c r="I297" s="71">
        <v>6</v>
      </c>
      <c r="J297" s="71">
        <v>482</v>
      </c>
      <c r="K297" s="71">
        <v>5.4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71">
        <v>2</v>
      </c>
      <c r="S297" s="60">
        <v>0</v>
      </c>
      <c r="T297" s="70">
        <v>0.2</v>
      </c>
      <c r="U297" s="71">
        <v>0.2</v>
      </c>
      <c r="V297" s="60">
        <v>0</v>
      </c>
      <c r="W297" s="71">
        <v>0.2</v>
      </c>
      <c r="X297" s="59">
        <v>0</v>
      </c>
      <c r="Y297" s="71">
        <v>5</v>
      </c>
      <c r="Z297" s="71">
        <v>1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70">
        <v>0.03</v>
      </c>
      <c r="AG297" s="60">
        <v>0</v>
      </c>
      <c r="AH297" s="71">
        <v>0.03</v>
      </c>
      <c r="AI297" s="71">
        <v>0.03</v>
      </c>
      <c r="AJ297" s="71">
        <v>0.03</v>
      </c>
      <c r="AK297" s="63" t="s">
        <v>25</v>
      </c>
      <c r="AL297" s="93">
        <f>AC297-AH297</f>
        <v>-0.03</v>
      </c>
    </row>
    <row r="298" spans="1:38" ht="17.25" thickBot="1">
      <c r="A298" s="72">
        <v>456</v>
      </c>
      <c r="B298" s="57" t="s">
        <v>3352</v>
      </c>
      <c r="C298" s="58" t="s">
        <v>1812</v>
      </c>
      <c r="D298" s="69" t="s">
        <v>1810</v>
      </c>
      <c r="E298" s="58" t="s">
        <v>2626</v>
      </c>
      <c r="F298" s="69" t="s">
        <v>4282</v>
      </c>
      <c r="G298" s="69">
        <v>1991</v>
      </c>
      <c r="H298" s="70">
        <v>9</v>
      </c>
      <c r="I298" s="71">
        <v>6</v>
      </c>
      <c r="J298" s="71">
        <v>476</v>
      </c>
      <c r="K298" s="71">
        <v>5.3</v>
      </c>
      <c r="L298" s="70">
        <v>1</v>
      </c>
      <c r="M298" s="71">
        <v>2</v>
      </c>
      <c r="N298" s="71">
        <v>3</v>
      </c>
      <c r="O298" s="71">
        <v>1</v>
      </c>
      <c r="P298" s="60">
        <v>0</v>
      </c>
      <c r="Q298" s="60">
        <v>0</v>
      </c>
      <c r="R298" s="60">
        <v>0</v>
      </c>
      <c r="S298" s="60">
        <v>0</v>
      </c>
      <c r="T298" s="70">
        <v>0.7</v>
      </c>
      <c r="U298" s="71">
        <v>0.7</v>
      </c>
      <c r="V298" s="71">
        <v>0.5</v>
      </c>
      <c r="W298" s="71">
        <v>1.1000000000000001</v>
      </c>
      <c r="X298" s="70">
        <v>12</v>
      </c>
      <c r="Y298" s="71">
        <v>13</v>
      </c>
      <c r="Z298" s="71">
        <v>22</v>
      </c>
      <c r="AA298" s="70">
        <v>0.19</v>
      </c>
      <c r="AB298" s="71">
        <v>0.38</v>
      </c>
      <c r="AC298" s="71">
        <v>0.56999999999999995</v>
      </c>
      <c r="AD298" s="71">
        <v>0.19</v>
      </c>
      <c r="AE298" s="71">
        <v>0.56999999999999995</v>
      </c>
      <c r="AF298" s="70">
        <v>0.13</v>
      </c>
      <c r="AG298" s="71">
        <v>0.09</v>
      </c>
      <c r="AH298" s="71">
        <v>0.22</v>
      </c>
      <c r="AI298" s="71">
        <v>0.13</v>
      </c>
      <c r="AJ298" s="71">
        <v>0.22</v>
      </c>
      <c r="AK298" s="63" t="s">
        <v>25</v>
      </c>
      <c r="AL298" s="93">
        <f>AC298-AH298</f>
        <v>0.35</v>
      </c>
    </row>
    <row r="299" spans="1:38" ht="17.25" thickBot="1">
      <c r="A299" s="72">
        <v>487</v>
      </c>
      <c r="B299" s="57" t="s">
        <v>351</v>
      </c>
      <c r="C299" s="58" t="s">
        <v>1812</v>
      </c>
      <c r="D299" s="69" t="s">
        <v>1819</v>
      </c>
      <c r="E299" s="58" t="s">
        <v>73</v>
      </c>
      <c r="F299" s="69" t="s">
        <v>4310</v>
      </c>
      <c r="G299" s="69">
        <v>1990</v>
      </c>
      <c r="H299" s="70">
        <v>10</v>
      </c>
      <c r="I299" s="71">
        <v>7</v>
      </c>
      <c r="J299" s="71">
        <v>465</v>
      </c>
      <c r="K299" s="71">
        <v>5.2</v>
      </c>
      <c r="L299" s="70">
        <v>2</v>
      </c>
      <c r="M299" s="60">
        <v>0</v>
      </c>
      <c r="N299" s="71">
        <v>2</v>
      </c>
      <c r="O299" s="71">
        <v>2</v>
      </c>
      <c r="P299" s="60">
        <v>0</v>
      </c>
      <c r="Q299" s="60">
        <v>0</v>
      </c>
      <c r="R299" s="71">
        <v>1</v>
      </c>
      <c r="S299" s="60">
        <v>0</v>
      </c>
      <c r="T299" s="70">
        <v>1.3</v>
      </c>
      <c r="U299" s="71">
        <v>1.3</v>
      </c>
      <c r="V299" s="71">
        <v>0.4</v>
      </c>
      <c r="W299" s="71">
        <v>1.7</v>
      </c>
      <c r="X299" s="70">
        <v>9</v>
      </c>
      <c r="Y299" s="71">
        <v>14</v>
      </c>
      <c r="Z299" s="71">
        <v>27</v>
      </c>
      <c r="AA299" s="70">
        <v>0.39</v>
      </c>
      <c r="AB299" s="60">
        <v>0</v>
      </c>
      <c r="AC299" s="71">
        <v>0.39</v>
      </c>
      <c r="AD299" s="71">
        <v>0.39</v>
      </c>
      <c r="AE299" s="71">
        <v>0.39</v>
      </c>
      <c r="AF299" s="70">
        <v>0.25</v>
      </c>
      <c r="AG299" s="71">
        <v>0.08</v>
      </c>
      <c r="AH299" s="71">
        <v>0.33</v>
      </c>
      <c r="AI299" s="71">
        <v>0.25</v>
      </c>
      <c r="AJ299" s="71">
        <v>0.33</v>
      </c>
      <c r="AK299" s="63" t="s">
        <v>25</v>
      </c>
      <c r="AL299" s="93">
        <f>AC299-AH299</f>
        <v>0.06</v>
      </c>
    </row>
    <row r="300" spans="1:38" ht="17.25" thickBot="1">
      <c r="A300" s="72">
        <v>227</v>
      </c>
      <c r="B300" s="57" t="s">
        <v>220</v>
      </c>
      <c r="C300" s="58" t="s">
        <v>1812</v>
      </c>
      <c r="D300" s="69" t="s">
        <v>103</v>
      </c>
      <c r="E300" s="58" t="s">
        <v>79</v>
      </c>
      <c r="F300" s="69" t="s">
        <v>4096</v>
      </c>
      <c r="G300" s="69">
        <v>2001</v>
      </c>
      <c r="H300" s="70">
        <v>10</v>
      </c>
      <c r="I300" s="71">
        <v>6</v>
      </c>
      <c r="J300" s="71">
        <v>464</v>
      </c>
      <c r="K300" s="71">
        <v>5.2</v>
      </c>
      <c r="L300" s="59">
        <v>0</v>
      </c>
      <c r="M300" s="71">
        <v>1</v>
      </c>
      <c r="N300" s="71">
        <v>1</v>
      </c>
      <c r="O300" s="60">
        <v>0</v>
      </c>
      <c r="P300" s="60">
        <v>0</v>
      </c>
      <c r="Q300" s="60">
        <v>0</v>
      </c>
      <c r="R300" s="71">
        <v>1</v>
      </c>
      <c r="S300" s="71">
        <v>1</v>
      </c>
      <c r="T300" s="70">
        <v>0.3</v>
      </c>
      <c r="U300" s="71">
        <v>0.3</v>
      </c>
      <c r="V300" s="71">
        <v>0.2</v>
      </c>
      <c r="W300" s="71">
        <v>0.5</v>
      </c>
      <c r="X300" s="70">
        <v>10</v>
      </c>
      <c r="Y300" s="71">
        <v>31</v>
      </c>
      <c r="Z300" s="71">
        <v>34</v>
      </c>
      <c r="AA300" s="59">
        <v>0</v>
      </c>
      <c r="AB300" s="71">
        <v>0.19</v>
      </c>
      <c r="AC300" s="71">
        <v>0.19</v>
      </c>
      <c r="AD300" s="60">
        <v>0</v>
      </c>
      <c r="AE300" s="71">
        <v>0.19</v>
      </c>
      <c r="AF300" s="70">
        <v>0.05</v>
      </c>
      <c r="AG300" s="71">
        <v>0.04</v>
      </c>
      <c r="AH300" s="71">
        <v>0.09</v>
      </c>
      <c r="AI300" s="71">
        <v>0.05</v>
      </c>
      <c r="AJ300" s="71">
        <v>0.09</v>
      </c>
      <c r="AK300" s="63" t="s">
        <v>25</v>
      </c>
      <c r="AL300" s="93">
        <f>AC300-AH300</f>
        <v>0.1</v>
      </c>
    </row>
    <row r="301" spans="1:38" ht="17.25" thickBot="1">
      <c r="A301" s="72">
        <v>44</v>
      </c>
      <c r="B301" s="57" t="s">
        <v>3184</v>
      </c>
      <c r="C301" s="58" t="s">
        <v>1814</v>
      </c>
      <c r="D301" s="69" t="s">
        <v>103</v>
      </c>
      <c r="E301" s="58" t="s">
        <v>93</v>
      </c>
      <c r="F301" s="69" t="s">
        <v>3938</v>
      </c>
      <c r="G301" s="69">
        <v>1998</v>
      </c>
      <c r="H301" s="70">
        <v>9</v>
      </c>
      <c r="I301" s="71">
        <v>6</v>
      </c>
      <c r="J301" s="71">
        <v>463</v>
      </c>
      <c r="K301" s="71">
        <v>5.0999999999999996</v>
      </c>
      <c r="L301" s="70">
        <v>1</v>
      </c>
      <c r="M301" s="71">
        <v>1</v>
      </c>
      <c r="N301" s="71">
        <v>2</v>
      </c>
      <c r="O301" s="71">
        <v>1</v>
      </c>
      <c r="P301" s="60">
        <v>0</v>
      </c>
      <c r="Q301" s="60">
        <v>0</v>
      </c>
      <c r="R301" s="60">
        <v>0</v>
      </c>
      <c r="S301" s="71">
        <v>1</v>
      </c>
      <c r="T301" s="70">
        <v>0.3</v>
      </c>
      <c r="U301" s="71">
        <v>0.3</v>
      </c>
      <c r="V301" s="71">
        <v>0.4</v>
      </c>
      <c r="W301" s="71">
        <v>0.7</v>
      </c>
      <c r="X301" s="70">
        <v>20</v>
      </c>
      <c r="Y301" s="71">
        <v>21</v>
      </c>
      <c r="Z301" s="71">
        <v>18</v>
      </c>
      <c r="AA301" s="70">
        <v>0.19</v>
      </c>
      <c r="AB301" s="71">
        <v>0.19</v>
      </c>
      <c r="AC301" s="71">
        <v>0.39</v>
      </c>
      <c r="AD301" s="71">
        <v>0.19</v>
      </c>
      <c r="AE301" s="71">
        <v>0.39</v>
      </c>
      <c r="AF301" s="70">
        <v>0.06</v>
      </c>
      <c r="AG301" s="71">
        <v>0.08</v>
      </c>
      <c r="AH301" s="71">
        <v>0.14000000000000001</v>
      </c>
      <c r="AI301" s="71">
        <v>0.06</v>
      </c>
      <c r="AJ301" s="71">
        <v>0.14000000000000001</v>
      </c>
      <c r="AK301" s="63" t="s">
        <v>25</v>
      </c>
      <c r="AL301" s="93">
        <f>AC301-AH301</f>
        <v>0.25</v>
      </c>
    </row>
    <row r="302" spans="1:38" ht="17.25" thickBot="1">
      <c r="A302" s="72">
        <v>92</v>
      </c>
      <c r="B302" s="57" t="s">
        <v>146</v>
      </c>
      <c r="C302" s="58" t="s">
        <v>1812</v>
      </c>
      <c r="D302" s="69" t="s">
        <v>104</v>
      </c>
      <c r="E302" s="58" t="s">
        <v>85</v>
      </c>
      <c r="F302" s="69" t="s">
        <v>3981</v>
      </c>
      <c r="G302" s="69">
        <v>1991</v>
      </c>
      <c r="H302" s="70">
        <v>7</v>
      </c>
      <c r="I302" s="71">
        <v>4</v>
      </c>
      <c r="J302" s="71">
        <v>463</v>
      </c>
      <c r="K302" s="71">
        <v>5.0999999999999996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59">
        <v>0</v>
      </c>
      <c r="U302" s="60">
        <v>0</v>
      </c>
      <c r="V302" s="60">
        <v>0</v>
      </c>
      <c r="W302" s="60">
        <v>0</v>
      </c>
      <c r="X302" s="70">
        <v>5</v>
      </c>
      <c r="Y302" s="71">
        <v>10</v>
      </c>
      <c r="Z302" s="71">
        <v>6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0.01</v>
      </c>
      <c r="AG302" s="60">
        <v>0</v>
      </c>
      <c r="AH302" s="71">
        <v>0.01</v>
      </c>
      <c r="AI302" s="71">
        <v>0.01</v>
      </c>
      <c r="AJ302" s="71">
        <v>0.01</v>
      </c>
      <c r="AK302" s="63" t="s">
        <v>25</v>
      </c>
      <c r="AL302" s="93">
        <f>AC302-AH302</f>
        <v>-0.01</v>
      </c>
    </row>
    <row r="303" spans="1:38" ht="17.25" thickBot="1">
      <c r="A303" s="72">
        <v>105</v>
      </c>
      <c r="B303" s="57" t="s">
        <v>2646</v>
      </c>
      <c r="C303" s="58" t="s">
        <v>1836</v>
      </c>
      <c r="D303" s="69" t="s">
        <v>103</v>
      </c>
      <c r="E303" s="58" t="s">
        <v>73</v>
      </c>
      <c r="F303" s="69" t="s">
        <v>3993</v>
      </c>
      <c r="G303" s="69">
        <v>1996</v>
      </c>
      <c r="H303" s="70">
        <v>9</v>
      </c>
      <c r="I303" s="71">
        <v>6</v>
      </c>
      <c r="J303" s="71">
        <v>452</v>
      </c>
      <c r="K303" s="71">
        <v>5</v>
      </c>
      <c r="L303" s="59">
        <v>0</v>
      </c>
      <c r="M303" s="71">
        <v>1</v>
      </c>
      <c r="N303" s="71">
        <v>1</v>
      </c>
      <c r="O303" s="60">
        <v>0</v>
      </c>
      <c r="P303" s="60">
        <v>0</v>
      </c>
      <c r="Q303" s="60">
        <v>0</v>
      </c>
      <c r="R303" s="71">
        <v>1</v>
      </c>
      <c r="S303" s="71">
        <v>1</v>
      </c>
      <c r="T303" s="70">
        <v>0.2</v>
      </c>
      <c r="U303" s="71">
        <v>0.2</v>
      </c>
      <c r="V303" s="71">
        <v>0.9</v>
      </c>
      <c r="W303" s="71">
        <v>1.1000000000000001</v>
      </c>
      <c r="X303" s="70">
        <v>4</v>
      </c>
      <c r="Y303" s="71">
        <v>11</v>
      </c>
      <c r="Z303" s="71">
        <v>6</v>
      </c>
      <c r="AA303" s="59">
        <v>0</v>
      </c>
      <c r="AB303" s="71">
        <v>0.2</v>
      </c>
      <c r="AC303" s="71">
        <v>0.2</v>
      </c>
      <c r="AD303" s="60">
        <v>0</v>
      </c>
      <c r="AE303" s="71">
        <v>0.2</v>
      </c>
      <c r="AF303" s="70">
        <v>0.04</v>
      </c>
      <c r="AG303" s="71">
        <v>0.18</v>
      </c>
      <c r="AH303" s="71">
        <v>0.22</v>
      </c>
      <c r="AI303" s="71">
        <v>0.04</v>
      </c>
      <c r="AJ303" s="71">
        <v>0.22</v>
      </c>
      <c r="AK303" s="63" t="s">
        <v>25</v>
      </c>
      <c r="AL303" s="93">
        <f>AC303-AH303</f>
        <v>-1.999999999999999E-2</v>
      </c>
    </row>
    <row r="304" spans="1:38" ht="17.25" thickBot="1">
      <c r="A304" s="72">
        <v>69</v>
      </c>
      <c r="B304" s="57" t="s">
        <v>2643</v>
      </c>
      <c r="C304" s="58" t="s">
        <v>1825</v>
      </c>
      <c r="D304" s="69" t="s">
        <v>1810</v>
      </c>
      <c r="E304" s="58" t="s">
        <v>2346</v>
      </c>
      <c r="F304" s="69" t="s">
        <v>3960</v>
      </c>
      <c r="G304" s="69">
        <v>1998</v>
      </c>
      <c r="H304" s="70">
        <v>15</v>
      </c>
      <c r="I304" s="71">
        <v>4</v>
      </c>
      <c r="J304" s="71">
        <v>450</v>
      </c>
      <c r="K304" s="71">
        <v>5</v>
      </c>
      <c r="L304" s="70">
        <v>2</v>
      </c>
      <c r="M304" s="60">
        <v>0</v>
      </c>
      <c r="N304" s="71">
        <v>2</v>
      </c>
      <c r="O304" s="71">
        <v>2</v>
      </c>
      <c r="P304" s="60">
        <v>0</v>
      </c>
      <c r="Q304" s="60">
        <v>0</v>
      </c>
      <c r="R304" s="60">
        <v>0</v>
      </c>
      <c r="S304" s="60">
        <v>0</v>
      </c>
      <c r="T304" s="70">
        <v>1.2</v>
      </c>
      <c r="U304" s="71">
        <v>1.2</v>
      </c>
      <c r="V304" s="71">
        <v>0.5</v>
      </c>
      <c r="W304" s="71">
        <v>1.7</v>
      </c>
      <c r="X304" s="70">
        <v>21</v>
      </c>
      <c r="Y304" s="71">
        <v>14</v>
      </c>
      <c r="Z304" s="71">
        <v>66</v>
      </c>
      <c r="AA304" s="70">
        <v>0.4</v>
      </c>
      <c r="AB304" s="60">
        <v>0</v>
      </c>
      <c r="AC304" s="71">
        <v>0.4</v>
      </c>
      <c r="AD304" s="71">
        <v>0.4</v>
      </c>
      <c r="AE304" s="71">
        <v>0.4</v>
      </c>
      <c r="AF304" s="70">
        <v>0.24</v>
      </c>
      <c r="AG304" s="71">
        <v>0.11</v>
      </c>
      <c r="AH304" s="71">
        <v>0.35</v>
      </c>
      <c r="AI304" s="71">
        <v>0.24</v>
      </c>
      <c r="AJ304" s="71">
        <v>0.35</v>
      </c>
      <c r="AK304" s="63" t="s">
        <v>25</v>
      </c>
      <c r="AL304" s="93">
        <f>AC304-AH304</f>
        <v>5.0000000000000044E-2</v>
      </c>
    </row>
    <row r="305" spans="1:38" ht="17.25" thickBot="1">
      <c r="A305" s="72">
        <v>382</v>
      </c>
      <c r="B305" s="57" t="s">
        <v>64</v>
      </c>
      <c r="C305" s="58" t="s">
        <v>1812</v>
      </c>
      <c r="D305" s="69" t="s">
        <v>111</v>
      </c>
      <c r="E305" s="58" t="s">
        <v>63</v>
      </c>
      <c r="F305" s="69" t="s">
        <v>4225</v>
      </c>
      <c r="G305" s="69">
        <v>1998</v>
      </c>
      <c r="H305" s="70">
        <v>5</v>
      </c>
      <c r="I305" s="71">
        <v>5</v>
      </c>
      <c r="J305" s="71">
        <v>450</v>
      </c>
      <c r="K305" s="71">
        <v>5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59">
        <v>0</v>
      </c>
      <c r="U305" s="60">
        <v>0</v>
      </c>
      <c r="V305" s="60">
        <v>0</v>
      </c>
      <c r="W305" s="60">
        <v>0</v>
      </c>
      <c r="X305" s="59">
        <v>0</v>
      </c>
      <c r="Y305" s="71">
        <v>2</v>
      </c>
      <c r="Z305" s="60">
        <v>0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59">
        <v>0</v>
      </c>
      <c r="AG305" s="60">
        <v>0</v>
      </c>
      <c r="AH305" s="60">
        <v>0</v>
      </c>
      <c r="AI305" s="60">
        <v>0</v>
      </c>
      <c r="AJ305" s="60">
        <v>0</v>
      </c>
      <c r="AK305" s="63" t="s">
        <v>25</v>
      </c>
      <c r="AL305" s="93">
        <f>AC305-AH305</f>
        <v>0</v>
      </c>
    </row>
    <row r="306" spans="1:38" ht="17.25" thickBot="1">
      <c r="A306" s="72">
        <v>479</v>
      </c>
      <c r="B306" s="57" t="s">
        <v>3208</v>
      </c>
      <c r="C306" s="58" t="s">
        <v>1865</v>
      </c>
      <c r="D306" s="69" t="s">
        <v>111</v>
      </c>
      <c r="E306" s="58" t="s">
        <v>87</v>
      </c>
      <c r="F306" s="69" t="s">
        <v>4302</v>
      </c>
      <c r="G306" s="69">
        <v>1994</v>
      </c>
      <c r="H306" s="70">
        <v>5</v>
      </c>
      <c r="I306" s="71">
        <v>5</v>
      </c>
      <c r="J306" s="71">
        <v>450</v>
      </c>
      <c r="K306" s="71">
        <v>5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59">
        <v>0</v>
      </c>
      <c r="U306" s="60">
        <v>0</v>
      </c>
      <c r="V306" s="60">
        <v>0</v>
      </c>
      <c r="W306" s="60">
        <v>0</v>
      </c>
      <c r="X306" s="59">
        <v>0</v>
      </c>
      <c r="Y306" s="71">
        <v>1</v>
      </c>
      <c r="Z306" s="60">
        <v>0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59">
        <v>0</v>
      </c>
      <c r="AG306" s="71">
        <v>0.01</v>
      </c>
      <c r="AH306" s="71">
        <v>0.01</v>
      </c>
      <c r="AI306" s="60">
        <v>0</v>
      </c>
      <c r="AJ306" s="71">
        <v>0.01</v>
      </c>
      <c r="AK306" s="63" t="s">
        <v>25</v>
      </c>
      <c r="AL306" s="93">
        <f>AC306-AH306</f>
        <v>-0.01</v>
      </c>
    </row>
    <row r="307" spans="1:38" ht="17.25" thickBot="1">
      <c r="A307" s="72">
        <v>281</v>
      </c>
      <c r="B307" s="57" t="s">
        <v>249</v>
      </c>
      <c r="C307" s="58" t="s">
        <v>1814</v>
      </c>
      <c r="D307" s="69" t="s">
        <v>102</v>
      </c>
      <c r="E307" s="58" t="s">
        <v>69</v>
      </c>
      <c r="F307" s="69" t="s">
        <v>3974</v>
      </c>
      <c r="G307" s="69">
        <v>1995</v>
      </c>
      <c r="H307" s="70">
        <v>13</v>
      </c>
      <c r="I307" s="71">
        <v>5</v>
      </c>
      <c r="J307" s="71">
        <v>448</v>
      </c>
      <c r="K307" s="71">
        <v>5</v>
      </c>
      <c r="L307" s="70">
        <v>1</v>
      </c>
      <c r="M307" s="60">
        <v>0</v>
      </c>
      <c r="N307" s="71">
        <v>1</v>
      </c>
      <c r="O307" s="71">
        <v>1</v>
      </c>
      <c r="P307" s="60">
        <v>0</v>
      </c>
      <c r="Q307" s="60">
        <v>0</v>
      </c>
      <c r="R307" s="60">
        <v>0</v>
      </c>
      <c r="S307" s="60">
        <v>0</v>
      </c>
      <c r="T307" s="70">
        <v>1.2</v>
      </c>
      <c r="U307" s="71">
        <v>1.2</v>
      </c>
      <c r="V307" s="71">
        <v>0.2</v>
      </c>
      <c r="W307" s="71">
        <v>1.5</v>
      </c>
      <c r="X307" s="70">
        <v>6</v>
      </c>
      <c r="Y307" s="71">
        <v>12</v>
      </c>
      <c r="Z307" s="71">
        <v>36</v>
      </c>
      <c r="AA307" s="70">
        <v>0.2</v>
      </c>
      <c r="AB307" s="60">
        <v>0</v>
      </c>
      <c r="AC307" s="71">
        <v>0.2</v>
      </c>
      <c r="AD307" s="71">
        <v>0.2</v>
      </c>
      <c r="AE307" s="71">
        <v>0.2</v>
      </c>
      <c r="AF307" s="70">
        <v>0.25</v>
      </c>
      <c r="AG307" s="71">
        <v>0.05</v>
      </c>
      <c r="AH307" s="71">
        <v>0.28999999999999998</v>
      </c>
      <c r="AI307" s="71">
        <v>0.25</v>
      </c>
      <c r="AJ307" s="71">
        <v>0.28999999999999998</v>
      </c>
      <c r="AK307" s="63" t="s">
        <v>25</v>
      </c>
      <c r="AL307" s="93">
        <f>AC307-AH307</f>
        <v>-8.9999999999999969E-2</v>
      </c>
    </row>
    <row r="308" spans="1:38" ht="17.25" thickBot="1">
      <c r="A308" s="72">
        <v>356</v>
      </c>
      <c r="B308" s="57" t="s">
        <v>2680</v>
      </c>
      <c r="C308" s="58" t="s">
        <v>1825</v>
      </c>
      <c r="D308" s="69" t="s">
        <v>1819</v>
      </c>
      <c r="E308" s="58" t="s">
        <v>2347</v>
      </c>
      <c r="F308" s="69" t="s">
        <v>3966</v>
      </c>
      <c r="G308" s="69">
        <v>2003</v>
      </c>
      <c r="H308" s="70">
        <v>9</v>
      </c>
      <c r="I308" s="71">
        <v>5</v>
      </c>
      <c r="J308" s="71">
        <v>447</v>
      </c>
      <c r="K308" s="71">
        <v>5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4</v>
      </c>
      <c r="S308" s="60">
        <v>0</v>
      </c>
      <c r="T308" s="70">
        <v>0.7</v>
      </c>
      <c r="U308" s="71">
        <v>0.7</v>
      </c>
      <c r="V308" s="71">
        <v>0.1</v>
      </c>
      <c r="W308" s="71">
        <v>0.8</v>
      </c>
      <c r="X308" s="70">
        <v>5</v>
      </c>
      <c r="Y308" s="71">
        <v>2</v>
      </c>
      <c r="Z308" s="71">
        <v>23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0.14000000000000001</v>
      </c>
      <c r="AG308" s="71">
        <v>0.01</v>
      </c>
      <c r="AH308" s="71">
        <v>0.15</v>
      </c>
      <c r="AI308" s="71">
        <v>0.14000000000000001</v>
      </c>
      <c r="AJ308" s="71">
        <v>0.15</v>
      </c>
      <c r="AK308" s="63" t="s">
        <v>25</v>
      </c>
      <c r="AL308" s="93">
        <f>AC308-AH308</f>
        <v>-0.15</v>
      </c>
    </row>
    <row r="309" spans="1:38" ht="17.25" thickBot="1">
      <c r="A309" s="72">
        <v>204</v>
      </c>
      <c r="B309" s="57" t="s">
        <v>3274</v>
      </c>
      <c r="C309" s="58" t="s">
        <v>1812</v>
      </c>
      <c r="D309" s="69" t="s">
        <v>1833</v>
      </c>
      <c r="E309" s="58" t="s">
        <v>73</v>
      </c>
      <c r="F309" s="69" t="s">
        <v>4078</v>
      </c>
      <c r="G309" s="69">
        <v>2005</v>
      </c>
      <c r="H309" s="70">
        <v>7</v>
      </c>
      <c r="I309" s="71">
        <v>4</v>
      </c>
      <c r="J309" s="71">
        <v>439</v>
      </c>
      <c r="K309" s="71">
        <v>4.9000000000000004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71">
        <v>1</v>
      </c>
      <c r="S309" s="60">
        <v>0</v>
      </c>
      <c r="T309" s="70">
        <v>1.1000000000000001</v>
      </c>
      <c r="U309" s="71">
        <v>1.1000000000000001</v>
      </c>
      <c r="V309" s="71">
        <v>0.5</v>
      </c>
      <c r="W309" s="71">
        <v>1.6</v>
      </c>
      <c r="X309" s="70">
        <v>6</v>
      </c>
      <c r="Y309" s="71">
        <v>14</v>
      </c>
      <c r="Z309" s="71">
        <v>16</v>
      </c>
      <c r="AA309" s="70">
        <v>0.21</v>
      </c>
      <c r="AB309" s="60">
        <v>0</v>
      </c>
      <c r="AC309" s="71">
        <v>0.21</v>
      </c>
      <c r="AD309" s="71">
        <v>0.21</v>
      </c>
      <c r="AE309" s="71">
        <v>0.21</v>
      </c>
      <c r="AF309" s="70">
        <v>0.23</v>
      </c>
      <c r="AG309" s="71">
        <v>0.11</v>
      </c>
      <c r="AH309" s="71">
        <v>0.33</v>
      </c>
      <c r="AI309" s="71">
        <v>0.23</v>
      </c>
      <c r="AJ309" s="71">
        <v>0.33</v>
      </c>
      <c r="AK309" s="63" t="s">
        <v>25</v>
      </c>
      <c r="AL309" s="93">
        <f>AC309-AH309</f>
        <v>-0.12000000000000002</v>
      </c>
    </row>
    <row r="310" spans="1:38" ht="17.25" thickBot="1">
      <c r="A310" s="72">
        <v>454</v>
      </c>
      <c r="B310" s="57" t="s">
        <v>2688</v>
      </c>
      <c r="C310" s="58" t="s">
        <v>1852</v>
      </c>
      <c r="D310" s="69" t="s">
        <v>103</v>
      </c>
      <c r="E310" s="58" t="s">
        <v>67</v>
      </c>
      <c r="F310" s="69" t="s">
        <v>4280</v>
      </c>
      <c r="G310" s="69">
        <v>2000</v>
      </c>
      <c r="H310" s="70">
        <v>8</v>
      </c>
      <c r="I310" s="71">
        <v>5</v>
      </c>
      <c r="J310" s="71">
        <v>438</v>
      </c>
      <c r="K310" s="71">
        <v>4.9000000000000004</v>
      </c>
      <c r="L310" s="70">
        <v>1</v>
      </c>
      <c r="M310" s="60">
        <v>0</v>
      </c>
      <c r="N310" s="71">
        <v>1</v>
      </c>
      <c r="O310" s="71">
        <v>1</v>
      </c>
      <c r="P310" s="60">
        <v>0</v>
      </c>
      <c r="Q310" s="60">
        <v>0</v>
      </c>
      <c r="R310" s="71">
        <v>2</v>
      </c>
      <c r="S310" s="60">
        <v>0</v>
      </c>
      <c r="T310" s="70">
        <v>0.7</v>
      </c>
      <c r="U310" s="71">
        <v>0.7</v>
      </c>
      <c r="V310" s="71">
        <v>0.6</v>
      </c>
      <c r="W310" s="71">
        <v>1.3</v>
      </c>
      <c r="X310" s="70">
        <v>11</v>
      </c>
      <c r="Y310" s="71">
        <v>19</v>
      </c>
      <c r="Z310" s="71">
        <v>21</v>
      </c>
      <c r="AA310" s="70">
        <v>0.21</v>
      </c>
      <c r="AB310" s="60">
        <v>0</v>
      </c>
      <c r="AC310" s="71">
        <v>0.21</v>
      </c>
      <c r="AD310" s="71">
        <v>0.21</v>
      </c>
      <c r="AE310" s="71">
        <v>0.21</v>
      </c>
      <c r="AF310" s="70">
        <v>0.13</v>
      </c>
      <c r="AG310" s="71">
        <v>0.13</v>
      </c>
      <c r="AH310" s="71">
        <v>0.26</v>
      </c>
      <c r="AI310" s="71">
        <v>0.13</v>
      </c>
      <c r="AJ310" s="71">
        <v>0.26</v>
      </c>
      <c r="AK310" s="63" t="s">
        <v>25</v>
      </c>
      <c r="AL310" s="93">
        <f>AC310-AH310</f>
        <v>-5.0000000000000017E-2</v>
      </c>
    </row>
    <row r="311" spans="1:38" ht="17.25" thickBot="1">
      <c r="A311" s="72">
        <v>497</v>
      </c>
      <c r="B311" s="57" t="s">
        <v>359</v>
      </c>
      <c r="C311" s="58" t="s">
        <v>1812</v>
      </c>
      <c r="D311" s="69" t="s">
        <v>104</v>
      </c>
      <c r="E311" s="58" t="s">
        <v>87</v>
      </c>
      <c r="F311" s="69" t="s">
        <v>3756</v>
      </c>
      <c r="G311" s="69">
        <v>1997</v>
      </c>
      <c r="H311" s="70">
        <v>6</v>
      </c>
      <c r="I311" s="71">
        <v>5</v>
      </c>
      <c r="J311" s="71">
        <v>438</v>
      </c>
      <c r="K311" s="71">
        <v>4.9000000000000004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71">
        <v>1</v>
      </c>
      <c r="T311" s="70">
        <v>0.1</v>
      </c>
      <c r="U311" s="71">
        <v>0.1</v>
      </c>
      <c r="V311" s="71">
        <v>0.2</v>
      </c>
      <c r="W311" s="71">
        <v>0.3</v>
      </c>
      <c r="X311" s="59">
        <v>0</v>
      </c>
      <c r="Y311" s="71">
        <v>8</v>
      </c>
      <c r="Z311" s="71">
        <v>1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0.02</v>
      </c>
      <c r="AG311" s="71">
        <v>0.04</v>
      </c>
      <c r="AH311" s="71">
        <v>0.06</v>
      </c>
      <c r="AI311" s="71">
        <v>0.02</v>
      </c>
      <c r="AJ311" s="71">
        <v>0.06</v>
      </c>
      <c r="AK311" s="63" t="s">
        <v>25</v>
      </c>
      <c r="AL311" s="93">
        <f>AC311-AH311</f>
        <v>-0.06</v>
      </c>
    </row>
    <row r="312" spans="1:38" ht="17.25" thickBot="1">
      <c r="A312" s="72">
        <v>52</v>
      </c>
      <c r="B312" s="57" t="s">
        <v>2988</v>
      </c>
      <c r="C312" s="58" t="s">
        <v>3067</v>
      </c>
      <c r="D312" s="69" t="s">
        <v>102</v>
      </c>
      <c r="E312" s="58" t="s">
        <v>96</v>
      </c>
      <c r="F312" s="69" t="s">
        <v>3944</v>
      </c>
      <c r="G312" s="69">
        <v>1998</v>
      </c>
      <c r="H312" s="70">
        <v>13</v>
      </c>
      <c r="I312" s="71">
        <v>4</v>
      </c>
      <c r="J312" s="71">
        <v>433</v>
      </c>
      <c r="K312" s="71">
        <v>4.8</v>
      </c>
      <c r="L312" s="70">
        <v>1</v>
      </c>
      <c r="M312" s="60">
        <v>0</v>
      </c>
      <c r="N312" s="71">
        <v>1</v>
      </c>
      <c r="O312" s="71">
        <v>1</v>
      </c>
      <c r="P312" s="60">
        <v>0</v>
      </c>
      <c r="Q312" s="60">
        <v>0</v>
      </c>
      <c r="R312" s="71">
        <v>1</v>
      </c>
      <c r="S312" s="60">
        <v>0</v>
      </c>
      <c r="T312" s="70">
        <v>2.5</v>
      </c>
      <c r="U312" s="71">
        <v>2.5</v>
      </c>
      <c r="V312" s="71">
        <v>0.3</v>
      </c>
      <c r="W312" s="71">
        <v>2.8</v>
      </c>
      <c r="X312" s="70">
        <v>6</v>
      </c>
      <c r="Y312" s="71">
        <v>8</v>
      </c>
      <c r="Z312" s="71">
        <v>29</v>
      </c>
      <c r="AA312" s="70">
        <v>0.21</v>
      </c>
      <c r="AB312" s="60">
        <v>0</v>
      </c>
      <c r="AC312" s="71">
        <v>0.21</v>
      </c>
      <c r="AD312" s="71">
        <v>0.21</v>
      </c>
      <c r="AE312" s="71">
        <v>0.21</v>
      </c>
      <c r="AF312" s="70">
        <v>0.53</v>
      </c>
      <c r="AG312" s="71">
        <v>0.06</v>
      </c>
      <c r="AH312" s="71">
        <v>0.59</v>
      </c>
      <c r="AI312" s="71">
        <v>0.53</v>
      </c>
      <c r="AJ312" s="71">
        <v>0.59</v>
      </c>
      <c r="AK312" s="63" t="s">
        <v>25</v>
      </c>
      <c r="AL312" s="93">
        <f>AC312-AH312</f>
        <v>-0.38</v>
      </c>
    </row>
    <row r="313" spans="1:38" ht="17.25" thickBot="1">
      <c r="A313" s="72">
        <v>470</v>
      </c>
      <c r="B313" s="57" t="s">
        <v>343</v>
      </c>
      <c r="C313" s="58" t="s">
        <v>1814</v>
      </c>
      <c r="D313" s="69" t="s">
        <v>104</v>
      </c>
      <c r="E313" s="58" t="s">
        <v>69</v>
      </c>
      <c r="F313" s="69" t="s">
        <v>3840</v>
      </c>
      <c r="G313" s="69">
        <v>1993</v>
      </c>
      <c r="H313" s="70">
        <v>9</v>
      </c>
      <c r="I313" s="71">
        <v>5</v>
      </c>
      <c r="J313" s="71">
        <v>433</v>
      </c>
      <c r="K313" s="71">
        <v>4.8</v>
      </c>
      <c r="L313" s="70">
        <v>1</v>
      </c>
      <c r="M313" s="60">
        <v>0</v>
      </c>
      <c r="N313" s="71">
        <v>1</v>
      </c>
      <c r="O313" s="71">
        <v>1</v>
      </c>
      <c r="P313" s="60">
        <v>0</v>
      </c>
      <c r="Q313" s="60">
        <v>0</v>
      </c>
      <c r="R313" s="60">
        <v>0</v>
      </c>
      <c r="S313" s="60">
        <v>0</v>
      </c>
      <c r="T313" s="70">
        <v>1.1000000000000001</v>
      </c>
      <c r="U313" s="71">
        <v>1.1000000000000001</v>
      </c>
      <c r="V313" s="71">
        <v>0.1</v>
      </c>
      <c r="W313" s="71">
        <v>1.2</v>
      </c>
      <c r="X313" s="70">
        <v>6</v>
      </c>
      <c r="Y313" s="71">
        <v>26</v>
      </c>
      <c r="Z313" s="71">
        <v>1</v>
      </c>
      <c r="AA313" s="70">
        <v>0.21</v>
      </c>
      <c r="AB313" s="60">
        <v>0</v>
      </c>
      <c r="AC313" s="71">
        <v>0.21</v>
      </c>
      <c r="AD313" s="71">
        <v>0.21</v>
      </c>
      <c r="AE313" s="71">
        <v>0.21</v>
      </c>
      <c r="AF313" s="70">
        <v>0.23</v>
      </c>
      <c r="AG313" s="71">
        <v>0.01</v>
      </c>
      <c r="AH313" s="71">
        <v>0.25</v>
      </c>
      <c r="AI313" s="71">
        <v>0.23</v>
      </c>
      <c r="AJ313" s="71">
        <v>0.25</v>
      </c>
      <c r="AK313" s="63" t="s">
        <v>25</v>
      </c>
      <c r="AL313" s="93">
        <f>AC313-AH313</f>
        <v>-4.0000000000000008E-2</v>
      </c>
    </row>
    <row r="314" spans="1:38" ht="17.25" thickBot="1">
      <c r="A314" s="72">
        <v>222</v>
      </c>
      <c r="B314" s="57" t="s">
        <v>2661</v>
      </c>
      <c r="C314" s="58" t="s">
        <v>1812</v>
      </c>
      <c r="D314" s="69" t="s">
        <v>1833</v>
      </c>
      <c r="E314" s="58" t="s">
        <v>2626</v>
      </c>
      <c r="F314" s="69" t="s">
        <v>4092</v>
      </c>
      <c r="G314" s="69">
        <v>2000</v>
      </c>
      <c r="H314" s="70">
        <v>10</v>
      </c>
      <c r="I314" s="71">
        <v>4</v>
      </c>
      <c r="J314" s="71">
        <v>432</v>
      </c>
      <c r="K314" s="71">
        <v>4.8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70">
        <v>0.1</v>
      </c>
      <c r="U314" s="71">
        <v>0.1</v>
      </c>
      <c r="V314" s="71">
        <v>0.2</v>
      </c>
      <c r="W314" s="71">
        <v>0.3</v>
      </c>
      <c r="X314" s="70">
        <v>8</v>
      </c>
      <c r="Y314" s="71">
        <v>14</v>
      </c>
      <c r="Z314" s="71">
        <v>29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0.02</v>
      </c>
      <c r="AG314" s="71">
        <v>0.04</v>
      </c>
      <c r="AH314" s="71">
        <v>0.06</v>
      </c>
      <c r="AI314" s="71">
        <v>0.02</v>
      </c>
      <c r="AJ314" s="71">
        <v>0.06</v>
      </c>
      <c r="AK314" s="63" t="s">
        <v>25</v>
      </c>
      <c r="AL314" s="93">
        <f>AC314-AH314</f>
        <v>-0.06</v>
      </c>
    </row>
    <row r="315" spans="1:38" ht="17.25" thickBot="1">
      <c r="A315" s="72">
        <v>110</v>
      </c>
      <c r="B315" s="57" t="s">
        <v>1785</v>
      </c>
      <c r="C315" s="58" t="s">
        <v>1818</v>
      </c>
      <c r="D315" s="69" t="s">
        <v>1810</v>
      </c>
      <c r="E315" s="58" t="s">
        <v>96</v>
      </c>
      <c r="F315" s="69" t="s">
        <v>3998</v>
      </c>
      <c r="G315" s="69">
        <v>1997</v>
      </c>
      <c r="H315" s="70">
        <v>10</v>
      </c>
      <c r="I315" s="71">
        <v>3</v>
      </c>
      <c r="J315" s="71">
        <v>416</v>
      </c>
      <c r="K315" s="71">
        <v>4.5999999999999996</v>
      </c>
      <c r="L315" s="70">
        <v>1</v>
      </c>
      <c r="M315" s="60">
        <v>0</v>
      </c>
      <c r="N315" s="71">
        <v>1</v>
      </c>
      <c r="O315" s="71">
        <v>1</v>
      </c>
      <c r="P315" s="60">
        <v>0</v>
      </c>
      <c r="Q315" s="60">
        <v>0</v>
      </c>
      <c r="R315" s="60">
        <v>0</v>
      </c>
      <c r="S315" s="60">
        <v>0</v>
      </c>
      <c r="T315" s="70">
        <v>2.2999999999999998</v>
      </c>
      <c r="U315" s="71">
        <v>2.2999999999999998</v>
      </c>
      <c r="V315" s="71">
        <v>0.5</v>
      </c>
      <c r="W315" s="71">
        <v>2.8</v>
      </c>
      <c r="X315" s="70">
        <v>20</v>
      </c>
      <c r="Y315" s="71">
        <v>5</v>
      </c>
      <c r="Z315" s="71">
        <v>34</v>
      </c>
      <c r="AA315" s="70">
        <v>0.22</v>
      </c>
      <c r="AB315" s="60">
        <v>0</v>
      </c>
      <c r="AC315" s="71">
        <v>0.22</v>
      </c>
      <c r="AD315" s="71">
        <v>0.22</v>
      </c>
      <c r="AE315" s="71">
        <v>0.22</v>
      </c>
      <c r="AF315" s="70">
        <v>0.5</v>
      </c>
      <c r="AG315" s="71">
        <v>0.1</v>
      </c>
      <c r="AH315" s="71">
        <v>0.6</v>
      </c>
      <c r="AI315" s="71">
        <v>0.5</v>
      </c>
      <c r="AJ315" s="71">
        <v>0.6</v>
      </c>
      <c r="AK315" s="63" t="s">
        <v>25</v>
      </c>
      <c r="AL315" s="93">
        <f>AC315-AH315</f>
        <v>-0.38</v>
      </c>
    </row>
    <row r="316" spans="1:38" ht="17.25" thickBot="1">
      <c r="A316" s="72">
        <v>299</v>
      </c>
      <c r="B316" s="57" t="s">
        <v>259</v>
      </c>
      <c r="C316" s="58" t="s">
        <v>1811</v>
      </c>
      <c r="D316" s="69" t="s">
        <v>104</v>
      </c>
      <c r="E316" s="58" t="s">
        <v>87</v>
      </c>
      <c r="F316" s="69" t="s">
        <v>4155</v>
      </c>
      <c r="G316" s="69">
        <v>1996</v>
      </c>
      <c r="H316" s="70">
        <v>5</v>
      </c>
      <c r="I316" s="71">
        <v>5</v>
      </c>
      <c r="J316" s="71">
        <v>416</v>
      </c>
      <c r="K316" s="71">
        <v>4.5999999999999996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0.2</v>
      </c>
      <c r="U316" s="71">
        <v>0.2</v>
      </c>
      <c r="V316" s="71">
        <v>0.2</v>
      </c>
      <c r="W316" s="71">
        <v>0.4</v>
      </c>
      <c r="X316" s="70">
        <v>1</v>
      </c>
      <c r="Y316" s="71">
        <v>10</v>
      </c>
      <c r="Z316" s="60">
        <v>0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0.05</v>
      </c>
      <c r="AG316" s="71">
        <v>0.04</v>
      </c>
      <c r="AH316" s="71">
        <v>0.08</v>
      </c>
      <c r="AI316" s="71">
        <v>0.05</v>
      </c>
      <c r="AJ316" s="71">
        <v>0.08</v>
      </c>
      <c r="AK316" s="63" t="s">
        <v>25</v>
      </c>
      <c r="AL316" s="93"/>
    </row>
    <row r="317" spans="1:38" ht="17.25" thickBot="1">
      <c r="A317" s="72">
        <v>263</v>
      </c>
      <c r="B317" s="57" t="s">
        <v>239</v>
      </c>
      <c r="C317" s="58" t="s">
        <v>1812</v>
      </c>
      <c r="D317" s="69" t="s">
        <v>1819</v>
      </c>
      <c r="E317" s="58" t="s">
        <v>77</v>
      </c>
      <c r="F317" s="69" t="s">
        <v>4128</v>
      </c>
      <c r="G317" s="69">
        <v>2001</v>
      </c>
      <c r="H317" s="70">
        <v>11</v>
      </c>
      <c r="I317" s="71">
        <v>4</v>
      </c>
      <c r="J317" s="71">
        <v>413</v>
      </c>
      <c r="K317" s="71">
        <v>4.5999999999999996</v>
      </c>
      <c r="L317" s="70">
        <v>1</v>
      </c>
      <c r="M317" s="60">
        <v>0</v>
      </c>
      <c r="N317" s="71">
        <v>1</v>
      </c>
      <c r="O317" s="71">
        <v>1</v>
      </c>
      <c r="P317" s="60">
        <v>0</v>
      </c>
      <c r="Q317" s="60">
        <v>0</v>
      </c>
      <c r="R317" s="60">
        <v>0</v>
      </c>
      <c r="S317" s="60">
        <v>0</v>
      </c>
      <c r="T317" s="70">
        <v>1.6</v>
      </c>
      <c r="U317" s="71">
        <v>1.6</v>
      </c>
      <c r="V317" s="71">
        <v>0.2</v>
      </c>
      <c r="W317" s="71">
        <v>1.8</v>
      </c>
      <c r="X317" s="70">
        <v>16</v>
      </c>
      <c r="Y317" s="71">
        <v>11</v>
      </c>
      <c r="Z317" s="71">
        <v>43</v>
      </c>
      <c r="AA317" s="70">
        <v>0.22</v>
      </c>
      <c r="AB317" s="60">
        <v>0</v>
      </c>
      <c r="AC317" s="71">
        <v>0.22</v>
      </c>
      <c r="AD317" s="71">
        <v>0.22</v>
      </c>
      <c r="AE317" s="71">
        <v>0.22</v>
      </c>
      <c r="AF317" s="70">
        <v>0.36</v>
      </c>
      <c r="AG317" s="71">
        <v>0.04</v>
      </c>
      <c r="AH317" s="71">
        <v>0.4</v>
      </c>
      <c r="AI317" s="71">
        <v>0.36</v>
      </c>
      <c r="AJ317" s="71">
        <v>0.4</v>
      </c>
      <c r="AK317" s="63" t="s">
        <v>25</v>
      </c>
      <c r="AL317" s="93">
        <f>AC317-AH317</f>
        <v>-0.18000000000000002</v>
      </c>
    </row>
    <row r="318" spans="1:38" ht="17.25" thickBot="1">
      <c r="A318" s="72">
        <v>22</v>
      </c>
      <c r="B318" s="57" t="s">
        <v>115</v>
      </c>
      <c r="C318" s="58" t="s">
        <v>1811</v>
      </c>
      <c r="D318" s="69" t="s">
        <v>1810</v>
      </c>
      <c r="E318" s="58" t="s">
        <v>67</v>
      </c>
      <c r="F318" s="69" t="s">
        <v>3919</v>
      </c>
      <c r="G318" s="69">
        <v>2002</v>
      </c>
      <c r="H318" s="70">
        <v>9</v>
      </c>
      <c r="I318" s="71">
        <v>4</v>
      </c>
      <c r="J318" s="71">
        <v>411</v>
      </c>
      <c r="K318" s="71">
        <v>4.5999999999999996</v>
      </c>
      <c r="L318" s="59">
        <v>0</v>
      </c>
      <c r="M318" s="71">
        <v>1</v>
      </c>
      <c r="N318" s="71">
        <v>1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70">
        <v>0.7</v>
      </c>
      <c r="U318" s="71">
        <v>0.7</v>
      </c>
      <c r="V318" s="71">
        <v>0.9</v>
      </c>
      <c r="W318" s="71">
        <v>1.6</v>
      </c>
      <c r="X318" s="70">
        <v>14</v>
      </c>
      <c r="Y318" s="71">
        <v>26</v>
      </c>
      <c r="Z318" s="71">
        <v>33</v>
      </c>
      <c r="AA318" s="59">
        <v>0</v>
      </c>
      <c r="AB318" s="71">
        <v>0.22</v>
      </c>
      <c r="AC318" s="71">
        <v>0.22</v>
      </c>
      <c r="AD318" s="60">
        <v>0</v>
      </c>
      <c r="AE318" s="71">
        <v>0.22</v>
      </c>
      <c r="AF318" s="70">
        <v>0.16</v>
      </c>
      <c r="AG318" s="71">
        <v>0.19</v>
      </c>
      <c r="AH318" s="71">
        <v>0.35</v>
      </c>
      <c r="AI318" s="71">
        <v>0.16</v>
      </c>
      <c r="AJ318" s="71">
        <v>0.35</v>
      </c>
      <c r="AK318" s="63" t="s">
        <v>25</v>
      </c>
      <c r="AL318" s="93">
        <f>AC318-AH318</f>
        <v>-0.12999999999999998</v>
      </c>
    </row>
    <row r="319" spans="1:38" ht="17.25" thickBot="1">
      <c r="A319" s="72">
        <v>390</v>
      </c>
      <c r="B319" s="57" t="s">
        <v>3097</v>
      </c>
      <c r="C319" s="58" t="s">
        <v>1820</v>
      </c>
      <c r="D319" s="69" t="s">
        <v>104</v>
      </c>
      <c r="E319" s="58" t="s">
        <v>69</v>
      </c>
      <c r="F319" s="69" t="s">
        <v>3879</v>
      </c>
      <c r="G319" s="69">
        <v>1996</v>
      </c>
      <c r="H319" s="70">
        <v>8</v>
      </c>
      <c r="I319" s="71">
        <v>4</v>
      </c>
      <c r="J319" s="71">
        <v>411</v>
      </c>
      <c r="K319" s="71">
        <v>4.5999999999999996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3</v>
      </c>
      <c r="S319" s="60">
        <v>0</v>
      </c>
      <c r="T319" s="70">
        <v>0.2</v>
      </c>
      <c r="U319" s="71">
        <v>0.2</v>
      </c>
      <c r="V319" s="71">
        <v>0.7</v>
      </c>
      <c r="W319" s="71">
        <v>0.9</v>
      </c>
      <c r="X319" s="70">
        <v>11</v>
      </c>
      <c r="Y319" s="71">
        <v>23</v>
      </c>
      <c r="Z319" s="71">
        <v>36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0.04</v>
      </c>
      <c r="AG319" s="71">
        <v>0.15</v>
      </c>
      <c r="AH319" s="71">
        <v>0.19</v>
      </c>
      <c r="AI319" s="71">
        <v>0.04</v>
      </c>
      <c r="AJ319" s="71">
        <v>0.19</v>
      </c>
      <c r="AK319" s="63" t="s">
        <v>25</v>
      </c>
      <c r="AL319" s="93">
        <f>AC319-AH319</f>
        <v>-0.19</v>
      </c>
    </row>
    <row r="320" spans="1:38" ht="17.25" thickBot="1">
      <c r="A320" s="72">
        <v>341</v>
      </c>
      <c r="B320" s="57" t="s">
        <v>3094</v>
      </c>
      <c r="C320" s="58" t="s">
        <v>1814</v>
      </c>
      <c r="D320" s="69" t="s">
        <v>1810</v>
      </c>
      <c r="E320" s="58" t="s">
        <v>2346</v>
      </c>
      <c r="F320" s="69" t="s">
        <v>4193</v>
      </c>
      <c r="G320" s="69">
        <v>2004</v>
      </c>
      <c r="H320" s="70">
        <v>9</v>
      </c>
      <c r="I320" s="71">
        <v>5</v>
      </c>
      <c r="J320" s="71">
        <v>406</v>
      </c>
      <c r="K320" s="71">
        <v>4.5</v>
      </c>
      <c r="L320" s="70">
        <v>3</v>
      </c>
      <c r="M320" s="71">
        <v>1</v>
      </c>
      <c r="N320" s="71">
        <v>4</v>
      </c>
      <c r="O320" s="71">
        <v>3</v>
      </c>
      <c r="P320" s="60">
        <v>0</v>
      </c>
      <c r="Q320" s="60">
        <v>0</v>
      </c>
      <c r="R320" s="71">
        <v>2</v>
      </c>
      <c r="S320" s="60">
        <v>0</v>
      </c>
      <c r="T320" s="70">
        <v>0.4</v>
      </c>
      <c r="U320" s="71">
        <v>0.4</v>
      </c>
      <c r="V320" s="71">
        <v>0.7</v>
      </c>
      <c r="W320" s="71">
        <v>1.2</v>
      </c>
      <c r="X320" s="70">
        <v>19</v>
      </c>
      <c r="Y320" s="71">
        <v>5</v>
      </c>
      <c r="Z320" s="71">
        <v>28</v>
      </c>
      <c r="AA320" s="70">
        <v>0.67</v>
      </c>
      <c r="AB320" s="71">
        <v>0.22</v>
      </c>
      <c r="AC320" s="71">
        <v>0.89</v>
      </c>
      <c r="AD320" s="71">
        <v>0.67</v>
      </c>
      <c r="AE320" s="71">
        <v>0.89</v>
      </c>
      <c r="AF320" s="70">
        <v>0.09</v>
      </c>
      <c r="AG320" s="71">
        <v>0.16</v>
      </c>
      <c r="AH320" s="71">
        <v>0.26</v>
      </c>
      <c r="AI320" s="71">
        <v>0.09</v>
      </c>
      <c r="AJ320" s="71">
        <v>0.26</v>
      </c>
      <c r="AK320" s="63" t="s">
        <v>25</v>
      </c>
      <c r="AL320" s="93">
        <f>AC320-AH320</f>
        <v>0.63</v>
      </c>
    </row>
    <row r="321" spans="1:38" ht="17.25" thickBot="1">
      <c r="A321" s="72">
        <v>200</v>
      </c>
      <c r="B321" s="57" t="s">
        <v>205</v>
      </c>
      <c r="C321" s="58" t="s">
        <v>1812</v>
      </c>
      <c r="D321" s="69" t="s">
        <v>104</v>
      </c>
      <c r="E321" s="58" t="s">
        <v>77</v>
      </c>
      <c r="F321" s="69" t="s">
        <v>3852</v>
      </c>
      <c r="G321" s="69">
        <v>1997</v>
      </c>
      <c r="H321" s="70">
        <v>5</v>
      </c>
      <c r="I321" s="71">
        <v>5</v>
      </c>
      <c r="J321" s="71">
        <v>401</v>
      </c>
      <c r="K321" s="71">
        <v>4.5</v>
      </c>
      <c r="L321" s="59">
        <v>0</v>
      </c>
      <c r="M321" s="71">
        <v>1</v>
      </c>
      <c r="N321" s="71">
        <v>1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70">
        <v>0.1</v>
      </c>
      <c r="U321" s="71">
        <v>0.1</v>
      </c>
      <c r="V321" s="71">
        <v>1</v>
      </c>
      <c r="W321" s="71">
        <v>1.1000000000000001</v>
      </c>
      <c r="X321" s="70">
        <v>13</v>
      </c>
      <c r="Y321" s="71">
        <v>20</v>
      </c>
      <c r="Z321" s="71">
        <v>12</v>
      </c>
      <c r="AA321" s="59">
        <v>0</v>
      </c>
      <c r="AB321" s="71">
        <v>0.22</v>
      </c>
      <c r="AC321" s="71">
        <v>0.22</v>
      </c>
      <c r="AD321" s="60">
        <v>0</v>
      </c>
      <c r="AE321" s="71">
        <v>0.22</v>
      </c>
      <c r="AF321" s="70">
        <v>0.02</v>
      </c>
      <c r="AG321" s="71">
        <v>0.22</v>
      </c>
      <c r="AH321" s="71">
        <v>0.24</v>
      </c>
      <c r="AI321" s="71">
        <v>0.02</v>
      </c>
      <c r="AJ321" s="71">
        <v>0.24</v>
      </c>
      <c r="AK321" s="63" t="s">
        <v>25</v>
      </c>
      <c r="AL321" s="93">
        <f>AC321-AH321</f>
        <v>-1.999999999999999E-2</v>
      </c>
    </row>
    <row r="322" spans="1:38" ht="17.25" thickBot="1">
      <c r="A322" s="72">
        <v>318</v>
      </c>
      <c r="B322" s="57" t="s">
        <v>268</v>
      </c>
      <c r="C322" s="58" t="s">
        <v>1812</v>
      </c>
      <c r="D322" s="69" t="s">
        <v>103</v>
      </c>
      <c r="E322" s="58" t="s">
        <v>69</v>
      </c>
      <c r="F322" s="69" t="s">
        <v>4174</v>
      </c>
      <c r="G322" s="69">
        <v>1999</v>
      </c>
      <c r="H322" s="70">
        <v>8</v>
      </c>
      <c r="I322" s="71">
        <v>4</v>
      </c>
      <c r="J322" s="71">
        <v>400</v>
      </c>
      <c r="K322" s="71">
        <v>4.4000000000000004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1</v>
      </c>
      <c r="S322" s="60">
        <v>0</v>
      </c>
      <c r="T322" s="70">
        <v>0.2</v>
      </c>
      <c r="U322" s="71">
        <v>0.2</v>
      </c>
      <c r="V322" s="71">
        <v>0.2</v>
      </c>
      <c r="W322" s="71">
        <v>0.4</v>
      </c>
      <c r="X322" s="70">
        <v>6</v>
      </c>
      <c r="Y322" s="71">
        <v>15</v>
      </c>
      <c r="Z322" s="71">
        <v>26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0.05</v>
      </c>
      <c r="AG322" s="71">
        <v>0.04</v>
      </c>
      <c r="AH322" s="71">
        <v>0.09</v>
      </c>
      <c r="AI322" s="71">
        <v>0.05</v>
      </c>
      <c r="AJ322" s="71">
        <v>0.09</v>
      </c>
      <c r="AK322" s="63" t="s">
        <v>25</v>
      </c>
      <c r="AL322" s="93">
        <f>AC322-AH322</f>
        <v>-0.09</v>
      </c>
    </row>
    <row r="323" spans="1:38" ht="17.25" thickBot="1">
      <c r="A323" s="72">
        <v>489</v>
      </c>
      <c r="B323" s="57" t="s">
        <v>353</v>
      </c>
      <c r="C323" s="58" t="s">
        <v>1838</v>
      </c>
      <c r="D323" s="69" t="s">
        <v>1833</v>
      </c>
      <c r="E323" s="58" t="s">
        <v>87</v>
      </c>
      <c r="F323" s="69" t="s">
        <v>4312</v>
      </c>
      <c r="G323" s="69">
        <v>2001</v>
      </c>
      <c r="H323" s="70">
        <v>9</v>
      </c>
      <c r="I323" s="71">
        <v>4</v>
      </c>
      <c r="J323" s="71">
        <v>396</v>
      </c>
      <c r="K323" s="71">
        <v>4.4000000000000004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70">
        <v>0.2</v>
      </c>
      <c r="U323" s="71">
        <v>0.2</v>
      </c>
      <c r="V323" s="71">
        <v>1.3</v>
      </c>
      <c r="W323" s="71">
        <v>1.5</v>
      </c>
      <c r="X323" s="70">
        <v>7</v>
      </c>
      <c r="Y323" s="71">
        <v>12</v>
      </c>
      <c r="Z323" s="71">
        <v>13</v>
      </c>
      <c r="AA323" s="59">
        <v>0</v>
      </c>
      <c r="AB323" s="71">
        <v>0.23</v>
      </c>
      <c r="AC323" s="71">
        <v>0.23</v>
      </c>
      <c r="AD323" s="60">
        <v>0</v>
      </c>
      <c r="AE323" s="71">
        <v>0.23</v>
      </c>
      <c r="AF323" s="70">
        <v>0.06</v>
      </c>
      <c r="AG323" s="71">
        <v>0.3</v>
      </c>
      <c r="AH323" s="71">
        <v>0.35</v>
      </c>
      <c r="AI323" s="71">
        <v>0.06</v>
      </c>
      <c r="AJ323" s="71">
        <v>0.35</v>
      </c>
      <c r="AK323" s="63" t="s">
        <v>25</v>
      </c>
      <c r="AL323" s="93">
        <f>AC323-AH323</f>
        <v>-0.11999999999999997</v>
      </c>
    </row>
    <row r="324" spans="1:38" ht="17.25" thickBot="1">
      <c r="A324" s="72">
        <v>205</v>
      </c>
      <c r="B324" s="57" t="s">
        <v>3187</v>
      </c>
      <c r="C324" s="58" t="s">
        <v>1812</v>
      </c>
      <c r="D324" s="69" t="s">
        <v>1819</v>
      </c>
      <c r="E324" s="58" t="s">
        <v>87</v>
      </c>
      <c r="F324" s="69" t="s">
        <v>4079</v>
      </c>
      <c r="G324" s="69">
        <v>2000</v>
      </c>
      <c r="H324" s="70">
        <v>9</v>
      </c>
      <c r="I324" s="71">
        <v>4</v>
      </c>
      <c r="J324" s="71">
        <v>394</v>
      </c>
      <c r="K324" s="71">
        <v>4.4000000000000004</v>
      </c>
      <c r="L324" s="70">
        <v>1</v>
      </c>
      <c r="M324" s="60">
        <v>0</v>
      </c>
      <c r="N324" s="71">
        <v>1</v>
      </c>
      <c r="O324" s="71">
        <v>1</v>
      </c>
      <c r="P324" s="60">
        <v>0</v>
      </c>
      <c r="Q324" s="60">
        <v>0</v>
      </c>
      <c r="R324" s="60">
        <v>0</v>
      </c>
      <c r="S324" s="60">
        <v>0</v>
      </c>
      <c r="T324" s="70">
        <v>0.2</v>
      </c>
      <c r="U324" s="71">
        <v>0.2</v>
      </c>
      <c r="V324" s="71">
        <v>0.4</v>
      </c>
      <c r="W324" s="71">
        <v>0.6</v>
      </c>
      <c r="X324" s="70">
        <v>26</v>
      </c>
      <c r="Y324" s="71">
        <v>15</v>
      </c>
      <c r="Z324" s="71">
        <v>46</v>
      </c>
      <c r="AA324" s="70">
        <v>0.23</v>
      </c>
      <c r="AB324" s="60">
        <v>0</v>
      </c>
      <c r="AC324" s="71">
        <v>0.23</v>
      </c>
      <c r="AD324" s="71">
        <v>0.23</v>
      </c>
      <c r="AE324" s="71">
        <v>0.23</v>
      </c>
      <c r="AF324" s="70">
        <v>0.04</v>
      </c>
      <c r="AG324" s="71">
        <v>0.09</v>
      </c>
      <c r="AH324" s="71">
        <v>0.13</v>
      </c>
      <c r="AI324" s="71">
        <v>0.04</v>
      </c>
      <c r="AJ324" s="71">
        <v>0.13</v>
      </c>
      <c r="AK324" s="63" t="s">
        <v>25</v>
      </c>
      <c r="AL324" s="93">
        <f>AC324-AH324</f>
        <v>0.1</v>
      </c>
    </row>
    <row r="325" spans="1:38" ht="17.25" thickBot="1">
      <c r="A325" s="72">
        <v>128</v>
      </c>
      <c r="B325" s="57" t="s">
        <v>166</v>
      </c>
      <c r="C325" s="58" t="s">
        <v>1832</v>
      </c>
      <c r="D325" s="69" t="s">
        <v>1853</v>
      </c>
      <c r="E325" s="58" t="s">
        <v>93</v>
      </c>
      <c r="F325" s="69" t="s">
        <v>3875</v>
      </c>
      <c r="G325" s="69">
        <v>1992</v>
      </c>
      <c r="H325" s="70">
        <v>12</v>
      </c>
      <c r="I325" s="71">
        <v>1</v>
      </c>
      <c r="J325" s="71">
        <v>392</v>
      </c>
      <c r="K325" s="71">
        <v>4.4000000000000004</v>
      </c>
      <c r="L325" s="70">
        <v>1</v>
      </c>
      <c r="M325" s="60">
        <v>0</v>
      </c>
      <c r="N325" s="71">
        <v>1</v>
      </c>
      <c r="O325" s="71">
        <v>1</v>
      </c>
      <c r="P325" s="60">
        <v>0</v>
      </c>
      <c r="Q325" s="60">
        <v>0</v>
      </c>
      <c r="R325" s="71">
        <v>1</v>
      </c>
      <c r="S325" s="60">
        <v>0</v>
      </c>
      <c r="T325" s="70">
        <v>0.5</v>
      </c>
      <c r="U325" s="71">
        <v>0.5</v>
      </c>
      <c r="V325" s="71">
        <v>0.7</v>
      </c>
      <c r="W325" s="71">
        <v>1.2</v>
      </c>
      <c r="X325" s="70">
        <v>2</v>
      </c>
      <c r="Y325" s="71">
        <v>7</v>
      </c>
      <c r="Z325" s="71">
        <v>25</v>
      </c>
      <c r="AA325" s="70">
        <v>0.23</v>
      </c>
      <c r="AB325" s="60">
        <v>0</v>
      </c>
      <c r="AC325" s="71">
        <v>0.23</v>
      </c>
      <c r="AD325" s="71">
        <v>0.23</v>
      </c>
      <c r="AE325" s="71">
        <v>0.23</v>
      </c>
      <c r="AF325" s="70">
        <v>0.12</v>
      </c>
      <c r="AG325" s="71">
        <v>0.15</v>
      </c>
      <c r="AH325" s="71">
        <v>0.27</v>
      </c>
      <c r="AI325" s="71">
        <v>0.12</v>
      </c>
      <c r="AJ325" s="71">
        <v>0.27</v>
      </c>
      <c r="AK325" s="63" t="s">
        <v>25</v>
      </c>
      <c r="AL325" s="93">
        <f>AC325-AH325</f>
        <v>-4.0000000000000008E-2</v>
      </c>
    </row>
    <row r="326" spans="1:38" ht="17.25" thickBot="1">
      <c r="A326" s="72">
        <v>430</v>
      </c>
      <c r="B326" s="57" t="s">
        <v>325</v>
      </c>
      <c r="C326" s="58" t="s">
        <v>1812</v>
      </c>
      <c r="D326" s="69" t="s">
        <v>1810</v>
      </c>
      <c r="E326" s="58" t="s">
        <v>71</v>
      </c>
      <c r="F326" s="69" t="s">
        <v>4261</v>
      </c>
      <c r="G326" s="69">
        <v>2000</v>
      </c>
      <c r="H326" s="70">
        <v>13</v>
      </c>
      <c r="I326" s="71">
        <v>2</v>
      </c>
      <c r="J326" s="71">
        <v>389</v>
      </c>
      <c r="K326" s="71">
        <v>4.3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0.4</v>
      </c>
      <c r="U326" s="71">
        <v>0.4</v>
      </c>
      <c r="V326" s="71">
        <v>0.4</v>
      </c>
      <c r="W326" s="71">
        <v>0.8</v>
      </c>
      <c r="X326" s="70">
        <v>3</v>
      </c>
      <c r="Y326" s="71">
        <v>21</v>
      </c>
      <c r="Z326" s="71">
        <v>16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0.1</v>
      </c>
      <c r="AG326" s="71">
        <v>0.09</v>
      </c>
      <c r="AH326" s="71">
        <v>0.18</v>
      </c>
      <c r="AI326" s="71">
        <v>0.1</v>
      </c>
      <c r="AJ326" s="71">
        <v>0.18</v>
      </c>
      <c r="AK326" s="63" t="s">
        <v>25</v>
      </c>
      <c r="AL326" s="93">
        <f>AC326-AH326</f>
        <v>-0.18</v>
      </c>
    </row>
    <row r="327" spans="1:38" ht="17.25" thickBot="1">
      <c r="A327" s="72">
        <v>215</v>
      </c>
      <c r="B327" s="57" t="s">
        <v>213</v>
      </c>
      <c r="C327" s="58" t="s">
        <v>1812</v>
      </c>
      <c r="D327" s="69" t="s">
        <v>104</v>
      </c>
      <c r="E327" s="58" t="s">
        <v>81</v>
      </c>
      <c r="F327" s="69" t="s">
        <v>4088</v>
      </c>
      <c r="G327" s="69">
        <v>1999</v>
      </c>
      <c r="H327" s="70">
        <v>8</v>
      </c>
      <c r="I327" s="71">
        <v>5</v>
      </c>
      <c r="J327" s="71">
        <v>388</v>
      </c>
      <c r="K327" s="71">
        <v>4.3</v>
      </c>
      <c r="L327" s="59">
        <v>0</v>
      </c>
      <c r="M327" s="71">
        <v>1</v>
      </c>
      <c r="N327" s="71">
        <v>1</v>
      </c>
      <c r="O327" s="60">
        <v>0</v>
      </c>
      <c r="P327" s="60">
        <v>0</v>
      </c>
      <c r="Q327" s="60">
        <v>0</v>
      </c>
      <c r="R327" s="71">
        <v>2</v>
      </c>
      <c r="S327" s="71">
        <v>1</v>
      </c>
      <c r="T327" s="70">
        <v>0.3</v>
      </c>
      <c r="U327" s="71">
        <v>0.3</v>
      </c>
      <c r="V327" s="71">
        <v>1.5</v>
      </c>
      <c r="W327" s="71">
        <v>1.8</v>
      </c>
      <c r="X327" s="70">
        <v>19</v>
      </c>
      <c r="Y327" s="71">
        <v>20</v>
      </c>
      <c r="Z327" s="71">
        <v>33</v>
      </c>
      <c r="AA327" s="59">
        <v>0</v>
      </c>
      <c r="AB327" s="71">
        <v>0.23</v>
      </c>
      <c r="AC327" s="71">
        <v>0.23</v>
      </c>
      <c r="AD327" s="60">
        <v>0</v>
      </c>
      <c r="AE327" s="71">
        <v>0.23</v>
      </c>
      <c r="AF327" s="70">
        <v>7.0000000000000007E-2</v>
      </c>
      <c r="AG327" s="71">
        <v>0.34</v>
      </c>
      <c r="AH327" s="71">
        <v>0.41</v>
      </c>
      <c r="AI327" s="71">
        <v>7.0000000000000007E-2</v>
      </c>
      <c r="AJ327" s="71">
        <v>0.41</v>
      </c>
      <c r="AK327" s="63" t="s">
        <v>25</v>
      </c>
      <c r="AL327" s="93">
        <f>AC327-AH327</f>
        <v>-0.17999999999999997</v>
      </c>
    </row>
    <row r="328" spans="1:38" ht="17.25" thickBot="1">
      <c r="A328" s="72">
        <v>2</v>
      </c>
      <c r="B328" s="57" t="s">
        <v>2628</v>
      </c>
      <c r="C328" s="58" t="s">
        <v>1830</v>
      </c>
      <c r="D328" s="69" t="s">
        <v>1819</v>
      </c>
      <c r="E328" s="58" t="s">
        <v>2347</v>
      </c>
      <c r="F328" s="69" t="s">
        <v>3902</v>
      </c>
      <c r="G328" s="69">
        <v>2002</v>
      </c>
      <c r="H328" s="70">
        <v>8</v>
      </c>
      <c r="I328" s="71">
        <v>3</v>
      </c>
      <c r="J328" s="71">
        <v>387</v>
      </c>
      <c r="K328" s="71">
        <v>4.3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70">
        <v>0.3</v>
      </c>
      <c r="U328" s="71">
        <v>0.3</v>
      </c>
      <c r="V328" s="71">
        <v>0.5</v>
      </c>
      <c r="W328" s="71">
        <v>0.8</v>
      </c>
      <c r="X328" s="70">
        <v>7</v>
      </c>
      <c r="Y328" s="71">
        <v>9</v>
      </c>
      <c r="Z328" s="71">
        <v>14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0.06</v>
      </c>
      <c r="AG328" s="71">
        <v>0.13</v>
      </c>
      <c r="AH328" s="71">
        <v>0.19</v>
      </c>
      <c r="AI328" s="71">
        <v>0.06</v>
      </c>
      <c r="AJ328" s="71">
        <v>0.19</v>
      </c>
      <c r="AK328" s="63" t="s">
        <v>25</v>
      </c>
      <c r="AL328" s="93">
        <f>AC328-AH328</f>
        <v>-0.19</v>
      </c>
    </row>
    <row r="329" spans="1:38" ht="17.25" thickBot="1">
      <c r="A329" s="72">
        <v>230</v>
      </c>
      <c r="B329" s="57" t="s">
        <v>2662</v>
      </c>
      <c r="C329" s="58" t="s">
        <v>1825</v>
      </c>
      <c r="D329" s="69" t="s">
        <v>104</v>
      </c>
      <c r="E329" s="58" t="s">
        <v>2626</v>
      </c>
      <c r="F329" s="69" t="s">
        <v>4099</v>
      </c>
      <c r="G329" s="69">
        <v>1997</v>
      </c>
      <c r="H329" s="70">
        <v>7</v>
      </c>
      <c r="I329" s="71">
        <v>4</v>
      </c>
      <c r="J329" s="71">
        <v>387</v>
      </c>
      <c r="K329" s="71">
        <v>4.3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71">
        <v>1</v>
      </c>
      <c r="S329" s="60">
        <v>0</v>
      </c>
      <c r="T329" s="70">
        <v>0.3</v>
      </c>
      <c r="U329" s="71">
        <v>0.3</v>
      </c>
      <c r="V329" s="60">
        <v>0</v>
      </c>
      <c r="W329" s="71">
        <v>0.3</v>
      </c>
      <c r="X329" s="59">
        <v>0</v>
      </c>
      <c r="Y329" s="71">
        <v>7</v>
      </c>
      <c r="Z329" s="71">
        <v>1</v>
      </c>
      <c r="AA329" s="70">
        <v>0.23</v>
      </c>
      <c r="AB329" s="60">
        <v>0</v>
      </c>
      <c r="AC329" s="71">
        <v>0.23</v>
      </c>
      <c r="AD329" s="71">
        <v>0.23</v>
      </c>
      <c r="AE329" s="71">
        <v>0.23</v>
      </c>
      <c r="AF329" s="70">
        <v>0.06</v>
      </c>
      <c r="AG329" s="60">
        <v>0</v>
      </c>
      <c r="AH329" s="71">
        <v>0.06</v>
      </c>
      <c r="AI329" s="71">
        <v>0.06</v>
      </c>
      <c r="AJ329" s="71">
        <v>0.06</v>
      </c>
      <c r="AK329" s="63" t="s">
        <v>25</v>
      </c>
      <c r="AL329" s="93">
        <f>AC329-AH329</f>
        <v>0.17</v>
      </c>
    </row>
    <row r="330" spans="1:38" ht="17.25" thickBot="1">
      <c r="A330" s="72">
        <v>228</v>
      </c>
      <c r="B330" s="57" t="s">
        <v>221</v>
      </c>
      <c r="C330" s="58" t="s">
        <v>1852</v>
      </c>
      <c r="D330" s="69" t="s">
        <v>103</v>
      </c>
      <c r="E330" s="58" t="s">
        <v>63</v>
      </c>
      <c r="F330" s="69" t="s">
        <v>4097</v>
      </c>
      <c r="G330" s="69">
        <v>1991</v>
      </c>
      <c r="H330" s="70">
        <v>11</v>
      </c>
      <c r="I330" s="71">
        <v>4</v>
      </c>
      <c r="J330" s="71">
        <v>386</v>
      </c>
      <c r="K330" s="71">
        <v>4.3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71">
        <v>1</v>
      </c>
      <c r="S330" s="60">
        <v>0</v>
      </c>
      <c r="T330" s="70">
        <v>0.1</v>
      </c>
      <c r="U330" s="71">
        <v>0.1</v>
      </c>
      <c r="V330" s="71">
        <v>0.1</v>
      </c>
      <c r="W330" s="71">
        <v>0.2</v>
      </c>
      <c r="X330" s="70">
        <v>3</v>
      </c>
      <c r="Y330" s="71">
        <v>36</v>
      </c>
      <c r="Z330" s="71">
        <v>2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0.02</v>
      </c>
      <c r="AG330" s="71">
        <v>0.02</v>
      </c>
      <c r="AH330" s="71">
        <v>0.04</v>
      </c>
      <c r="AI330" s="71">
        <v>0.02</v>
      </c>
      <c r="AJ330" s="71">
        <v>0.04</v>
      </c>
      <c r="AK330" s="63" t="s">
        <v>25</v>
      </c>
      <c r="AL330" s="93">
        <f>AC330-AH330</f>
        <v>-0.04</v>
      </c>
    </row>
    <row r="331" spans="1:38" ht="17.25" thickBot="1">
      <c r="A331" s="72">
        <v>405</v>
      </c>
      <c r="B331" s="57" t="s">
        <v>310</v>
      </c>
      <c r="C331" s="58" t="s">
        <v>1812</v>
      </c>
      <c r="D331" s="69" t="s">
        <v>103</v>
      </c>
      <c r="E331" s="58" t="s">
        <v>95</v>
      </c>
      <c r="F331" s="69" t="s">
        <v>4240</v>
      </c>
      <c r="G331" s="69">
        <v>1995</v>
      </c>
      <c r="H331" s="70">
        <v>11</v>
      </c>
      <c r="I331" s="71">
        <v>3</v>
      </c>
      <c r="J331" s="71">
        <v>386</v>
      </c>
      <c r="K331" s="71">
        <v>4.3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70">
        <v>0.1</v>
      </c>
      <c r="U331" s="71">
        <v>0.1</v>
      </c>
      <c r="V331" s="71">
        <v>0.2</v>
      </c>
      <c r="W331" s="71">
        <v>0.3</v>
      </c>
      <c r="X331" s="70">
        <v>6</v>
      </c>
      <c r="Y331" s="71">
        <v>20</v>
      </c>
      <c r="Z331" s="71">
        <v>3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0.02</v>
      </c>
      <c r="AG331" s="71">
        <v>0.06</v>
      </c>
      <c r="AH331" s="71">
        <v>0.08</v>
      </c>
      <c r="AI331" s="71">
        <v>0.02</v>
      </c>
      <c r="AJ331" s="71">
        <v>0.08</v>
      </c>
      <c r="AK331" s="63" t="s">
        <v>25</v>
      </c>
      <c r="AL331" s="93">
        <f>AC331-AH331</f>
        <v>-0.08</v>
      </c>
    </row>
    <row r="332" spans="1:38" ht="17.25" thickBot="1">
      <c r="A332" s="72">
        <v>460</v>
      </c>
      <c r="B332" s="57" t="s">
        <v>338</v>
      </c>
      <c r="C332" s="58" t="s">
        <v>1839</v>
      </c>
      <c r="D332" s="69" t="s">
        <v>103</v>
      </c>
      <c r="E332" s="58" t="s">
        <v>93</v>
      </c>
      <c r="F332" s="69" t="s">
        <v>4286</v>
      </c>
      <c r="G332" s="69">
        <v>2001</v>
      </c>
      <c r="H332" s="70">
        <v>11</v>
      </c>
      <c r="I332" s="71">
        <v>3</v>
      </c>
      <c r="J332" s="71">
        <v>384</v>
      </c>
      <c r="K332" s="71">
        <v>4.3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0.1</v>
      </c>
      <c r="U332" s="71">
        <v>0.1</v>
      </c>
      <c r="V332" s="71">
        <v>0.1</v>
      </c>
      <c r="W332" s="71">
        <v>0.2</v>
      </c>
      <c r="X332" s="70">
        <v>4</v>
      </c>
      <c r="Y332" s="71">
        <v>12</v>
      </c>
      <c r="Z332" s="71">
        <v>9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0.02</v>
      </c>
      <c r="AG332" s="71">
        <v>0.02</v>
      </c>
      <c r="AH332" s="71">
        <v>0.04</v>
      </c>
      <c r="AI332" s="71">
        <v>0.02</v>
      </c>
      <c r="AJ332" s="71">
        <v>0.04</v>
      </c>
      <c r="AK332" s="63" t="s">
        <v>25</v>
      </c>
      <c r="AL332" s="93"/>
    </row>
    <row r="333" spans="1:38" ht="17.25" thickBot="1">
      <c r="A333" s="72">
        <v>271</v>
      </c>
      <c r="B333" s="57" t="s">
        <v>1789</v>
      </c>
      <c r="C333" s="58" t="s">
        <v>1859</v>
      </c>
      <c r="D333" s="69" t="s">
        <v>103</v>
      </c>
      <c r="E333" s="58" t="s">
        <v>75</v>
      </c>
      <c r="F333" s="69" t="s">
        <v>4134</v>
      </c>
      <c r="G333" s="69">
        <v>1996</v>
      </c>
      <c r="H333" s="70">
        <v>10</v>
      </c>
      <c r="I333" s="71">
        <v>4</v>
      </c>
      <c r="J333" s="71">
        <v>380</v>
      </c>
      <c r="K333" s="71">
        <v>4.2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1</v>
      </c>
      <c r="S333" s="60">
        <v>0</v>
      </c>
      <c r="T333" s="70">
        <v>0.7</v>
      </c>
      <c r="U333" s="71">
        <v>0.7</v>
      </c>
      <c r="V333" s="71">
        <v>0.2</v>
      </c>
      <c r="W333" s="71">
        <v>0.8</v>
      </c>
      <c r="X333" s="70">
        <v>3</v>
      </c>
      <c r="Y333" s="71">
        <v>14</v>
      </c>
      <c r="Z333" s="71">
        <v>5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0.16</v>
      </c>
      <c r="AG333" s="71">
        <v>0.04</v>
      </c>
      <c r="AH333" s="71">
        <v>0.2</v>
      </c>
      <c r="AI333" s="71">
        <v>0.16</v>
      </c>
      <c r="AJ333" s="71">
        <v>0.2</v>
      </c>
      <c r="AK333" s="63" t="s">
        <v>25</v>
      </c>
      <c r="AL333" s="93"/>
    </row>
    <row r="334" spans="1:38" ht="17.25" thickBot="1">
      <c r="A334" s="72">
        <v>284</v>
      </c>
      <c r="B334" s="57" t="s">
        <v>251</v>
      </c>
      <c r="C334" s="58" t="s">
        <v>1821</v>
      </c>
      <c r="D334" s="69" t="s">
        <v>104</v>
      </c>
      <c r="E334" s="58" t="s">
        <v>69</v>
      </c>
      <c r="F334" s="69" t="s">
        <v>4144</v>
      </c>
      <c r="G334" s="69">
        <v>1998</v>
      </c>
      <c r="H334" s="70">
        <v>5</v>
      </c>
      <c r="I334" s="71">
        <v>5</v>
      </c>
      <c r="J334" s="71">
        <v>375</v>
      </c>
      <c r="K334" s="71">
        <v>4.2</v>
      </c>
      <c r="L334" s="59">
        <v>0</v>
      </c>
      <c r="M334" s="71">
        <v>1</v>
      </c>
      <c r="N334" s="71">
        <v>1</v>
      </c>
      <c r="O334" s="60">
        <v>0</v>
      </c>
      <c r="P334" s="60">
        <v>0</v>
      </c>
      <c r="Q334" s="60">
        <v>0</v>
      </c>
      <c r="R334" s="71">
        <v>2</v>
      </c>
      <c r="S334" s="60">
        <v>0</v>
      </c>
      <c r="T334" s="59">
        <v>0</v>
      </c>
      <c r="U334" s="60">
        <v>0</v>
      </c>
      <c r="V334" s="71">
        <v>0.1</v>
      </c>
      <c r="W334" s="71">
        <v>0.1</v>
      </c>
      <c r="X334" s="70">
        <v>6</v>
      </c>
      <c r="Y334" s="71">
        <v>26</v>
      </c>
      <c r="Z334" s="71">
        <v>1</v>
      </c>
      <c r="AA334" s="59">
        <v>0</v>
      </c>
      <c r="AB334" s="71">
        <v>0.24</v>
      </c>
      <c r="AC334" s="71">
        <v>0.24</v>
      </c>
      <c r="AD334" s="60">
        <v>0</v>
      </c>
      <c r="AE334" s="71">
        <v>0.24</v>
      </c>
      <c r="AF334" s="59">
        <v>0</v>
      </c>
      <c r="AG334" s="71">
        <v>0.02</v>
      </c>
      <c r="AH334" s="71">
        <v>0.02</v>
      </c>
      <c r="AI334" s="60">
        <v>0</v>
      </c>
      <c r="AJ334" s="71">
        <v>0.02</v>
      </c>
      <c r="AK334" s="63" t="s">
        <v>25</v>
      </c>
      <c r="AL334" s="93">
        <f>AC334-AH334</f>
        <v>0.22</v>
      </c>
    </row>
    <row r="335" spans="1:38" ht="17.25" thickBot="1">
      <c r="A335" s="72">
        <v>72</v>
      </c>
      <c r="B335" s="57" t="s">
        <v>783</v>
      </c>
      <c r="C335" s="58" t="s">
        <v>1821</v>
      </c>
      <c r="D335" s="69" t="s">
        <v>1819</v>
      </c>
      <c r="E335" s="58" t="s">
        <v>73</v>
      </c>
      <c r="F335" s="69" t="s">
        <v>3963</v>
      </c>
      <c r="G335" s="69">
        <v>2004</v>
      </c>
      <c r="H335" s="70">
        <v>10</v>
      </c>
      <c r="I335" s="71">
        <v>4</v>
      </c>
      <c r="J335" s="71">
        <v>373</v>
      </c>
      <c r="K335" s="71">
        <v>4.0999999999999996</v>
      </c>
      <c r="L335" s="70">
        <v>1</v>
      </c>
      <c r="M335" s="71">
        <v>1</v>
      </c>
      <c r="N335" s="71">
        <v>2</v>
      </c>
      <c r="O335" s="71">
        <v>1</v>
      </c>
      <c r="P335" s="60">
        <v>0</v>
      </c>
      <c r="Q335" s="60">
        <v>0</v>
      </c>
      <c r="R335" s="71">
        <v>3</v>
      </c>
      <c r="S335" s="60">
        <v>0</v>
      </c>
      <c r="T335" s="70">
        <v>0.4</v>
      </c>
      <c r="U335" s="71">
        <v>0.4</v>
      </c>
      <c r="V335" s="71">
        <v>0.8</v>
      </c>
      <c r="W335" s="71">
        <v>1.2</v>
      </c>
      <c r="X335" s="70">
        <v>8</v>
      </c>
      <c r="Y335" s="71">
        <v>8</v>
      </c>
      <c r="Z335" s="71">
        <v>24</v>
      </c>
      <c r="AA335" s="70">
        <v>0.24</v>
      </c>
      <c r="AB335" s="71">
        <v>0.24</v>
      </c>
      <c r="AC335" s="71">
        <v>0.48</v>
      </c>
      <c r="AD335" s="71">
        <v>0.24</v>
      </c>
      <c r="AE335" s="71">
        <v>0.48</v>
      </c>
      <c r="AF335" s="70">
        <v>0.1</v>
      </c>
      <c r="AG335" s="71">
        <v>0.19</v>
      </c>
      <c r="AH335" s="71">
        <v>0.28999999999999998</v>
      </c>
      <c r="AI335" s="71">
        <v>0.1</v>
      </c>
      <c r="AJ335" s="71">
        <v>0.28999999999999998</v>
      </c>
      <c r="AK335" s="63" t="s">
        <v>25</v>
      </c>
      <c r="AL335" s="93">
        <f>AC335-AH335</f>
        <v>0.19</v>
      </c>
    </row>
    <row r="336" spans="1:38" ht="17.25" thickBot="1">
      <c r="A336" s="72">
        <v>32</v>
      </c>
      <c r="B336" s="57" t="s">
        <v>3354</v>
      </c>
      <c r="C336" s="58" t="s">
        <v>1814</v>
      </c>
      <c r="D336" s="69" t="s">
        <v>104</v>
      </c>
      <c r="E336" s="58" t="s">
        <v>81</v>
      </c>
      <c r="F336" s="69" t="s">
        <v>3927</v>
      </c>
      <c r="G336" s="69">
        <v>2001</v>
      </c>
      <c r="H336" s="70">
        <v>5</v>
      </c>
      <c r="I336" s="71">
        <v>4</v>
      </c>
      <c r="J336" s="71">
        <v>371</v>
      </c>
      <c r="K336" s="71">
        <v>4.0999999999999996</v>
      </c>
      <c r="L336" s="59">
        <v>0</v>
      </c>
      <c r="M336" s="71">
        <v>1</v>
      </c>
      <c r="N336" s="71">
        <v>1</v>
      </c>
      <c r="O336" s="60">
        <v>0</v>
      </c>
      <c r="P336" s="60">
        <v>0</v>
      </c>
      <c r="Q336" s="60">
        <v>0</v>
      </c>
      <c r="R336" s="71">
        <v>1</v>
      </c>
      <c r="S336" s="60">
        <v>0</v>
      </c>
      <c r="T336" s="70">
        <v>0.1</v>
      </c>
      <c r="U336" s="71">
        <v>0.1</v>
      </c>
      <c r="V336" s="71">
        <v>0.5</v>
      </c>
      <c r="W336" s="71">
        <v>0.7</v>
      </c>
      <c r="X336" s="59">
        <v>0</v>
      </c>
      <c r="Y336" s="71">
        <v>16</v>
      </c>
      <c r="Z336" s="60">
        <v>0</v>
      </c>
      <c r="AA336" s="59">
        <v>0</v>
      </c>
      <c r="AB336" s="71">
        <v>0.24</v>
      </c>
      <c r="AC336" s="71">
        <v>0.24</v>
      </c>
      <c r="AD336" s="60">
        <v>0</v>
      </c>
      <c r="AE336" s="71">
        <v>0.24</v>
      </c>
      <c r="AF336" s="70">
        <v>0.03</v>
      </c>
      <c r="AG336" s="71">
        <v>0.13</v>
      </c>
      <c r="AH336" s="71">
        <v>0.16</v>
      </c>
      <c r="AI336" s="71">
        <v>0.03</v>
      </c>
      <c r="AJ336" s="71">
        <v>0.16</v>
      </c>
      <c r="AK336" s="63" t="s">
        <v>25</v>
      </c>
      <c r="AL336" s="93">
        <f>AC336-AH336</f>
        <v>7.9999999999999988E-2</v>
      </c>
    </row>
    <row r="337" spans="1:38" ht="17.25" thickBot="1">
      <c r="A337" s="72">
        <v>439</v>
      </c>
      <c r="B337" s="57" t="s">
        <v>3310</v>
      </c>
      <c r="C337" s="58" t="s">
        <v>1812</v>
      </c>
      <c r="D337" s="69" t="s">
        <v>1853</v>
      </c>
      <c r="E337" s="58" t="s">
        <v>65</v>
      </c>
      <c r="F337" s="69" t="s">
        <v>3857</v>
      </c>
      <c r="G337" s="69">
        <v>1994</v>
      </c>
      <c r="H337" s="70">
        <v>7</v>
      </c>
      <c r="I337" s="71">
        <v>4</v>
      </c>
      <c r="J337" s="71">
        <v>370</v>
      </c>
      <c r="K337" s="71">
        <v>4.0999999999999996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59">
        <v>0</v>
      </c>
      <c r="U337" s="60">
        <v>0</v>
      </c>
      <c r="V337" s="71">
        <v>0.1</v>
      </c>
      <c r="W337" s="71">
        <v>0.1</v>
      </c>
      <c r="X337" s="70">
        <v>4</v>
      </c>
      <c r="Y337" s="71">
        <v>9</v>
      </c>
      <c r="Z337" s="71">
        <v>7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59">
        <v>0</v>
      </c>
      <c r="AG337" s="71">
        <v>0.03</v>
      </c>
      <c r="AH337" s="71">
        <v>0.03</v>
      </c>
      <c r="AI337" s="60">
        <v>0</v>
      </c>
      <c r="AJ337" s="71">
        <v>0.03</v>
      </c>
      <c r="AK337" s="63" t="s">
        <v>25</v>
      </c>
      <c r="AL337" s="93">
        <f>AC337-AH337</f>
        <v>-0.03</v>
      </c>
    </row>
    <row r="338" spans="1:38" ht="17.25" thickBot="1">
      <c r="A338" s="72">
        <v>70</v>
      </c>
      <c r="B338" s="57" t="s">
        <v>134</v>
      </c>
      <c r="C338" s="58" t="s">
        <v>1820</v>
      </c>
      <c r="D338" s="69" t="s">
        <v>1833</v>
      </c>
      <c r="E338" s="58" t="s">
        <v>93</v>
      </c>
      <c r="F338" s="69" t="s">
        <v>3961</v>
      </c>
      <c r="G338" s="69">
        <v>2002</v>
      </c>
      <c r="H338" s="70">
        <v>10</v>
      </c>
      <c r="I338" s="71">
        <v>4</v>
      </c>
      <c r="J338" s="71">
        <v>367</v>
      </c>
      <c r="K338" s="71">
        <v>4.0999999999999996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71">
        <v>1</v>
      </c>
      <c r="S338" s="60">
        <v>0</v>
      </c>
      <c r="T338" s="70">
        <v>0.2</v>
      </c>
      <c r="U338" s="71">
        <v>0.2</v>
      </c>
      <c r="V338" s="71">
        <v>0.4</v>
      </c>
      <c r="W338" s="71">
        <v>0.7</v>
      </c>
      <c r="X338" s="70">
        <v>10</v>
      </c>
      <c r="Y338" s="71">
        <v>5</v>
      </c>
      <c r="Z338" s="71">
        <v>26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0.06</v>
      </c>
      <c r="AG338" s="71">
        <v>0.11</v>
      </c>
      <c r="AH338" s="71">
        <v>0.17</v>
      </c>
      <c r="AI338" s="71">
        <v>0.06</v>
      </c>
      <c r="AJ338" s="71">
        <v>0.17</v>
      </c>
      <c r="AK338" s="63" t="s">
        <v>25</v>
      </c>
      <c r="AL338" s="93">
        <f>AC338-AH338</f>
        <v>-0.17</v>
      </c>
    </row>
    <row r="339" spans="1:38" ht="17.25" thickBot="1">
      <c r="A339" s="72">
        <v>137</v>
      </c>
      <c r="B339" s="57" t="s">
        <v>367</v>
      </c>
      <c r="C339" s="58" t="s">
        <v>1848</v>
      </c>
      <c r="D339" s="69" t="s">
        <v>111</v>
      </c>
      <c r="E339" s="58" t="s">
        <v>67</v>
      </c>
      <c r="F339" s="69" t="s">
        <v>4019</v>
      </c>
      <c r="G339" s="69">
        <v>1989</v>
      </c>
      <c r="H339" s="70">
        <v>5</v>
      </c>
      <c r="I339" s="71">
        <v>4</v>
      </c>
      <c r="J339" s="71">
        <v>365</v>
      </c>
      <c r="K339" s="71">
        <v>4.0999999999999996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59">
        <v>0</v>
      </c>
      <c r="U339" s="60">
        <v>0</v>
      </c>
      <c r="V339" s="60">
        <v>0</v>
      </c>
      <c r="W339" s="60">
        <v>0</v>
      </c>
      <c r="X339" s="59">
        <v>0</v>
      </c>
      <c r="Y339" s="60">
        <v>0</v>
      </c>
      <c r="Z339" s="60">
        <v>0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60">
        <v>0</v>
      </c>
      <c r="AH339" s="60">
        <v>0</v>
      </c>
      <c r="AI339" s="60">
        <v>0</v>
      </c>
      <c r="AJ339" s="60">
        <v>0</v>
      </c>
      <c r="AK339" s="63" t="s">
        <v>25</v>
      </c>
      <c r="AL339" s="93">
        <f>AC339-AH339</f>
        <v>0</v>
      </c>
    </row>
    <row r="340" spans="1:38" ht="17.25" thickBot="1">
      <c r="A340" s="72">
        <v>3</v>
      </c>
      <c r="B340" s="57" t="s">
        <v>2903</v>
      </c>
      <c r="C340" s="58" t="s">
        <v>1812</v>
      </c>
      <c r="D340" s="69" t="s">
        <v>104</v>
      </c>
      <c r="E340" s="58" t="s">
        <v>75</v>
      </c>
      <c r="F340" s="69" t="s">
        <v>3903</v>
      </c>
      <c r="G340" s="69">
        <v>1997</v>
      </c>
      <c r="H340" s="70">
        <v>6</v>
      </c>
      <c r="I340" s="71">
        <v>4</v>
      </c>
      <c r="J340" s="71">
        <v>363</v>
      </c>
      <c r="K340" s="71">
        <v>4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60">
        <v>0</v>
      </c>
      <c r="S340" s="60">
        <v>0</v>
      </c>
      <c r="T340" s="59">
        <v>0</v>
      </c>
      <c r="U340" s="60">
        <v>0</v>
      </c>
      <c r="V340" s="71">
        <v>0.1</v>
      </c>
      <c r="W340" s="71">
        <v>0.1</v>
      </c>
      <c r="X340" s="70">
        <v>3</v>
      </c>
      <c r="Y340" s="71">
        <v>19</v>
      </c>
      <c r="Z340" s="71">
        <v>1</v>
      </c>
      <c r="AA340" s="70">
        <v>0.25</v>
      </c>
      <c r="AB340" s="60">
        <v>0</v>
      </c>
      <c r="AC340" s="71">
        <v>0.25</v>
      </c>
      <c r="AD340" s="71">
        <v>0.25</v>
      </c>
      <c r="AE340" s="71">
        <v>0.25</v>
      </c>
      <c r="AF340" s="70">
        <v>0.01</v>
      </c>
      <c r="AG340" s="71">
        <v>0.02</v>
      </c>
      <c r="AH340" s="71">
        <v>0.02</v>
      </c>
      <c r="AI340" s="71">
        <v>0.01</v>
      </c>
      <c r="AJ340" s="71">
        <v>0.02</v>
      </c>
      <c r="AK340" s="63" t="s">
        <v>25</v>
      </c>
      <c r="AL340" s="93">
        <f>AC340-AH340</f>
        <v>0.23</v>
      </c>
    </row>
    <row r="341" spans="1:38" ht="17.25" thickBot="1">
      <c r="A341" s="72">
        <v>146</v>
      </c>
      <c r="B341" s="57" t="s">
        <v>173</v>
      </c>
      <c r="C341" s="58" t="s">
        <v>1812</v>
      </c>
      <c r="D341" s="69" t="s">
        <v>1810</v>
      </c>
      <c r="E341" s="58" t="s">
        <v>79</v>
      </c>
      <c r="F341" s="69" t="s">
        <v>4027</v>
      </c>
      <c r="G341" s="69">
        <v>2003</v>
      </c>
      <c r="H341" s="70">
        <v>15</v>
      </c>
      <c r="I341" s="71">
        <v>1</v>
      </c>
      <c r="J341" s="71">
        <v>346</v>
      </c>
      <c r="K341" s="71">
        <v>3.8</v>
      </c>
      <c r="L341" s="70">
        <v>1</v>
      </c>
      <c r="M341" s="71">
        <v>1</v>
      </c>
      <c r="N341" s="71">
        <v>2</v>
      </c>
      <c r="O341" s="71">
        <v>1</v>
      </c>
      <c r="P341" s="60">
        <v>0</v>
      </c>
      <c r="Q341" s="60">
        <v>0</v>
      </c>
      <c r="R341" s="71">
        <v>1</v>
      </c>
      <c r="S341" s="60">
        <v>0</v>
      </c>
      <c r="T341" s="70">
        <v>0.5</v>
      </c>
      <c r="U341" s="71">
        <v>0.5</v>
      </c>
      <c r="V341" s="71">
        <v>0.9</v>
      </c>
      <c r="W341" s="71">
        <v>1.4</v>
      </c>
      <c r="X341" s="70">
        <v>14</v>
      </c>
      <c r="Y341" s="71">
        <v>33</v>
      </c>
      <c r="Z341" s="71">
        <v>29</v>
      </c>
      <c r="AA341" s="70">
        <v>0.26</v>
      </c>
      <c r="AB341" s="71">
        <v>0.26</v>
      </c>
      <c r="AC341" s="71">
        <v>0.52</v>
      </c>
      <c r="AD341" s="71">
        <v>0.26</v>
      </c>
      <c r="AE341" s="71">
        <v>0.52</v>
      </c>
      <c r="AF341" s="70">
        <v>0.12</v>
      </c>
      <c r="AG341" s="71">
        <v>0.24</v>
      </c>
      <c r="AH341" s="71">
        <v>0.36</v>
      </c>
      <c r="AI341" s="71">
        <v>0.12</v>
      </c>
      <c r="AJ341" s="71">
        <v>0.36</v>
      </c>
      <c r="AK341" s="63" t="s">
        <v>25</v>
      </c>
      <c r="AL341" s="93"/>
    </row>
    <row r="342" spans="1:38" ht="17.25" thickBot="1">
      <c r="A342" s="72">
        <v>262</v>
      </c>
      <c r="B342" s="57" t="s">
        <v>238</v>
      </c>
      <c r="C342" s="58" t="s">
        <v>1812</v>
      </c>
      <c r="D342" s="69" t="s">
        <v>1853</v>
      </c>
      <c r="E342" s="58" t="s">
        <v>65</v>
      </c>
      <c r="F342" s="69" t="s">
        <v>4127</v>
      </c>
      <c r="G342" s="69">
        <v>2004</v>
      </c>
      <c r="H342" s="70">
        <v>8</v>
      </c>
      <c r="I342" s="71">
        <v>4</v>
      </c>
      <c r="J342" s="71">
        <v>341</v>
      </c>
      <c r="K342" s="71">
        <v>3.8</v>
      </c>
      <c r="L342" s="70">
        <v>1</v>
      </c>
      <c r="M342" s="60">
        <v>0</v>
      </c>
      <c r="N342" s="71">
        <v>1</v>
      </c>
      <c r="O342" s="71">
        <v>1</v>
      </c>
      <c r="P342" s="60">
        <v>0</v>
      </c>
      <c r="Q342" s="60">
        <v>0</v>
      </c>
      <c r="R342" s="71">
        <v>1</v>
      </c>
      <c r="S342" s="60">
        <v>0</v>
      </c>
      <c r="T342" s="70">
        <v>0.3</v>
      </c>
      <c r="U342" s="71">
        <v>0.3</v>
      </c>
      <c r="V342" s="71">
        <v>0.5</v>
      </c>
      <c r="W342" s="71">
        <v>0.8</v>
      </c>
      <c r="X342" s="70">
        <v>3</v>
      </c>
      <c r="Y342" s="71">
        <v>7</v>
      </c>
      <c r="Z342" s="71">
        <v>16</v>
      </c>
      <c r="AA342" s="70">
        <v>0.26</v>
      </c>
      <c r="AB342" s="60">
        <v>0</v>
      </c>
      <c r="AC342" s="71">
        <v>0.26</v>
      </c>
      <c r="AD342" s="71">
        <v>0.26</v>
      </c>
      <c r="AE342" s="71">
        <v>0.26</v>
      </c>
      <c r="AF342" s="70">
        <v>0.08</v>
      </c>
      <c r="AG342" s="71">
        <v>0.12</v>
      </c>
      <c r="AH342" s="71">
        <v>0.2</v>
      </c>
      <c r="AI342" s="71">
        <v>0.08</v>
      </c>
      <c r="AJ342" s="71">
        <v>0.2</v>
      </c>
      <c r="AK342" s="63" t="s">
        <v>25</v>
      </c>
      <c r="AL342" s="93">
        <f>AC342-AH342</f>
        <v>0.06</v>
      </c>
    </row>
    <row r="343" spans="1:38" ht="17.25" thickBot="1">
      <c r="A343" s="72">
        <v>87</v>
      </c>
      <c r="B343" s="57" t="s">
        <v>143</v>
      </c>
      <c r="C343" s="58" t="s">
        <v>1812</v>
      </c>
      <c r="D343" s="69" t="s">
        <v>1833</v>
      </c>
      <c r="E343" s="58" t="s">
        <v>81</v>
      </c>
      <c r="F343" s="69" t="s">
        <v>3833</v>
      </c>
      <c r="G343" s="69">
        <v>1996</v>
      </c>
      <c r="H343" s="70">
        <v>6</v>
      </c>
      <c r="I343" s="71">
        <v>4</v>
      </c>
      <c r="J343" s="71">
        <v>336</v>
      </c>
      <c r="K343" s="71">
        <v>3.7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71">
        <v>3</v>
      </c>
      <c r="S343" s="60">
        <v>0</v>
      </c>
      <c r="T343" s="70">
        <v>1</v>
      </c>
      <c r="U343" s="71">
        <v>1</v>
      </c>
      <c r="V343" s="71">
        <v>1.8</v>
      </c>
      <c r="W343" s="71">
        <v>2.8</v>
      </c>
      <c r="X343" s="70">
        <v>12</v>
      </c>
      <c r="Y343" s="71">
        <v>10</v>
      </c>
      <c r="Z343" s="71">
        <v>23</v>
      </c>
      <c r="AA343" s="59">
        <v>0</v>
      </c>
      <c r="AB343" s="71">
        <v>0.27</v>
      </c>
      <c r="AC343" s="71">
        <v>0.27</v>
      </c>
      <c r="AD343" s="60">
        <v>0</v>
      </c>
      <c r="AE343" s="71">
        <v>0.27</v>
      </c>
      <c r="AF343" s="70">
        <v>0.26</v>
      </c>
      <c r="AG343" s="71">
        <v>0.49</v>
      </c>
      <c r="AH343" s="71">
        <v>0.74</v>
      </c>
      <c r="AI343" s="71">
        <v>0.26</v>
      </c>
      <c r="AJ343" s="71">
        <v>0.74</v>
      </c>
      <c r="AK343" s="63" t="s">
        <v>25</v>
      </c>
      <c r="AL343" s="93">
        <f>AC343-AH343</f>
        <v>-0.47</v>
      </c>
    </row>
    <row r="344" spans="1:38" ht="17.25" thickBot="1">
      <c r="A344" s="72">
        <v>357</v>
      </c>
      <c r="B344" s="57" t="s">
        <v>3190</v>
      </c>
      <c r="C344" s="58" t="s">
        <v>1863</v>
      </c>
      <c r="D344" s="69" t="s">
        <v>2805</v>
      </c>
      <c r="E344" s="58" t="s">
        <v>95</v>
      </c>
      <c r="F344" s="69" t="s">
        <v>4207</v>
      </c>
      <c r="G344" s="69">
        <v>2002</v>
      </c>
      <c r="H344" s="70">
        <v>11</v>
      </c>
      <c r="I344" s="71">
        <v>3</v>
      </c>
      <c r="J344" s="71">
        <v>323</v>
      </c>
      <c r="K344" s="71">
        <v>3.6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2</v>
      </c>
      <c r="S344" s="60">
        <v>0</v>
      </c>
      <c r="T344" s="70">
        <v>0.8</v>
      </c>
      <c r="U344" s="71">
        <v>0.8</v>
      </c>
      <c r="V344" s="71">
        <v>0.4</v>
      </c>
      <c r="W344" s="71">
        <v>1.2</v>
      </c>
      <c r="X344" s="70">
        <v>9</v>
      </c>
      <c r="Y344" s="71">
        <v>6</v>
      </c>
      <c r="Z344" s="71">
        <v>35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0.22</v>
      </c>
      <c r="AG344" s="71">
        <v>0.1</v>
      </c>
      <c r="AH344" s="71">
        <v>0.33</v>
      </c>
      <c r="AI344" s="71">
        <v>0.22</v>
      </c>
      <c r="AJ344" s="71">
        <v>0.33</v>
      </c>
      <c r="AK344" s="63" t="s">
        <v>25</v>
      </c>
      <c r="AL344" s="93">
        <f>AC344-AH344</f>
        <v>-0.33</v>
      </c>
    </row>
    <row r="345" spans="1:38" ht="17.25" thickBot="1">
      <c r="A345" s="72">
        <v>40</v>
      </c>
      <c r="B345" s="57" t="s">
        <v>2634</v>
      </c>
      <c r="C345" s="58" t="s">
        <v>1812</v>
      </c>
      <c r="D345" s="69" t="s">
        <v>1833</v>
      </c>
      <c r="E345" s="58" t="s">
        <v>2347</v>
      </c>
      <c r="F345" s="69" t="s">
        <v>3934</v>
      </c>
      <c r="G345" s="69">
        <v>1988</v>
      </c>
      <c r="H345" s="70">
        <v>8</v>
      </c>
      <c r="I345" s="71">
        <v>3</v>
      </c>
      <c r="J345" s="71">
        <v>321</v>
      </c>
      <c r="K345" s="71">
        <v>3.6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0.1</v>
      </c>
      <c r="U345" s="71">
        <v>0.1</v>
      </c>
      <c r="V345" s="71">
        <v>0.3</v>
      </c>
      <c r="W345" s="71">
        <v>0.4</v>
      </c>
      <c r="X345" s="70">
        <v>1</v>
      </c>
      <c r="Y345" s="71">
        <v>7</v>
      </c>
      <c r="Z345" s="71">
        <v>6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0.04</v>
      </c>
      <c r="AG345" s="71">
        <v>7.0000000000000007E-2</v>
      </c>
      <c r="AH345" s="71">
        <v>0.1</v>
      </c>
      <c r="AI345" s="71">
        <v>0.04</v>
      </c>
      <c r="AJ345" s="71">
        <v>0.1</v>
      </c>
      <c r="AK345" s="63" t="s">
        <v>25</v>
      </c>
      <c r="AL345" s="93">
        <f>AC345-AH345</f>
        <v>-0.1</v>
      </c>
    </row>
    <row r="346" spans="1:38" ht="17.25" thickBot="1">
      <c r="A346" s="72">
        <v>277</v>
      </c>
      <c r="B346" s="57" t="s">
        <v>3388</v>
      </c>
      <c r="C346" s="58" t="s">
        <v>1812</v>
      </c>
      <c r="D346" s="69" t="s">
        <v>103</v>
      </c>
      <c r="E346" s="58" t="s">
        <v>69</v>
      </c>
      <c r="F346" s="69" t="s">
        <v>4139</v>
      </c>
      <c r="G346" s="69">
        <v>2005</v>
      </c>
      <c r="H346" s="70">
        <v>4</v>
      </c>
      <c r="I346" s="71">
        <v>4</v>
      </c>
      <c r="J346" s="71">
        <v>321</v>
      </c>
      <c r="K346" s="71">
        <v>3.6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1</v>
      </c>
      <c r="S346" s="60">
        <v>0</v>
      </c>
      <c r="T346" s="59">
        <v>0</v>
      </c>
      <c r="U346" s="60">
        <v>0</v>
      </c>
      <c r="V346" s="60">
        <v>0</v>
      </c>
      <c r="W346" s="60">
        <v>0</v>
      </c>
      <c r="X346" s="70">
        <v>3</v>
      </c>
      <c r="Y346" s="71">
        <v>9</v>
      </c>
      <c r="Z346" s="71">
        <v>5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0.01</v>
      </c>
      <c r="AG346" s="71">
        <v>0.01</v>
      </c>
      <c r="AH346" s="71">
        <v>0.01</v>
      </c>
      <c r="AI346" s="71">
        <v>0.01</v>
      </c>
      <c r="AJ346" s="71">
        <v>0.01</v>
      </c>
      <c r="AK346" s="63" t="s">
        <v>25</v>
      </c>
      <c r="AL346" s="93">
        <f>AC346-AH346</f>
        <v>-0.01</v>
      </c>
    </row>
    <row r="347" spans="1:38" ht="17.25" thickBot="1">
      <c r="A347" s="72">
        <v>461</v>
      </c>
      <c r="B347" s="57" t="s">
        <v>3195</v>
      </c>
      <c r="C347" s="58" t="s">
        <v>1844</v>
      </c>
      <c r="D347" s="69" t="s">
        <v>1819</v>
      </c>
      <c r="E347" s="58" t="s">
        <v>2346</v>
      </c>
      <c r="F347" s="69" t="s">
        <v>3838</v>
      </c>
      <c r="G347" s="69">
        <v>1999</v>
      </c>
      <c r="H347" s="70">
        <v>11</v>
      </c>
      <c r="I347" s="71">
        <v>2</v>
      </c>
      <c r="J347" s="71">
        <v>320</v>
      </c>
      <c r="K347" s="71">
        <v>3.6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70">
        <v>0.5</v>
      </c>
      <c r="U347" s="71">
        <v>0.5</v>
      </c>
      <c r="V347" s="71">
        <v>0.4</v>
      </c>
      <c r="W347" s="71">
        <v>0.8</v>
      </c>
      <c r="X347" s="70">
        <v>11</v>
      </c>
      <c r="Y347" s="71">
        <v>10</v>
      </c>
      <c r="Z347" s="71">
        <v>24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70">
        <v>0.13</v>
      </c>
      <c r="AG347" s="71">
        <v>0.11</v>
      </c>
      <c r="AH347" s="71">
        <v>0.24</v>
      </c>
      <c r="AI347" s="71">
        <v>0.13</v>
      </c>
      <c r="AJ347" s="71">
        <v>0.24</v>
      </c>
      <c r="AK347" s="63" t="s">
        <v>25</v>
      </c>
      <c r="AL347" s="93">
        <f>AC347-AH347</f>
        <v>-0.24</v>
      </c>
    </row>
    <row r="348" spans="1:38" ht="17.25" thickBot="1">
      <c r="A348" s="72">
        <v>238</v>
      </c>
      <c r="B348" s="57" t="s">
        <v>226</v>
      </c>
      <c r="C348" s="58" t="s">
        <v>1812</v>
      </c>
      <c r="D348" s="69" t="s">
        <v>104</v>
      </c>
      <c r="E348" s="58" t="s">
        <v>96</v>
      </c>
      <c r="F348" s="69" t="s">
        <v>4105</v>
      </c>
      <c r="G348" s="69">
        <v>1993</v>
      </c>
      <c r="H348" s="70">
        <v>5</v>
      </c>
      <c r="I348" s="71">
        <v>3</v>
      </c>
      <c r="J348" s="71">
        <v>316</v>
      </c>
      <c r="K348" s="71">
        <v>3.5</v>
      </c>
      <c r="L348" s="70">
        <v>1</v>
      </c>
      <c r="M348" s="60">
        <v>0</v>
      </c>
      <c r="N348" s="71">
        <v>1</v>
      </c>
      <c r="O348" s="71">
        <v>1</v>
      </c>
      <c r="P348" s="60">
        <v>0</v>
      </c>
      <c r="Q348" s="60">
        <v>0</v>
      </c>
      <c r="R348" s="71">
        <v>1</v>
      </c>
      <c r="S348" s="60">
        <v>0</v>
      </c>
      <c r="T348" s="70">
        <v>0.6</v>
      </c>
      <c r="U348" s="71">
        <v>0.6</v>
      </c>
      <c r="V348" s="60">
        <v>0</v>
      </c>
      <c r="W348" s="71">
        <v>0.6</v>
      </c>
      <c r="X348" s="70">
        <v>2</v>
      </c>
      <c r="Y348" s="71">
        <v>9</v>
      </c>
      <c r="Z348" s="71">
        <v>2</v>
      </c>
      <c r="AA348" s="70">
        <v>0.28000000000000003</v>
      </c>
      <c r="AB348" s="60">
        <v>0</v>
      </c>
      <c r="AC348" s="71">
        <v>0.28000000000000003</v>
      </c>
      <c r="AD348" s="71">
        <v>0.28000000000000003</v>
      </c>
      <c r="AE348" s="71">
        <v>0.28000000000000003</v>
      </c>
      <c r="AF348" s="70">
        <v>0.18</v>
      </c>
      <c r="AG348" s="60">
        <v>0</v>
      </c>
      <c r="AH348" s="71">
        <v>0.18</v>
      </c>
      <c r="AI348" s="71">
        <v>0.18</v>
      </c>
      <c r="AJ348" s="71">
        <v>0.18</v>
      </c>
      <c r="AK348" s="63" t="s">
        <v>25</v>
      </c>
      <c r="AL348" s="93">
        <f>AC348-AH348</f>
        <v>0.10000000000000003</v>
      </c>
    </row>
    <row r="349" spans="1:38" ht="17.25" thickBot="1">
      <c r="A349" s="72">
        <v>292</v>
      </c>
      <c r="B349" s="57" t="s">
        <v>3204</v>
      </c>
      <c r="C349" s="58" t="s">
        <v>1865</v>
      </c>
      <c r="D349" s="69" t="s">
        <v>104</v>
      </c>
      <c r="E349" s="58" t="s">
        <v>91</v>
      </c>
      <c r="F349" s="69" t="s">
        <v>4149</v>
      </c>
      <c r="G349" s="69">
        <v>1997</v>
      </c>
      <c r="H349" s="70">
        <v>5</v>
      </c>
      <c r="I349" s="71">
        <v>3</v>
      </c>
      <c r="J349" s="71">
        <v>316</v>
      </c>
      <c r="K349" s="71">
        <v>3.5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71">
        <v>1</v>
      </c>
      <c r="S349" s="60">
        <v>0</v>
      </c>
      <c r="T349" s="70">
        <v>0.2</v>
      </c>
      <c r="U349" s="71">
        <v>0.2</v>
      </c>
      <c r="V349" s="71">
        <v>0.1</v>
      </c>
      <c r="W349" s="71">
        <v>0.3</v>
      </c>
      <c r="X349" s="70">
        <v>1</v>
      </c>
      <c r="Y349" s="71">
        <v>8</v>
      </c>
      <c r="Z349" s="60">
        <v>0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70">
        <v>0.05</v>
      </c>
      <c r="AG349" s="71">
        <v>0.03</v>
      </c>
      <c r="AH349" s="71">
        <v>0.08</v>
      </c>
      <c r="AI349" s="71">
        <v>0.05</v>
      </c>
      <c r="AJ349" s="71">
        <v>0.08</v>
      </c>
      <c r="AK349" s="63" t="s">
        <v>25</v>
      </c>
      <c r="AL349" s="93">
        <f>AC349-AH349</f>
        <v>-0.08</v>
      </c>
    </row>
    <row r="350" spans="1:38" ht="17.25" thickBot="1">
      <c r="A350" s="72">
        <v>384</v>
      </c>
      <c r="B350" s="57" t="s">
        <v>3229</v>
      </c>
      <c r="C350" s="58" t="s">
        <v>1812</v>
      </c>
      <c r="D350" s="69" t="s">
        <v>1810</v>
      </c>
      <c r="E350" s="58" t="s">
        <v>83</v>
      </c>
      <c r="F350" s="69" t="s">
        <v>4226</v>
      </c>
      <c r="G350" s="69">
        <v>2001</v>
      </c>
      <c r="H350" s="70">
        <v>8</v>
      </c>
      <c r="I350" s="71">
        <v>2</v>
      </c>
      <c r="J350" s="71">
        <v>316</v>
      </c>
      <c r="K350" s="71">
        <v>3.5</v>
      </c>
      <c r="L350" s="70">
        <v>1</v>
      </c>
      <c r="M350" s="60">
        <v>0</v>
      </c>
      <c r="N350" s="71">
        <v>1</v>
      </c>
      <c r="O350" s="71">
        <v>1</v>
      </c>
      <c r="P350" s="60">
        <v>0</v>
      </c>
      <c r="Q350" s="60">
        <v>0</v>
      </c>
      <c r="R350" s="60">
        <v>0</v>
      </c>
      <c r="S350" s="60">
        <v>0</v>
      </c>
      <c r="T350" s="70">
        <v>0.3</v>
      </c>
      <c r="U350" s="71">
        <v>0.3</v>
      </c>
      <c r="V350" s="71">
        <v>0.3</v>
      </c>
      <c r="W350" s="71">
        <v>0.6</v>
      </c>
      <c r="X350" s="70">
        <v>11</v>
      </c>
      <c r="Y350" s="71">
        <v>14</v>
      </c>
      <c r="Z350" s="71">
        <v>29</v>
      </c>
      <c r="AA350" s="70">
        <v>0.28000000000000003</v>
      </c>
      <c r="AB350" s="60">
        <v>0</v>
      </c>
      <c r="AC350" s="71">
        <v>0.28000000000000003</v>
      </c>
      <c r="AD350" s="71">
        <v>0.28000000000000003</v>
      </c>
      <c r="AE350" s="71">
        <v>0.28000000000000003</v>
      </c>
      <c r="AF350" s="70">
        <v>0.1</v>
      </c>
      <c r="AG350" s="71">
        <v>0.08</v>
      </c>
      <c r="AH350" s="71">
        <v>0.18</v>
      </c>
      <c r="AI350" s="71">
        <v>0.1</v>
      </c>
      <c r="AJ350" s="71">
        <v>0.18</v>
      </c>
      <c r="AK350" s="63" t="s">
        <v>25</v>
      </c>
      <c r="AL350" s="93">
        <f>AC350-AH350</f>
        <v>0.10000000000000003</v>
      </c>
    </row>
    <row r="351" spans="1:38" ht="17.25" thickBot="1">
      <c r="A351" s="72">
        <v>116</v>
      </c>
      <c r="B351" s="57" t="s">
        <v>2909</v>
      </c>
      <c r="C351" s="58" t="s">
        <v>1844</v>
      </c>
      <c r="D351" s="69" t="s">
        <v>104</v>
      </c>
      <c r="E351" s="58" t="s">
        <v>2346</v>
      </c>
      <c r="F351" s="69" t="s">
        <v>4003</v>
      </c>
      <c r="G351" s="69">
        <v>1999</v>
      </c>
      <c r="H351" s="70">
        <v>8</v>
      </c>
      <c r="I351" s="71">
        <v>3</v>
      </c>
      <c r="J351" s="71">
        <v>312</v>
      </c>
      <c r="K351" s="71">
        <v>3.5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1</v>
      </c>
      <c r="S351" s="60">
        <v>0</v>
      </c>
      <c r="T351" s="70">
        <v>0.4</v>
      </c>
      <c r="U351" s="71">
        <v>0.4</v>
      </c>
      <c r="V351" s="71">
        <v>0.2</v>
      </c>
      <c r="W351" s="71">
        <v>0.5</v>
      </c>
      <c r="X351" s="70">
        <v>1</v>
      </c>
      <c r="Y351" s="71">
        <v>11</v>
      </c>
      <c r="Z351" s="71">
        <v>1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0.1</v>
      </c>
      <c r="AG351" s="71">
        <v>0.05</v>
      </c>
      <c r="AH351" s="71">
        <v>0.15</v>
      </c>
      <c r="AI351" s="71">
        <v>0.1</v>
      </c>
      <c r="AJ351" s="71">
        <v>0.15</v>
      </c>
      <c r="AK351" s="63" t="s">
        <v>25</v>
      </c>
      <c r="AL351" s="93">
        <f>AC351-AH351</f>
        <v>-0.15</v>
      </c>
    </row>
    <row r="352" spans="1:38" ht="17.25" thickBot="1">
      <c r="A352" s="72">
        <v>64</v>
      </c>
      <c r="B352" s="57" t="s">
        <v>3228</v>
      </c>
      <c r="C352" s="58" t="s">
        <v>1840</v>
      </c>
      <c r="D352" s="69" t="s">
        <v>102</v>
      </c>
      <c r="E352" s="58" t="s">
        <v>81</v>
      </c>
      <c r="F352" s="69" t="s">
        <v>3956</v>
      </c>
      <c r="G352" s="69">
        <v>2001</v>
      </c>
      <c r="H352" s="70">
        <v>10</v>
      </c>
      <c r="I352" s="71">
        <v>4</v>
      </c>
      <c r="J352" s="71">
        <v>308</v>
      </c>
      <c r="K352" s="71">
        <v>3.4</v>
      </c>
      <c r="L352" s="70">
        <v>1</v>
      </c>
      <c r="M352" s="60">
        <v>0</v>
      </c>
      <c r="N352" s="71">
        <v>1</v>
      </c>
      <c r="O352" s="71">
        <v>1</v>
      </c>
      <c r="P352" s="60">
        <v>0</v>
      </c>
      <c r="Q352" s="60">
        <v>0</v>
      </c>
      <c r="R352" s="60">
        <v>0</v>
      </c>
      <c r="S352" s="60">
        <v>0</v>
      </c>
      <c r="T352" s="70">
        <v>1.9</v>
      </c>
      <c r="U352" s="71">
        <v>1.9</v>
      </c>
      <c r="V352" s="60">
        <v>0</v>
      </c>
      <c r="W352" s="71">
        <v>1.9</v>
      </c>
      <c r="X352" s="70">
        <v>8</v>
      </c>
      <c r="Y352" s="71">
        <v>3</v>
      </c>
      <c r="Z352" s="71">
        <v>22</v>
      </c>
      <c r="AA352" s="70">
        <v>0.28999999999999998</v>
      </c>
      <c r="AB352" s="60">
        <v>0</v>
      </c>
      <c r="AC352" s="71">
        <v>0.28999999999999998</v>
      </c>
      <c r="AD352" s="71">
        <v>0.28999999999999998</v>
      </c>
      <c r="AE352" s="71">
        <v>0.28999999999999998</v>
      </c>
      <c r="AF352" s="70">
        <v>0.54</v>
      </c>
      <c r="AG352" s="71">
        <v>0.01</v>
      </c>
      <c r="AH352" s="71">
        <v>0.56000000000000005</v>
      </c>
      <c r="AI352" s="71">
        <v>0.54</v>
      </c>
      <c r="AJ352" s="71">
        <v>0.56000000000000005</v>
      </c>
      <c r="AK352" s="63" t="s">
        <v>25</v>
      </c>
      <c r="AL352" s="93">
        <f>AC352-AH352</f>
        <v>-0.27000000000000007</v>
      </c>
    </row>
    <row r="353" spans="1:38" ht="17.25" thickBot="1">
      <c r="A353" s="72">
        <v>477</v>
      </c>
      <c r="B353" s="57" t="s">
        <v>346</v>
      </c>
      <c r="C353" s="58" t="s">
        <v>1822</v>
      </c>
      <c r="D353" s="69" t="s">
        <v>102</v>
      </c>
      <c r="E353" s="58" t="s">
        <v>75</v>
      </c>
      <c r="F353" s="69" t="s">
        <v>4300</v>
      </c>
      <c r="G353" s="69">
        <v>1995</v>
      </c>
      <c r="H353" s="70">
        <v>12</v>
      </c>
      <c r="I353" s="71">
        <v>2</v>
      </c>
      <c r="J353" s="71">
        <v>307</v>
      </c>
      <c r="K353" s="71">
        <v>3.4</v>
      </c>
      <c r="L353" s="70">
        <v>2</v>
      </c>
      <c r="M353" s="60">
        <v>0</v>
      </c>
      <c r="N353" s="71">
        <v>2</v>
      </c>
      <c r="O353" s="71">
        <v>2</v>
      </c>
      <c r="P353" s="60">
        <v>0</v>
      </c>
      <c r="Q353" s="60">
        <v>0</v>
      </c>
      <c r="R353" s="71">
        <v>2</v>
      </c>
      <c r="S353" s="60">
        <v>0</v>
      </c>
      <c r="T353" s="70">
        <v>1.6</v>
      </c>
      <c r="U353" s="71">
        <v>1.6</v>
      </c>
      <c r="V353" s="71">
        <v>0.8</v>
      </c>
      <c r="W353" s="71">
        <v>2.4</v>
      </c>
      <c r="X353" s="70">
        <v>2</v>
      </c>
      <c r="Y353" s="71">
        <v>3</v>
      </c>
      <c r="Z353" s="71">
        <v>13</v>
      </c>
      <c r="AA353" s="70">
        <v>0.59</v>
      </c>
      <c r="AB353" s="60">
        <v>0</v>
      </c>
      <c r="AC353" s="71">
        <v>0.59</v>
      </c>
      <c r="AD353" s="71">
        <v>0.59</v>
      </c>
      <c r="AE353" s="71">
        <v>0.59</v>
      </c>
      <c r="AF353" s="70">
        <v>0.47</v>
      </c>
      <c r="AG353" s="71">
        <v>0.24</v>
      </c>
      <c r="AH353" s="71">
        <v>0.71</v>
      </c>
      <c r="AI353" s="71">
        <v>0.47</v>
      </c>
      <c r="AJ353" s="71">
        <v>0.71</v>
      </c>
      <c r="AK353" s="63" t="s">
        <v>25</v>
      </c>
      <c r="AL353" s="93">
        <f>AC353-AH353</f>
        <v>-0.12</v>
      </c>
    </row>
    <row r="354" spans="1:38" ht="17.25" thickBot="1">
      <c r="A354" s="72">
        <v>266</v>
      </c>
      <c r="B354" s="57" t="s">
        <v>2711</v>
      </c>
      <c r="C354" s="58" t="s">
        <v>1821</v>
      </c>
      <c r="D354" s="69" t="s">
        <v>103</v>
      </c>
      <c r="E354" s="58" t="s">
        <v>71</v>
      </c>
      <c r="F354" s="69" t="s">
        <v>4131</v>
      </c>
      <c r="G354" s="69">
        <v>1996</v>
      </c>
      <c r="H354" s="70">
        <v>8</v>
      </c>
      <c r="I354" s="71">
        <v>3</v>
      </c>
      <c r="J354" s="71">
        <v>306</v>
      </c>
      <c r="K354" s="71">
        <v>3.4</v>
      </c>
      <c r="L354" s="70">
        <v>2</v>
      </c>
      <c r="M354" s="60">
        <v>0</v>
      </c>
      <c r="N354" s="71">
        <v>2</v>
      </c>
      <c r="O354" s="71">
        <v>2</v>
      </c>
      <c r="P354" s="60">
        <v>0</v>
      </c>
      <c r="Q354" s="60">
        <v>0</v>
      </c>
      <c r="R354" s="60">
        <v>0</v>
      </c>
      <c r="S354" s="60">
        <v>0</v>
      </c>
      <c r="T354" s="70">
        <v>0.4</v>
      </c>
      <c r="U354" s="71">
        <v>0.4</v>
      </c>
      <c r="V354" s="71">
        <v>0.4</v>
      </c>
      <c r="W354" s="71">
        <v>0.8</v>
      </c>
      <c r="X354" s="70">
        <v>16</v>
      </c>
      <c r="Y354" s="71">
        <v>33</v>
      </c>
      <c r="Z354" s="71">
        <v>19</v>
      </c>
      <c r="AA354" s="70">
        <v>0.59</v>
      </c>
      <c r="AB354" s="60">
        <v>0</v>
      </c>
      <c r="AC354" s="71">
        <v>0.59</v>
      </c>
      <c r="AD354" s="71">
        <v>0.59</v>
      </c>
      <c r="AE354" s="71">
        <v>0.59</v>
      </c>
      <c r="AF354" s="70">
        <v>0.13</v>
      </c>
      <c r="AG354" s="71">
        <v>0.12</v>
      </c>
      <c r="AH354" s="71">
        <v>0.24</v>
      </c>
      <c r="AI354" s="71">
        <v>0.13</v>
      </c>
      <c r="AJ354" s="71">
        <v>0.24</v>
      </c>
      <c r="AK354" s="63" t="s">
        <v>25</v>
      </c>
      <c r="AL354" s="93"/>
    </row>
    <row r="355" spans="1:38" ht="17.25" thickBot="1">
      <c r="A355" s="72">
        <v>354</v>
      </c>
      <c r="B355" s="57" t="s">
        <v>2679</v>
      </c>
      <c r="C355" s="58" t="s">
        <v>1812</v>
      </c>
      <c r="D355" s="69" t="s">
        <v>1833</v>
      </c>
      <c r="E355" s="58" t="s">
        <v>2347</v>
      </c>
      <c r="F355" s="69" t="s">
        <v>4205</v>
      </c>
      <c r="G355" s="69">
        <v>1994</v>
      </c>
      <c r="H355" s="70">
        <v>8</v>
      </c>
      <c r="I355" s="71">
        <v>3</v>
      </c>
      <c r="J355" s="71">
        <v>302</v>
      </c>
      <c r="K355" s="71">
        <v>3.4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2</v>
      </c>
      <c r="S355" s="60">
        <v>0</v>
      </c>
      <c r="T355" s="70">
        <v>0.1</v>
      </c>
      <c r="U355" s="71">
        <v>0.1</v>
      </c>
      <c r="V355" s="71">
        <v>0.1</v>
      </c>
      <c r="W355" s="71">
        <v>0.2</v>
      </c>
      <c r="X355" s="70">
        <v>3</v>
      </c>
      <c r="Y355" s="71">
        <v>11</v>
      </c>
      <c r="Z355" s="71">
        <v>17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0.04</v>
      </c>
      <c r="AG355" s="71">
        <v>0.03</v>
      </c>
      <c r="AH355" s="71">
        <v>7.0000000000000007E-2</v>
      </c>
      <c r="AI355" s="71">
        <v>0.04</v>
      </c>
      <c r="AJ355" s="71">
        <v>7.0000000000000007E-2</v>
      </c>
      <c r="AK355" s="63" t="s">
        <v>25</v>
      </c>
      <c r="AL355" s="93">
        <f>AC355-AH355</f>
        <v>-7.0000000000000007E-2</v>
      </c>
    </row>
    <row r="356" spans="1:38" ht="17.25" thickBot="1">
      <c r="A356" s="72">
        <v>136</v>
      </c>
      <c r="B356" s="57" t="s">
        <v>3185</v>
      </c>
      <c r="C356" s="58" t="s">
        <v>1812</v>
      </c>
      <c r="D356" s="69" t="s">
        <v>103</v>
      </c>
      <c r="E356" s="58" t="s">
        <v>93</v>
      </c>
      <c r="F356" s="69" t="s">
        <v>3866</v>
      </c>
      <c r="G356" s="69">
        <v>2001</v>
      </c>
      <c r="H356" s="70">
        <v>10</v>
      </c>
      <c r="I356" s="71">
        <v>2</v>
      </c>
      <c r="J356" s="71">
        <v>295</v>
      </c>
      <c r="K356" s="71">
        <v>3.3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71">
        <v>1</v>
      </c>
      <c r="S356" s="60">
        <v>0</v>
      </c>
      <c r="T356" s="70">
        <v>0.1</v>
      </c>
      <c r="U356" s="71">
        <v>0.1</v>
      </c>
      <c r="V356" s="71">
        <v>0.2</v>
      </c>
      <c r="W356" s="71">
        <v>0.3</v>
      </c>
      <c r="X356" s="70">
        <v>6</v>
      </c>
      <c r="Y356" s="71">
        <v>20</v>
      </c>
      <c r="Z356" s="71">
        <v>6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0.03</v>
      </c>
      <c r="AG356" s="71">
        <v>0.06</v>
      </c>
      <c r="AH356" s="71">
        <v>0.09</v>
      </c>
      <c r="AI356" s="71">
        <v>0.03</v>
      </c>
      <c r="AJ356" s="71">
        <v>0.09</v>
      </c>
      <c r="AK356" s="63" t="s">
        <v>25</v>
      </c>
      <c r="AL356" s="93">
        <f>AC356-AH356</f>
        <v>-0.09</v>
      </c>
    </row>
    <row r="357" spans="1:38" ht="17.25" thickBot="1">
      <c r="A357" s="72">
        <v>498</v>
      </c>
      <c r="B357" s="57" t="s">
        <v>380</v>
      </c>
      <c r="C357" s="58" t="s">
        <v>1862</v>
      </c>
      <c r="D357" s="69" t="s">
        <v>103</v>
      </c>
      <c r="E357" s="58" t="s">
        <v>77</v>
      </c>
      <c r="F357" s="69" t="s">
        <v>4319</v>
      </c>
      <c r="G357" s="69">
        <v>2004</v>
      </c>
      <c r="H357" s="70">
        <v>9</v>
      </c>
      <c r="I357" s="71">
        <v>3</v>
      </c>
      <c r="J357" s="71">
        <v>294</v>
      </c>
      <c r="K357" s="71">
        <v>3.3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59"/>
      <c r="U357" s="60"/>
      <c r="V357" s="60"/>
      <c r="W357" s="60"/>
      <c r="X357" s="59"/>
      <c r="Y357" s="60"/>
      <c r="Z357" s="60"/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59"/>
      <c r="AG357" s="60"/>
      <c r="AH357" s="60"/>
      <c r="AI357" s="60"/>
      <c r="AJ357" s="60"/>
      <c r="AK357" s="63" t="s">
        <v>25</v>
      </c>
      <c r="AL357" s="93">
        <f>AC357-AH357</f>
        <v>0</v>
      </c>
    </row>
    <row r="358" spans="1:38" ht="17.25" thickBot="1">
      <c r="A358" s="72">
        <v>155</v>
      </c>
      <c r="B358" s="57" t="s">
        <v>2958</v>
      </c>
      <c r="C358" s="58" t="s">
        <v>1820</v>
      </c>
      <c r="D358" s="69" t="s">
        <v>1810</v>
      </c>
      <c r="E358" s="58" t="s">
        <v>73</v>
      </c>
      <c r="F358" s="69" t="s">
        <v>4035</v>
      </c>
      <c r="G358" s="69">
        <v>2002</v>
      </c>
      <c r="H358" s="70">
        <v>9</v>
      </c>
      <c r="I358" s="71">
        <v>2</v>
      </c>
      <c r="J358" s="71">
        <v>290</v>
      </c>
      <c r="K358" s="71">
        <v>3.2</v>
      </c>
      <c r="L358" s="70">
        <v>2</v>
      </c>
      <c r="M358" s="60">
        <v>0</v>
      </c>
      <c r="N358" s="71">
        <v>2</v>
      </c>
      <c r="O358" s="71">
        <v>2</v>
      </c>
      <c r="P358" s="60">
        <v>0</v>
      </c>
      <c r="Q358" s="60">
        <v>0</v>
      </c>
      <c r="R358" s="71">
        <v>1</v>
      </c>
      <c r="S358" s="60">
        <v>0</v>
      </c>
      <c r="T358" s="70">
        <v>2.7</v>
      </c>
      <c r="U358" s="71">
        <v>2.7</v>
      </c>
      <c r="V358" s="71">
        <v>0.5</v>
      </c>
      <c r="W358" s="71">
        <v>3.1</v>
      </c>
      <c r="X358" s="70">
        <v>9</v>
      </c>
      <c r="Y358" s="71">
        <v>21</v>
      </c>
      <c r="Z358" s="71">
        <v>23</v>
      </c>
      <c r="AA358" s="70">
        <v>0.62</v>
      </c>
      <c r="AB358" s="60">
        <v>0</v>
      </c>
      <c r="AC358" s="71">
        <v>0.62</v>
      </c>
      <c r="AD358" s="71">
        <v>0.62</v>
      </c>
      <c r="AE358" s="71">
        <v>0.62</v>
      </c>
      <c r="AF358" s="70">
        <v>0.82</v>
      </c>
      <c r="AG358" s="71">
        <v>0.15</v>
      </c>
      <c r="AH358" s="71">
        <v>0.97</v>
      </c>
      <c r="AI358" s="71">
        <v>0.82</v>
      </c>
      <c r="AJ358" s="71">
        <v>0.97</v>
      </c>
      <c r="AK358" s="63" t="s">
        <v>25</v>
      </c>
      <c r="AL358" s="93">
        <f>AC358-AH358</f>
        <v>-0.35</v>
      </c>
    </row>
    <row r="359" spans="1:38" ht="17.25" thickBot="1">
      <c r="A359" s="72">
        <v>429</v>
      </c>
      <c r="B359" s="57" t="s">
        <v>3193</v>
      </c>
      <c r="C359" s="58" t="s">
        <v>1846</v>
      </c>
      <c r="D359" s="69" t="s">
        <v>1819</v>
      </c>
      <c r="E359" s="58" t="s">
        <v>95</v>
      </c>
      <c r="F359" s="69" t="s">
        <v>4260</v>
      </c>
      <c r="G359" s="69">
        <v>1999</v>
      </c>
      <c r="H359" s="70">
        <v>10</v>
      </c>
      <c r="I359" s="71">
        <v>1</v>
      </c>
      <c r="J359" s="71">
        <v>290</v>
      </c>
      <c r="K359" s="71">
        <v>3.2</v>
      </c>
      <c r="L359" s="70">
        <v>1</v>
      </c>
      <c r="M359" s="71">
        <v>1</v>
      </c>
      <c r="N359" s="71">
        <v>2</v>
      </c>
      <c r="O359" s="71">
        <v>1</v>
      </c>
      <c r="P359" s="60">
        <v>0</v>
      </c>
      <c r="Q359" s="60">
        <v>0</v>
      </c>
      <c r="R359" s="60">
        <v>0</v>
      </c>
      <c r="S359" s="60">
        <v>0</v>
      </c>
      <c r="T359" s="70">
        <v>1.4</v>
      </c>
      <c r="U359" s="71">
        <v>1.4</v>
      </c>
      <c r="V359" s="71">
        <v>1</v>
      </c>
      <c r="W359" s="71">
        <v>2.4</v>
      </c>
      <c r="X359" s="70">
        <v>14</v>
      </c>
      <c r="Y359" s="71">
        <v>14</v>
      </c>
      <c r="Z359" s="71">
        <v>24</v>
      </c>
      <c r="AA359" s="70">
        <v>0.31</v>
      </c>
      <c r="AB359" s="71">
        <v>0.31</v>
      </c>
      <c r="AC359" s="71">
        <v>0.62</v>
      </c>
      <c r="AD359" s="71">
        <v>0.31</v>
      </c>
      <c r="AE359" s="71">
        <v>0.62</v>
      </c>
      <c r="AF359" s="70">
        <v>0.43</v>
      </c>
      <c r="AG359" s="71">
        <v>0.3</v>
      </c>
      <c r="AH359" s="71">
        <v>0.73</v>
      </c>
      <c r="AI359" s="71">
        <v>0.43</v>
      </c>
      <c r="AJ359" s="71">
        <v>0.73</v>
      </c>
      <c r="AK359" s="63" t="s">
        <v>25</v>
      </c>
      <c r="AL359" s="93">
        <f>AC359-AH359</f>
        <v>-0.10999999999999999</v>
      </c>
    </row>
    <row r="360" spans="1:38" ht="17.25" thickBot="1">
      <c r="A360" s="72">
        <v>65</v>
      </c>
      <c r="B360" s="57" t="s">
        <v>2640</v>
      </c>
      <c r="C360" s="58" t="s">
        <v>1812</v>
      </c>
      <c r="D360" s="69" t="s">
        <v>1853</v>
      </c>
      <c r="E360" s="58" t="s">
        <v>2347</v>
      </c>
      <c r="F360" s="69" t="s">
        <v>3957</v>
      </c>
      <c r="G360" s="69">
        <v>2003</v>
      </c>
      <c r="H360" s="70">
        <v>6</v>
      </c>
      <c r="I360" s="71">
        <v>4</v>
      </c>
      <c r="J360" s="71">
        <v>280</v>
      </c>
      <c r="K360" s="71">
        <v>3.1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59">
        <v>0</v>
      </c>
      <c r="U360" s="60">
        <v>0</v>
      </c>
      <c r="V360" s="60">
        <v>0</v>
      </c>
      <c r="W360" s="60">
        <v>0</v>
      </c>
      <c r="X360" s="70">
        <v>2</v>
      </c>
      <c r="Y360" s="71">
        <v>2</v>
      </c>
      <c r="Z360" s="71">
        <v>5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>
        <v>0</v>
      </c>
      <c r="AG360" s="60">
        <v>0</v>
      </c>
      <c r="AH360" s="60">
        <v>0</v>
      </c>
      <c r="AI360" s="60">
        <v>0</v>
      </c>
      <c r="AJ360" s="60">
        <v>0</v>
      </c>
      <c r="AK360" s="63" t="s">
        <v>25</v>
      </c>
      <c r="AL360" s="93">
        <f>AC360-AH360</f>
        <v>0</v>
      </c>
    </row>
    <row r="361" spans="1:38" ht="17.25" thickBot="1">
      <c r="A361" s="72">
        <v>256</v>
      </c>
      <c r="B361" s="57" t="s">
        <v>2668</v>
      </c>
      <c r="C361" s="58" t="s">
        <v>1815</v>
      </c>
      <c r="D361" s="69" t="s">
        <v>104</v>
      </c>
      <c r="E361" s="58" t="s">
        <v>2347</v>
      </c>
      <c r="F361" s="69" t="s">
        <v>4121</v>
      </c>
      <c r="G361" s="69">
        <v>2001</v>
      </c>
      <c r="H361" s="70">
        <v>6</v>
      </c>
      <c r="I361" s="71">
        <v>2</v>
      </c>
      <c r="J361" s="71">
        <v>279</v>
      </c>
      <c r="K361" s="71">
        <v>3.1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71">
        <v>1</v>
      </c>
      <c r="S361" s="60">
        <v>0</v>
      </c>
      <c r="T361" s="70">
        <v>0.2</v>
      </c>
      <c r="U361" s="71">
        <v>0.2</v>
      </c>
      <c r="V361" s="60">
        <v>0</v>
      </c>
      <c r="W361" s="71">
        <v>0.2</v>
      </c>
      <c r="X361" s="70">
        <v>9</v>
      </c>
      <c r="Y361" s="71">
        <v>5</v>
      </c>
      <c r="Z361" s="71">
        <v>3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0.05</v>
      </c>
      <c r="AG361" s="60">
        <v>0</v>
      </c>
      <c r="AH361" s="71">
        <v>0.05</v>
      </c>
      <c r="AI361" s="71">
        <v>0.05</v>
      </c>
      <c r="AJ361" s="71">
        <v>0.05</v>
      </c>
      <c r="AK361" s="63" t="s">
        <v>25</v>
      </c>
      <c r="AL361" s="93">
        <f>AC361-AH361</f>
        <v>-0.05</v>
      </c>
    </row>
    <row r="362" spans="1:38" ht="17.25" thickBot="1">
      <c r="A362" s="72">
        <v>468</v>
      </c>
      <c r="B362" s="57" t="s">
        <v>2692</v>
      </c>
      <c r="C362" s="58" t="s">
        <v>1814</v>
      </c>
      <c r="D362" s="69" t="s">
        <v>103</v>
      </c>
      <c r="E362" s="58" t="s">
        <v>81</v>
      </c>
      <c r="F362" s="69" t="s">
        <v>4292</v>
      </c>
      <c r="G362" s="69">
        <v>2004</v>
      </c>
      <c r="H362" s="70">
        <v>10</v>
      </c>
      <c r="I362" s="71">
        <v>3</v>
      </c>
      <c r="J362" s="71">
        <v>273</v>
      </c>
      <c r="K362" s="71">
        <v>3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2</v>
      </c>
      <c r="S362" s="60">
        <v>0</v>
      </c>
      <c r="T362" s="59">
        <v>0</v>
      </c>
      <c r="U362" s="60">
        <v>0</v>
      </c>
      <c r="V362" s="60">
        <v>0</v>
      </c>
      <c r="W362" s="60">
        <v>0</v>
      </c>
      <c r="X362" s="70">
        <v>6</v>
      </c>
      <c r="Y362" s="71">
        <v>15</v>
      </c>
      <c r="Z362" s="71">
        <v>2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>
        <v>0</v>
      </c>
      <c r="AG362" s="71">
        <v>0.01</v>
      </c>
      <c r="AH362" s="71">
        <v>0.01</v>
      </c>
      <c r="AI362" s="60">
        <v>0</v>
      </c>
      <c r="AJ362" s="71">
        <v>0.01</v>
      </c>
      <c r="AK362" s="63" t="s">
        <v>25</v>
      </c>
      <c r="AL362" s="93">
        <f>AC362-AH362</f>
        <v>-0.01</v>
      </c>
    </row>
    <row r="363" spans="1:38" ht="17.25" thickBot="1">
      <c r="A363" s="72">
        <v>154</v>
      </c>
      <c r="B363" s="57" t="s">
        <v>92</v>
      </c>
      <c r="C363" s="58" t="s">
        <v>1834</v>
      </c>
      <c r="D363" s="69" t="s">
        <v>111</v>
      </c>
      <c r="E363" s="58" t="s">
        <v>91</v>
      </c>
      <c r="F363" s="69" t="s">
        <v>4034</v>
      </c>
      <c r="G363" s="69">
        <v>1985</v>
      </c>
      <c r="H363" s="70">
        <v>3</v>
      </c>
      <c r="I363" s="71">
        <v>3</v>
      </c>
      <c r="J363" s="71">
        <v>270</v>
      </c>
      <c r="K363" s="71">
        <v>3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59">
        <v>0</v>
      </c>
      <c r="U363" s="60">
        <v>0</v>
      </c>
      <c r="V363" s="60">
        <v>0</v>
      </c>
      <c r="W363" s="60">
        <v>0</v>
      </c>
      <c r="X363" s="59">
        <v>0</v>
      </c>
      <c r="Y363" s="71">
        <v>1</v>
      </c>
      <c r="Z363" s="60">
        <v>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59">
        <v>0</v>
      </c>
      <c r="AG363" s="60">
        <v>0</v>
      </c>
      <c r="AH363" s="60">
        <v>0</v>
      </c>
      <c r="AI363" s="60">
        <v>0</v>
      </c>
      <c r="AJ363" s="60">
        <v>0</v>
      </c>
      <c r="AK363" s="63" t="s">
        <v>25</v>
      </c>
      <c r="AL363" s="93">
        <f>AC363-AH363</f>
        <v>0</v>
      </c>
    </row>
    <row r="364" spans="1:38" ht="17.25" thickBot="1">
      <c r="A364" s="72">
        <v>269</v>
      </c>
      <c r="B364" s="57" t="s">
        <v>2670</v>
      </c>
      <c r="C364" s="58" t="s">
        <v>1812</v>
      </c>
      <c r="D364" s="69" t="s">
        <v>1833</v>
      </c>
      <c r="E364" s="58" t="s">
        <v>2347</v>
      </c>
      <c r="F364" s="69" t="s">
        <v>3868</v>
      </c>
      <c r="G364" s="69">
        <v>1997</v>
      </c>
      <c r="H364" s="70">
        <v>6</v>
      </c>
      <c r="I364" s="71">
        <v>3</v>
      </c>
      <c r="J364" s="71">
        <v>268</v>
      </c>
      <c r="K364" s="71">
        <v>3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59">
        <v>0</v>
      </c>
      <c r="U364" s="60">
        <v>0</v>
      </c>
      <c r="V364" s="60">
        <v>0</v>
      </c>
      <c r="W364" s="60">
        <v>0</v>
      </c>
      <c r="X364" s="70">
        <v>3</v>
      </c>
      <c r="Y364" s="71">
        <v>9</v>
      </c>
      <c r="Z364" s="71">
        <v>5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59">
        <v>0</v>
      </c>
      <c r="AG364" s="71">
        <v>0.01</v>
      </c>
      <c r="AH364" s="71">
        <v>0.01</v>
      </c>
      <c r="AI364" s="60">
        <v>0</v>
      </c>
      <c r="AJ364" s="71">
        <v>0.01</v>
      </c>
      <c r="AK364" s="63" t="s">
        <v>25</v>
      </c>
      <c r="AL364" s="93">
        <f>AC364-AH364</f>
        <v>-0.01</v>
      </c>
    </row>
    <row r="365" spans="1:38" ht="17.25" thickBot="1">
      <c r="A365" s="72">
        <v>427</v>
      </c>
      <c r="B365" s="57" t="s">
        <v>2329</v>
      </c>
      <c r="C365" s="58" t="s">
        <v>1841</v>
      </c>
      <c r="D365" s="69" t="s">
        <v>102</v>
      </c>
      <c r="E365" s="58" t="s">
        <v>93</v>
      </c>
      <c r="F365" s="69" t="s">
        <v>4258</v>
      </c>
      <c r="G365" s="69">
        <v>2002</v>
      </c>
      <c r="H365" s="70">
        <v>8</v>
      </c>
      <c r="I365" s="71">
        <v>3</v>
      </c>
      <c r="J365" s="71">
        <v>264</v>
      </c>
      <c r="K365" s="71">
        <v>2.9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2</v>
      </c>
      <c r="S365" s="60">
        <v>0</v>
      </c>
      <c r="T365" s="70">
        <v>1</v>
      </c>
      <c r="U365" s="71">
        <v>1</v>
      </c>
      <c r="V365" s="71">
        <v>0.2</v>
      </c>
      <c r="W365" s="71">
        <v>1.2</v>
      </c>
      <c r="X365" s="70">
        <v>5</v>
      </c>
      <c r="Y365" s="71">
        <v>10</v>
      </c>
      <c r="Z365" s="71">
        <v>13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0.35</v>
      </c>
      <c r="AG365" s="71">
        <v>7.0000000000000007E-2</v>
      </c>
      <c r="AH365" s="71">
        <v>0.42</v>
      </c>
      <c r="AI365" s="71">
        <v>0.35</v>
      </c>
      <c r="AJ365" s="71">
        <v>0.42</v>
      </c>
      <c r="AK365" s="63" t="s">
        <v>25</v>
      </c>
      <c r="AL365" s="93">
        <f>AC365-AH365</f>
        <v>-0.42</v>
      </c>
    </row>
    <row r="366" spans="1:38" ht="17.25" thickBot="1">
      <c r="A366" s="72">
        <v>383</v>
      </c>
      <c r="B366" s="57" t="s">
        <v>2913</v>
      </c>
      <c r="C366" s="58" t="s">
        <v>1812</v>
      </c>
      <c r="D366" s="69" t="s">
        <v>1819</v>
      </c>
      <c r="E366" s="58" t="s">
        <v>2346</v>
      </c>
      <c r="F366" s="69" t="s">
        <v>4159</v>
      </c>
      <c r="G366" s="69">
        <v>2003</v>
      </c>
      <c r="H366" s="70">
        <v>8</v>
      </c>
      <c r="I366" s="71">
        <v>2</v>
      </c>
      <c r="J366" s="71">
        <v>258</v>
      </c>
      <c r="K366" s="71">
        <v>2.9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70">
        <v>0.1</v>
      </c>
      <c r="U366" s="71">
        <v>0.1</v>
      </c>
      <c r="V366" s="71">
        <v>0.4</v>
      </c>
      <c r="W366" s="71">
        <v>0.5</v>
      </c>
      <c r="X366" s="70">
        <v>8</v>
      </c>
      <c r="Y366" s="71">
        <v>6</v>
      </c>
      <c r="Z366" s="71">
        <v>10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0.03</v>
      </c>
      <c r="AG366" s="71">
        <v>0.14000000000000001</v>
      </c>
      <c r="AH366" s="71">
        <v>0.17</v>
      </c>
      <c r="AI366" s="71">
        <v>0.03</v>
      </c>
      <c r="AJ366" s="71">
        <v>0.17</v>
      </c>
      <c r="AK366" s="63" t="s">
        <v>25</v>
      </c>
      <c r="AL366" s="93">
        <f>AC366-AH366</f>
        <v>-0.17</v>
      </c>
    </row>
    <row r="367" spans="1:38" ht="17.25" thickBot="1">
      <c r="A367" s="72">
        <v>418</v>
      </c>
      <c r="B367" s="57" t="s">
        <v>317</v>
      </c>
      <c r="C367" s="58" t="s">
        <v>1836</v>
      </c>
      <c r="D367" s="69" t="s">
        <v>1819</v>
      </c>
      <c r="E367" s="58" t="s">
        <v>77</v>
      </c>
      <c r="F367" s="69" t="s">
        <v>4252</v>
      </c>
      <c r="G367" s="69">
        <v>2001</v>
      </c>
      <c r="H367" s="70">
        <v>5</v>
      </c>
      <c r="I367" s="71">
        <v>3</v>
      </c>
      <c r="J367" s="71">
        <v>257</v>
      </c>
      <c r="K367" s="71">
        <v>2.9</v>
      </c>
      <c r="L367" s="70">
        <v>1</v>
      </c>
      <c r="M367" s="60">
        <v>0</v>
      </c>
      <c r="N367" s="71">
        <v>1</v>
      </c>
      <c r="O367" s="71">
        <v>1</v>
      </c>
      <c r="P367" s="60">
        <v>0</v>
      </c>
      <c r="Q367" s="60">
        <v>0</v>
      </c>
      <c r="R367" s="60">
        <v>0</v>
      </c>
      <c r="S367" s="60">
        <v>0</v>
      </c>
      <c r="T367" s="70">
        <v>0.7</v>
      </c>
      <c r="U367" s="71">
        <v>0.7</v>
      </c>
      <c r="V367" s="71">
        <v>0.4</v>
      </c>
      <c r="W367" s="71">
        <v>1.1000000000000001</v>
      </c>
      <c r="X367" s="70">
        <v>3</v>
      </c>
      <c r="Y367" s="71">
        <v>9</v>
      </c>
      <c r="Z367" s="71">
        <v>18</v>
      </c>
      <c r="AA367" s="70">
        <v>0.35</v>
      </c>
      <c r="AB367" s="60">
        <v>0</v>
      </c>
      <c r="AC367" s="71">
        <v>0.35</v>
      </c>
      <c r="AD367" s="71">
        <v>0.35</v>
      </c>
      <c r="AE367" s="71">
        <v>0.35</v>
      </c>
      <c r="AF367" s="70">
        <v>0.25</v>
      </c>
      <c r="AG367" s="71">
        <v>0.15</v>
      </c>
      <c r="AH367" s="71">
        <v>0.4</v>
      </c>
      <c r="AI367" s="71">
        <v>0.25</v>
      </c>
      <c r="AJ367" s="71">
        <v>0.4</v>
      </c>
      <c r="AK367" s="63" t="s">
        <v>25</v>
      </c>
      <c r="AL367" s="93">
        <f>AC367-AH367</f>
        <v>-5.0000000000000044E-2</v>
      </c>
    </row>
    <row r="368" spans="1:38" ht="17.25" thickBot="1">
      <c r="A368" s="72">
        <v>365</v>
      </c>
      <c r="B368" s="57" t="s">
        <v>288</v>
      </c>
      <c r="C368" s="58" t="s">
        <v>1824</v>
      </c>
      <c r="D368" s="69" t="s">
        <v>1833</v>
      </c>
      <c r="E368" s="58" t="s">
        <v>63</v>
      </c>
      <c r="F368" s="69" t="s">
        <v>4041</v>
      </c>
      <c r="G368" s="69">
        <v>1993</v>
      </c>
      <c r="H368" s="70">
        <v>4</v>
      </c>
      <c r="I368" s="71">
        <v>3</v>
      </c>
      <c r="J368" s="71">
        <v>251</v>
      </c>
      <c r="K368" s="71">
        <v>2.8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0.1</v>
      </c>
      <c r="U368" s="71">
        <v>0.1</v>
      </c>
      <c r="V368" s="71">
        <v>0.1</v>
      </c>
      <c r="W368" s="71">
        <v>0.2</v>
      </c>
      <c r="X368" s="70">
        <v>10</v>
      </c>
      <c r="Y368" s="71">
        <v>33</v>
      </c>
      <c r="Z368" s="71">
        <v>4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0.03</v>
      </c>
      <c r="AG368" s="71">
        <v>0.04</v>
      </c>
      <c r="AH368" s="71">
        <v>0.06</v>
      </c>
      <c r="AI368" s="71">
        <v>0.03</v>
      </c>
      <c r="AJ368" s="71">
        <v>0.06</v>
      </c>
      <c r="AK368" s="63" t="s">
        <v>25</v>
      </c>
      <c r="AL368" s="93">
        <f>AC368-AH368</f>
        <v>-0.06</v>
      </c>
    </row>
    <row r="369" spans="1:38" ht="17.25" thickBot="1">
      <c r="A369" s="72">
        <v>244</v>
      </c>
      <c r="B369" s="57" t="s">
        <v>1787</v>
      </c>
      <c r="C369" s="58" t="s">
        <v>1834</v>
      </c>
      <c r="D369" s="69" t="s">
        <v>104</v>
      </c>
      <c r="E369" s="58" t="s">
        <v>63</v>
      </c>
      <c r="F369" s="69" t="s">
        <v>4110</v>
      </c>
      <c r="G369" s="69">
        <v>2000</v>
      </c>
      <c r="H369" s="70">
        <v>7</v>
      </c>
      <c r="I369" s="71">
        <v>3</v>
      </c>
      <c r="J369" s="71">
        <v>249</v>
      </c>
      <c r="K369" s="71">
        <v>2.8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70">
        <v>0.5</v>
      </c>
      <c r="U369" s="71">
        <v>0.5</v>
      </c>
      <c r="V369" s="60">
        <v>0</v>
      </c>
      <c r="W369" s="71">
        <v>0.5</v>
      </c>
      <c r="X369" s="59">
        <v>0</v>
      </c>
      <c r="Y369" s="71">
        <v>18</v>
      </c>
      <c r="Z369" s="71">
        <v>4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0.17</v>
      </c>
      <c r="AG369" s="60">
        <v>0</v>
      </c>
      <c r="AH369" s="71">
        <v>0.17</v>
      </c>
      <c r="AI369" s="71">
        <v>0.17</v>
      </c>
      <c r="AJ369" s="71">
        <v>0.17</v>
      </c>
      <c r="AK369" s="63" t="s">
        <v>25</v>
      </c>
      <c r="AL369" s="93">
        <f>AC369-AH369</f>
        <v>-0.17</v>
      </c>
    </row>
    <row r="370" spans="1:38" ht="17.25" thickBot="1">
      <c r="A370" s="72">
        <v>48</v>
      </c>
      <c r="B370" s="57" t="s">
        <v>1784</v>
      </c>
      <c r="C370" s="58" t="s">
        <v>1812</v>
      </c>
      <c r="D370" s="69" t="s">
        <v>111</v>
      </c>
      <c r="E370" s="58" t="s">
        <v>93</v>
      </c>
      <c r="F370" s="69" t="s">
        <v>3941</v>
      </c>
      <c r="G370" s="69">
        <v>1993</v>
      </c>
      <c r="H370" s="70">
        <v>3</v>
      </c>
      <c r="I370" s="71">
        <v>2</v>
      </c>
      <c r="J370" s="71">
        <v>248</v>
      </c>
      <c r="K370" s="71">
        <v>2.8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59">
        <v>0</v>
      </c>
      <c r="U370" s="60">
        <v>0</v>
      </c>
      <c r="V370" s="60">
        <v>0</v>
      </c>
      <c r="W370" s="60">
        <v>0</v>
      </c>
      <c r="X370" s="59">
        <v>0</v>
      </c>
      <c r="Y370" s="60">
        <v>0</v>
      </c>
      <c r="Z370" s="60">
        <v>0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59">
        <v>0</v>
      </c>
      <c r="AG370" s="60">
        <v>0</v>
      </c>
      <c r="AH370" s="60">
        <v>0</v>
      </c>
      <c r="AI370" s="60">
        <v>0</v>
      </c>
      <c r="AJ370" s="60">
        <v>0</v>
      </c>
      <c r="AK370" s="63" t="s">
        <v>25</v>
      </c>
      <c r="AL370" s="93">
        <f>AC370-AH370</f>
        <v>0</v>
      </c>
    </row>
    <row r="371" spans="1:38" ht="17.25" thickBot="1">
      <c r="A371" s="72">
        <v>66</v>
      </c>
      <c r="B371" s="57" t="s">
        <v>661</v>
      </c>
      <c r="C371" s="58" t="s">
        <v>1838</v>
      </c>
      <c r="D371" s="69" t="s">
        <v>1819</v>
      </c>
      <c r="E371" s="58" t="s">
        <v>95</v>
      </c>
      <c r="F371" s="69" t="s">
        <v>3852</v>
      </c>
      <c r="G371" s="69">
        <v>1997</v>
      </c>
      <c r="H371" s="70">
        <v>10</v>
      </c>
      <c r="I371" s="71">
        <v>2</v>
      </c>
      <c r="J371" s="71">
        <v>248</v>
      </c>
      <c r="K371" s="71">
        <v>2.8</v>
      </c>
      <c r="L371" s="70">
        <v>1</v>
      </c>
      <c r="M371" s="60">
        <v>0</v>
      </c>
      <c r="N371" s="71">
        <v>1</v>
      </c>
      <c r="O371" s="71">
        <v>1</v>
      </c>
      <c r="P371" s="60">
        <v>0</v>
      </c>
      <c r="Q371" s="60">
        <v>0</v>
      </c>
      <c r="R371" s="71">
        <v>1</v>
      </c>
      <c r="S371" s="60">
        <v>0</v>
      </c>
      <c r="T371" s="70">
        <v>1.7</v>
      </c>
      <c r="U371" s="71">
        <v>1.7</v>
      </c>
      <c r="V371" s="71">
        <v>0.6</v>
      </c>
      <c r="W371" s="71">
        <v>2.2000000000000002</v>
      </c>
      <c r="X371" s="70">
        <v>5</v>
      </c>
      <c r="Y371" s="71">
        <v>17</v>
      </c>
      <c r="Z371" s="71">
        <v>21</v>
      </c>
      <c r="AA371" s="70">
        <v>0.36</v>
      </c>
      <c r="AB371" s="60">
        <v>0</v>
      </c>
      <c r="AC371" s="71">
        <v>0.36</v>
      </c>
      <c r="AD371" s="71">
        <v>0.36</v>
      </c>
      <c r="AE371" s="71">
        <v>0.36</v>
      </c>
      <c r="AF371" s="70">
        <v>0.6</v>
      </c>
      <c r="AG371" s="71">
        <v>0.21</v>
      </c>
      <c r="AH371" s="71">
        <v>0.81</v>
      </c>
      <c r="AI371" s="71">
        <v>0.6</v>
      </c>
      <c r="AJ371" s="71">
        <v>0.81</v>
      </c>
      <c r="AK371" s="63" t="s">
        <v>25</v>
      </c>
      <c r="AL371" s="93"/>
    </row>
    <row r="372" spans="1:38" ht="17.25" thickBot="1">
      <c r="A372" s="72">
        <v>164</v>
      </c>
      <c r="B372" s="57" t="s">
        <v>182</v>
      </c>
      <c r="C372" s="58" t="s">
        <v>1820</v>
      </c>
      <c r="D372" s="69" t="s">
        <v>1810</v>
      </c>
      <c r="E372" s="58" t="s">
        <v>91</v>
      </c>
      <c r="F372" s="69" t="s">
        <v>4044</v>
      </c>
      <c r="G372" s="69">
        <v>1996</v>
      </c>
      <c r="H372" s="70">
        <v>13</v>
      </c>
      <c r="I372" s="71">
        <v>2</v>
      </c>
      <c r="J372" s="71">
        <v>246</v>
      </c>
      <c r="K372" s="71">
        <v>2.7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0.3</v>
      </c>
      <c r="U372" s="71">
        <v>0.3</v>
      </c>
      <c r="V372" s="71">
        <v>0.2</v>
      </c>
      <c r="W372" s="71">
        <v>0.5</v>
      </c>
      <c r="X372" s="70">
        <v>2</v>
      </c>
      <c r="Y372" s="71">
        <v>20</v>
      </c>
      <c r="Z372" s="71">
        <v>20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0.11</v>
      </c>
      <c r="AG372" s="71">
        <v>0.08</v>
      </c>
      <c r="AH372" s="71">
        <v>0.19</v>
      </c>
      <c r="AI372" s="71">
        <v>0.11</v>
      </c>
      <c r="AJ372" s="71">
        <v>0.19</v>
      </c>
      <c r="AK372" s="63" t="s">
        <v>25</v>
      </c>
      <c r="AL372" s="93">
        <f>AC372-AH372</f>
        <v>-0.19</v>
      </c>
    </row>
    <row r="373" spans="1:38" ht="17.25" thickBot="1">
      <c r="A373" s="72">
        <v>476</v>
      </c>
      <c r="B373" s="57" t="s">
        <v>345</v>
      </c>
      <c r="C373" s="58" t="s">
        <v>1841</v>
      </c>
      <c r="D373" s="69" t="s">
        <v>103</v>
      </c>
      <c r="E373" s="58" t="s">
        <v>63</v>
      </c>
      <c r="F373" s="69" t="s">
        <v>4299</v>
      </c>
      <c r="G373" s="69">
        <v>2000</v>
      </c>
      <c r="H373" s="70">
        <v>8</v>
      </c>
      <c r="I373" s="71">
        <v>2</v>
      </c>
      <c r="J373" s="71">
        <v>241</v>
      </c>
      <c r="K373" s="71">
        <v>2.7</v>
      </c>
      <c r="L373" s="70">
        <v>1</v>
      </c>
      <c r="M373" s="71">
        <v>2</v>
      </c>
      <c r="N373" s="71">
        <v>3</v>
      </c>
      <c r="O373" s="60">
        <v>0</v>
      </c>
      <c r="P373" s="71">
        <v>1</v>
      </c>
      <c r="Q373" s="71">
        <v>1</v>
      </c>
      <c r="R373" s="60">
        <v>0</v>
      </c>
      <c r="S373" s="71">
        <v>1</v>
      </c>
      <c r="T373" s="70">
        <v>1.2</v>
      </c>
      <c r="U373" s="71">
        <v>0.4</v>
      </c>
      <c r="V373" s="71">
        <v>1.1000000000000001</v>
      </c>
      <c r="W373" s="71">
        <v>1.5</v>
      </c>
      <c r="X373" s="70">
        <v>9</v>
      </c>
      <c r="Y373" s="71">
        <v>12</v>
      </c>
      <c r="Z373" s="71">
        <v>24</v>
      </c>
      <c r="AA373" s="70">
        <v>0.37</v>
      </c>
      <c r="AB373" s="71">
        <v>0.75</v>
      </c>
      <c r="AC373" s="71">
        <v>1.1200000000000001</v>
      </c>
      <c r="AD373" s="60">
        <v>0</v>
      </c>
      <c r="AE373" s="71">
        <v>0.75</v>
      </c>
      <c r="AF373" s="70">
        <v>0.45</v>
      </c>
      <c r="AG373" s="71">
        <v>0.4</v>
      </c>
      <c r="AH373" s="71">
        <v>0.84</v>
      </c>
      <c r="AI373" s="71">
        <v>0.15</v>
      </c>
      <c r="AJ373" s="71">
        <v>0.55000000000000004</v>
      </c>
      <c r="AK373" s="63" t="s">
        <v>25</v>
      </c>
      <c r="AL373" s="93">
        <f>AC373-AH373</f>
        <v>0.28000000000000014</v>
      </c>
    </row>
    <row r="374" spans="1:38" ht="17.25" thickBot="1">
      <c r="A374" s="72">
        <v>225</v>
      </c>
      <c r="B374" s="57" t="s">
        <v>219</v>
      </c>
      <c r="C374" s="58" t="s">
        <v>1838</v>
      </c>
      <c r="D374" s="69" t="s">
        <v>1819</v>
      </c>
      <c r="E374" s="58" t="s">
        <v>87</v>
      </c>
      <c r="F374" s="69" t="s">
        <v>4094</v>
      </c>
      <c r="G374" s="69">
        <v>2001</v>
      </c>
      <c r="H374" s="70">
        <v>3</v>
      </c>
      <c r="I374" s="71">
        <v>3</v>
      </c>
      <c r="J374" s="71">
        <v>237</v>
      </c>
      <c r="K374" s="71">
        <v>2.6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0.3</v>
      </c>
      <c r="U374" s="71">
        <v>0.3</v>
      </c>
      <c r="V374" s="71">
        <v>0.2</v>
      </c>
      <c r="W374" s="71">
        <v>0.5</v>
      </c>
      <c r="X374" s="70">
        <v>8</v>
      </c>
      <c r="Y374" s="71">
        <v>1</v>
      </c>
      <c r="Z374" s="71">
        <v>14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0.12</v>
      </c>
      <c r="AG374" s="71">
        <v>0.08</v>
      </c>
      <c r="AH374" s="71">
        <v>0.21</v>
      </c>
      <c r="AI374" s="71">
        <v>0.12</v>
      </c>
      <c r="AJ374" s="71">
        <v>0.21</v>
      </c>
      <c r="AK374" s="63" t="s">
        <v>25</v>
      </c>
      <c r="AL374" s="93">
        <f>AC374-AH374</f>
        <v>-0.21</v>
      </c>
    </row>
    <row r="375" spans="1:38" ht="17.25" thickBot="1">
      <c r="A375" s="72">
        <v>45</v>
      </c>
      <c r="B375" s="57" t="s">
        <v>2636</v>
      </c>
      <c r="C375" s="58" t="s">
        <v>1866</v>
      </c>
      <c r="D375" s="69" t="s">
        <v>103</v>
      </c>
      <c r="E375" s="58" t="s">
        <v>2347</v>
      </c>
      <c r="F375" s="69" t="s">
        <v>3939</v>
      </c>
      <c r="G375" s="69">
        <v>2001</v>
      </c>
      <c r="H375" s="70">
        <v>8</v>
      </c>
      <c r="I375" s="71">
        <v>2</v>
      </c>
      <c r="J375" s="71">
        <v>236</v>
      </c>
      <c r="K375" s="71">
        <v>2.6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70">
        <v>0.6</v>
      </c>
      <c r="U375" s="71">
        <v>0.6</v>
      </c>
      <c r="V375" s="71">
        <v>0.3</v>
      </c>
      <c r="W375" s="71">
        <v>0.9</v>
      </c>
      <c r="X375" s="70">
        <v>2</v>
      </c>
      <c r="Y375" s="71">
        <v>7</v>
      </c>
      <c r="Z375" s="71">
        <v>14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0.24</v>
      </c>
      <c r="AG375" s="71">
        <v>0.1</v>
      </c>
      <c r="AH375" s="71">
        <v>0.34</v>
      </c>
      <c r="AI375" s="71">
        <v>0.24</v>
      </c>
      <c r="AJ375" s="71">
        <v>0.34</v>
      </c>
      <c r="AK375" s="63" t="s">
        <v>25</v>
      </c>
      <c r="AL375" s="93">
        <f>AC375-AH375</f>
        <v>-0.34</v>
      </c>
    </row>
    <row r="376" spans="1:38" ht="17.25" thickBot="1">
      <c r="A376" s="72">
        <v>336</v>
      </c>
      <c r="B376" s="57" t="s">
        <v>278</v>
      </c>
      <c r="C376" s="58" t="s">
        <v>1841</v>
      </c>
      <c r="D376" s="69" t="s">
        <v>103</v>
      </c>
      <c r="E376" s="58" t="s">
        <v>65</v>
      </c>
      <c r="F376" s="69" t="s">
        <v>4188</v>
      </c>
      <c r="G376" s="69">
        <v>1998</v>
      </c>
      <c r="H376" s="70">
        <v>7</v>
      </c>
      <c r="I376" s="71">
        <v>2</v>
      </c>
      <c r="J376" s="71">
        <v>233</v>
      </c>
      <c r="K376" s="71">
        <v>2.6</v>
      </c>
      <c r="L376" s="59">
        <v>0</v>
      </c>
      <c r="M376" s="71">
        <v>1</v>
      </c>
      <c r="N376" s="71">
        <v>1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59">
        <v>0</v>
      </c>
      <c r="U376" s="60">
        <v>0</v>
      </c>
      <c r="V376" s="71">
        <v>0.1</v>
      </c>
      <c r="W376" s="71">
        <v>0.1</v>
      </c>
      <c r="X376" s="70">
        <v>5</v>
      </c>
      <c r="Y376" s="71">
        <v>10</v>
      </c>
      <c r="Z376" s="71">
        <v>20</v>
      </c>
      <c r="AA376" s="59">
        <v>0</v>
      </c>
      <c r="AB376" s="71">
        <v>0.39</v>
      </c>
      <c r="AC376" s="71">
        <v>0.39</v>
      </c>
      <c r="AD376" s="60">
        <v>0</v>
      </c>
      <c r="AE376" s="71">
        <v>0.39</v>
      </c>
      <c r="AF376" s="59">
        <v>0</v>
      </c>
      <c r="AG376" s="71">
        <v>0.05</v>
      </c>
      <c r="AH376" s="71">
        <v>0.05</v>
      </c>
      <c r="AI376" s="60">
        <v>0</v>
      </c>
      <c r="AJ376" s="71">
        <v>0.05</v>
      </c>
      <c r="AK376" s="63" t="s">
        <v>25</v>
      </c>
      <c r="AL376" s="93">
        <f>AC376-AH376</f>
        <v>0.34</v>
      </c>
    </row>
    <row r="377" spans="1:38" ht="17.25" thickBot="1">
      <c r="A377" s="72">
        <v>421</v>
      </c>
      <c r="B377" s="57" t="s">
        <v>3351</v>
      </c>
      <c r="C377" s="58" t="s">
        <v>1812</v>
      </c>
      <c r="D377" s="69" t="s">
        <v>103</v>
      </c>
      <c r="E377" s="58" t="s">
        <v>95</v>
      </c>
      <c r="F377" s="69" t="s">
        <v>3834</v>
      </c>
      <c r="G377" s="69">
        <v>2003</v>
      </c>
      <c r="H377" s="70">
        <v>4</v>
      </c>
      <c r="I377" s="71">
        <v>3</v>
      </c>
      <c r="J377" s="71">
        <v>230</v>
      </c>
      <c r="K377" s="71">
        <v>2.6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2</v>
      </c>
      <c r="S377" s="60">
        <v>0</v>
      </c>
      <c r="T377" s="70">
        <v>0.1</v>
      </c>
      <c r="U377" s="71">
        <v>0.1</v>
      </c>
      <c r="V377" s="71">
        <v>0.2</v>
      </c>
      <c r="W377" s="71">
        <v>0.3</v>
      </c>
      <c r="X377" s="70">
        <v>6</v>
      </c>
      <c r="Y377" s="71">
        <v>11</v>
      </c>
      <c r="Z377" s="71">
        <v>2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0.03</v>
      </c>
      <c r="AG377" s="71">
        <v>0.09</v>
      </c>
      <c r="AH377" s="71">
        <v>0.11</v>
      </c>
      <c r="AI377" s="71">
        <v>0.03</v>
      </c>
      <c r="AJ377" s="71">
        <v>0.11</v>
      </c>
      <c r="AK377" s="63" t="s">
        <v>25</v>
      </c>
      <c r="AL377" s="93">
        <f>AC377-AH377</f>
        <v>-0.11</v>
      </c>
    </row>
    <row r="378" spans="1:38" ht="17.25" thickBot="1">
      <c r="A378" s="72">
        <v>321</v>
      </c>
      <c r="B378" s="57" t="s">
        <v>2803</v>
      </c>
      <c r="C378" s="58" t="s">
        <v>1822</v>
      </c>
      <c r="D378" s="69" t="s">
        <v>102</v>
      </c>
      <c r="E378" s="58" t="s">
        <v>75</v>
      </c>
      <c r="F378" s="69" t="s">
        <v>4177</v>
      </c>
      <c r="G378" s="69">
        <v>2001</v>
      </c>
      <c r="H378" s="70">
        <v>7</v>
      </c>
      <c r="I378" s="71">
        <v>2</v>
      </c>
      <c r="J378" s="71">
        <v>229</v>
      </c>
      <c r="K378" s="71">
        <v>2.5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0.6</v>
      </c>
      <c r="U378" s="71">
        <v>0.6</v>
      </c>
      <c r="V378" s="71">
        <v>0.5</v>
      </c>
      <c r="W378" s="71">
        <v>1</v>
      </c>
      <c r="X378" s="70">
        <v>1</v>
      </c>
      <c r="Y378" s="71">
        <v>1</v>
      </c>
      <c r="Z378" s="71">
        <v>6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0.23</v>
      </c>
      <c r="AG378" s="71">
        <v>0.18</v>
      </c>
      <c r="AH378" s="71">
        <v>0.4</v>
      </c>
      <c r="AI378" s="71">
        <v>0.23</v>
      </c>
      <c r="AJ378" s="71">
        <v>0.4</v>
      </c>
      <c r="AK378" s="63" t="s">
        <v>25</v>
      </c>
      <c r="AL378" s="93">
        <f>AC378-AH378</f>
        <v>-0.4</v>
      </c>
    </row>
    <row r="379" spans="1:38" ht="17.25" thickBot="1">
      <c r="A379" s="72">
        <v>411</v>
      </c>
      <c r="B379" s="57" t="s">
        <v>3191</v>
      </c>
      <c r="C379" s="58" t="s">
        <v>1844</v>
      </c>
      <c r="D379" s="69" t="s">
        <v>103</v>
      </c>
      <c r="E379" s="58" t="s">
        <v>2626</v>
      </c>
      <c r="F379" s="69" t="s">
        <v>4246</v>
      </c>
      <c r="G379" s="69">
        <v>1999</v>
      </c>
      <c r="H379" s="70">
        <v>4</v>
      </c>
      <c r="I379" s="71">
        <v>3</v>
      </c>
      <c r="J379" s="71">
        <v>227</v>
      </c>
      <c r="K379" s="71">
        <v>2.5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0.1</v>
      </c>
      <c r="U379" s="71">
        <v>0.1</v>
      </c>
      <c r="V379" s="71">
        <v>0.1</v>
      </c>
      <c r="W379" s="71">
        <v>0.1</v>
      </c>
      <c r="X379" s="59">
        <v>0</v>
      </c>
      <c r="Y379" s="71">
        <v>8</v>
      </c>
      <c r="Z379" s="71">
        <v>3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0.02</v>
      </c>
      <c r="AG379" s="71">
        <v>0.02</v>
      </c>
      <c r="AH379" s="71">
        <v>0.05</v>
      </c>
      <c r="AI379" s="71">
        <v>0.02</v>
      </c>
      <c r="AJ379" s="71">
        <v>0.05</v>
      </c>
      <c r="AK379" s="63" t="s">
        <v>25</v>
      </c>
      <c r="AL379" s="93">
        <f>AC379-AH379</f>
        <v>-0.05</v>
      </c>
    </row>
    <row r="380" spans="1:38" ht="17.25" thickBot="1">
      <c r="A380" s="72">
        <v>249</v>
      </c>
      <c r="B380" s="57" t="s">
        <v>231</v>
      </c>
      <c r="C380" s="58" t="s">
        <v>1851</v>
      </c>
      <c r="D380" s="69" t="s">
        <v>103</v>
      </c>
      <c r="E380" s="58" t="s">
        <v>87</v>
      </c>
      <c r="F380" s="69" t="s">
        <v>4115</v>
      </c>
      <c r="G380" s="69">
        <v>1989</v>
      </c>
      <c r="H380" s="70">
        <v>9</v>
      </c>
      <c r="I380" s="71">
        <v>2</v>
      </c>
      <c r="J380" s="71">
        <v>204</v>
      </c>
      <c r="K380" s="71">
        <v>2.2999999999999998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2</v>
      </c>
      <c r="S380" s="60">
        <v>0</v>
      </c>
      <c r="T380" s="70">
        <v>0.3</v>
      </c>
      <c r="U380" s="71">
        <v>0.3</v>
      </c>
      <c r="V380" s="60">
        <v>0</v>
      </c>
      <c r="W380" s="71">
        <v>0.3</v>
      </c>
      <c r="X380" s="59">
        <v>0</v>
      </c>
      <c r="Y380" s="71">
        <v>5</v>
      </c>
      <c r="Z380" s="71">
        <v>5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0.12</v>
      </c>
      <c r="AG380" s="71">
        <v>0.02</v>
      </c>
      <c r="AH380" s="71">
        <v>0.14000000000000001</v>
      </c>
      <c r="AI380" s="71">
        <v>0.12</v>
      </c>
      <c r="AJ380" s="71">
        <v>0.14000000000000001</v>
      </c>
      <c r="AK380" s="63" t="s">
        <v>25</v>
      </c>
      <c r="AL380" s="93"/>
    </row>
    <row r="381" spans="1:38" ht="17.25" thickBot="1">
      <c r="A381" s="72">
        <v>434</v>
      </c>
      <c r="B381" s="57" t="s">
        <v>328</v>
      </c>
      <c r="C381" s="58" t="s">
        <v>1864</v>
      </c>
      <c r="D381" s="69" t="s">
        <v>102</v>
      </c>
      <c r="E381" s="58" t="s">
        <v>71</v>
      </c>
      <c r="F381" s="69" t="s">
        <v>3877</v>
      </c>
      <c r="G381" s="69">
        <v>1999</v>
      </c>
      <c r="H381" s="70">
        <v>5</v>
      </c>
      <c r="I381" s="71">
        <v>2</v>
      </c>
      <c r="J381" s="71">
        <v>199</v>
      </c>
      <c r="K381" s="71">
        <v>2.2000000000000002</v>
      </c>
      <c r="L381" s="59">
        <v>0</v>
      </c>
      <c r="M381" s="71">
        <v>2</v>
      </c>
      <c r="N381" s="71">
        <v>2</v>
      </c>
      <c r="O381" s="60">
        <v>0</v>
      </c>
      <c r="P381" s="60">
        <v>0</v>
      </c>
      <c r="Q381" s="60">
        <v>0</v>
      </c>
      <c r="R381" s="71">
        <v>1</v>
      </c>
      <c r="S381" s="60">
        <v>0</v>
      </c>
      <c r="T381" s="70">
        <v>0.4</v>
      </c>
      <c r="U381" s="71">
        <v>0.4</v>
      </c>
      <c r="V381" s="71">
        <v>0.8</v>
      </c>
      <c r="W381" s="71">
        <v>1.2</v>
      </c>
      <c r="X381" s="70">
        <v>17</v>
      </c>
      <c r="Y381" s="71">
        <v>11</v>
      </c>
      <c r="Z381" s="71">
        <v>44</v>
      </c>
      <c r="AA381" s="59">
        <v>0</v>
      </c>
      <c r="AB381" s="71">
        <v>0.9</v>
      </c>
      <c r="AC381" s="71">
        <v>0.9</v>
      </c>
      <c r="AD381" s="60">
        <v>0</v>
      </c>
      <c r="AE381" s="71">
        <v>0.9</v>
      </c>
      <c r="AF381" s="70">
        <v>0.19</v>
      </c>
      <c r="AG381" s="71">
        <v>0.38</v>
      </c>
      <c r="AH381" s="71">
        <v>0.56000000000000005</v>
      </c>
      <c r="AI381" s="71">
        <v>0.19</v>
      </c>
      <c r="AJ381" s="71">
        <v>0.56000000000000005</v>
      </c>
      <c r="AK381" s="63" t="s">
        <v>25</v>
      </c>
      <c r="AL381" s="93">
        <f>AC381-AH381</f>
        <v>0.33999999999999997</v>
      </c>
    </row>
    <row r="382" spans="1:38" ht="17.25" thickBot="1">
      <c r="A382" s="72">
        <v>122</v>
      </c>
      <c r="B382" s="57" t="s">
        <v>3198</v>
      </c>
      <c r="C382" s="58" t="s">
        <v>1812</v>
      </c>
      <c r="D382" s="69" t="s">
        <v>104</v>
      </c>
      <c r="E382" s="58" t="s">
        <v>71</v>
      </c>
      <c r="F382" s="69" t="s">
        <v>4008</v>
      </c>
      <c r="G382" s="69">
        <v>1994</v>
      </c>
      <c r="H382" s="70">
        <v>3</v>
      </c>
      <c r="I382" s="71">
        <v>1</v>
      </c>
      <c r="J382" s="71">
        <v>192</v>
      </c>
      <c r="K382" s="71">
        <v>2.1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59">
        <v>0</v>
      </c>
      <c r="U382" s="60">
        <v>0</v>
      </c>
      <c r="V382" s="60">
        <v>0</v>
      </c>
      <c r="W382" s="60">
        <v>0</v>
      </c>
      <c r="X382" s="59">
        <v>0</v>
      </c>
      <c r="Y382" s="71">
        <v>3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59">
        <v>0</v>
      </c>
      <c r="AG382" s="60">
        <v>0</v>
      </c>
      <c r="AH382" s="60">
        <v>0</v>
      </c>
      <c r="AI382" s="60">
        <v>0</v>
      </c>
      <c r="AJ382" s="60">
        <v>0</v>
      </c>
      <c r="AK382" s="63" t="s">
        <v>25</v>
      </c>
      <c r="AL382" s="93">
        <f>AC382-AH382</f>
        <v>0</v>
      </c>
    </row>
    <row r="383" spans="1:38" ht="17.25" thickBot="1">
      <c r="A383" s="72">
        <v>37</v>
      </c>
      <c r="B383" s="57" t="s">
        <v>125</v>
      </c>
      <c r="C383" s="58" t="s">
        <v>1831</v>
      </c>
      <c r="D383" s="69" t="s">
        <v>103</v>
      </c>
      <c r="E383" s="58" t="s">
        <v>77</v>
      </c>
      <c r="F383" s="69" t="s">
        <v>3931</v>
      </c>
      <c r="G383" s="69">
        <v>1998</v>
      </c>
      <c r="H383" s="70">
        <v>5</v>
      </c>
      <c r="I383" s="71">
        <v>2</v>
      </c>
      <c r="J383" s="71">
        <v>191</v>
      </c>
      <c r="K383" s="71">
        <v>2.1</v>
      </c>
      <c r="L383" s="70">
        <v>1</v>
      </c>
      <c r="M383" s="60">
        <v>0</v>
      </c>
      <c r="N383" s="71">
        <v>1</v>
      </c>
      <c r="O383" s="71">
        <v>1</v>
      </c>
      <c r="P383" s="60">
        <v>0</v>
      </c>
      <c r="Q383" s="60">
        <v>0</v>
      </c>
      <c r="R383" s="60">
        <v>0</v>
      </c>
      <c r="S383" s="60">
        <v>0</v>
      </c>
      <c r="T383" s="70">
        <v>0.7</v>
      </c>
      <c r="U383" s="71">
        <v>0.7</v>
      </c>
      <c r="V383" s="71">
        <v>0.1</v>
      </c>
      <c r="W383" s="71">
        <v>0.8</v>
      </c>
      <c r="X383" s="70">
        <v>1</v>
      </c>
      <c r="Y383" s="71">
        <v>1</v>
      </c>
      <c r="Z383" s="60">
        <v>0</v>
      </c>
      <c r="AA383" s="70">
        <v>0.47</v>
      </c>
      <c r="AB383" s="60">
        <v>0</v>
      </c>
      <c r="AC383" s="71">
        <v>0.47</v>
      </c>
      <c r="AD383" s="71">
        <v>0.47</v>
      </c>
      <c r="AE383" s="71">
        <v>0.47</v>
      </c>
      <c r="AF383" s="70">
        <v>0.33</v>
      </c>
      <c r="AG383" s="71">
        <v>0.05</v>
      </c>
      <c r="AH383" s="71">
        <v>0.38</v>
      </c>
      <c r="AI383" s="71">
        <v>0.33</v>
      </c>
      <c r="AJ383" s="71">
        <v>0.38</v>
      </c>
      <c r="AK383" s="63" t="s">
        <v>25</v>
      </c>
      <c r="AL383" s="93">
        <f>AC383-AH383</f>
        <v>8.9999999999999969E-2</v>
      </c>
    </row>
    <row r="384" spans="1:38" ht="17.25" thickBot="1">
      <c r="A384" s="72">
        <v>39</v>
      </c>
      <c r="B384" s="57" t="s">
        <v>126</v>
      </c>
      <c r="C384" s="58" t="s">
        <v>1812</v>
      </c>
      <c r="D384" s="69" t="s">
        <v>102</v>
      </c>
      <c r="E384" s="58" t="s">
        <v>67</v>
      </c>
      <c r="F384" s="69" t="s">
        <v>3933</v>
      </c>
      <c r="G384" s="69">
        <v>1997</v>
      </c>
      <c r="H384" s="70">
        <v>6</v>
      </c>
      <c r="I384" s="71">
        <v>2</v>
      </c>
      <c r="J384" s="71">
        <v>187</v>
      </c>
      <c r="K384" s="71">
        <v>2.1</v>
      </c>
      <c r="L384" s="70">
        <v>1</v>
      </c>
      <c r="M384" s="71">
        <v>1</v>
      </c>
      <c r="N384" s="71">
        <v>2</v>
      </c>
      <c r="O384" s="71">
        <v>1</v>
      </c>
      <c r="P384" s="60">
        <v>0</v>
      </c>
      <c r="Q384" s="60">
        <v>0</v>
      </c>
      <c r="R384" s="71">
        <v>1</v>
      </c>
      <c r="S384" s="60">
        <v>0</v>
      </c>
      <c r="T384" s="70">
        <v>0.7</v>
      </c>
      <c r="U384" s="71">
        <v>0.7</v>
      </c>
      <c r="V384" s="71">
        <v>0.9</v>
      </c>
      <c r="W384" s="71">
        <v>1.6</v>
      </c>
      <c r="X384" s="70">
        <v>15</v>
      </c>
      <c r="Y384" s="71">
        <v>5</v>
      </c>
      <c r="Z384" s="71">
        <v>16</v>
      </c>
      <c r="AA384" s="70">
        <v>0.48</v>
      </c>
      <c r="AB384" s="71">
        <v>0.48</v>
      </c>
      <c r="AC384" s="71">
        <v>0.96</v>
      </c>
      <c r="AD384" s="71">
        <v>0.48</v>
      </c>
      <c r="AE384" s="71">
        <v>0.96</v>
      </c>
      <c r="AF384" s="70">
        <v>0.35</v>
      </c>
      <c r="AG384" s="71">
        <v>0.42</v>
      </c>
      <c r="AH384" s="71">
        <v>0.76</v>
      </c>
      <c r="AI384" s="71">
        <v>0.35</v>
      </c>
      <c r="AJ384" s="71">
        <v>0.76</v>
      </c>
      <c r="AK384" s="63" t="s">
        <v>25</v>
      </c>
      <c r="AL384" s="93">
        <f>AC384-AH384</f>
        <v>0.19999999999999996</v>
      </c>
    </row>
    <row r="385" spans="1:38" ht="17.25" thickBot="1">
      <c r="A385" s="72">
        <v>372</v>
      </c>
      <c r="B385" s="57" t="s">
        <v>3095</v>
      </c>
      <c r="C385" s="58" t="s">
        <v>1859</v>
      </c>
      <c r="D385" s="69" t="s">
        <v>111</v>
      </c>
      <c r="E385" s="58" t="s">
        <v>81</v>
      </c>
      <c r="F385" s="69" t="s">
        <v>4216</v>
      </c>
      <c r="G385" s="69">
        <v>1999</v>
      </c>
      <c r="H385" s="70">
        <v>3</v>
      </c>
      <c r="I385" s="71">
        <v>2</v>
      </c>
      <c r="J385" s="71">
        <v>187</v>
      </c>
      <c r="K385" s="71">
        <v>2.1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59">
        <v>0</v>
      </c>
      <c r="Y385" s="60">
        <v>0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  <c r="AL385" s="93">
        <f>AC385-AH385</f>
        <v>0</v>
      </c>
    </row>
    <row r="386" spans="1:38" ht="17.25" thickBot="1">
      <c r="A386" s="72">
        <v>352</v>
      </c>
      <c r="B386" s="57" t="s">
        <v>3189</v>
      </c>
      <c r="C386" s="58" t="s">
        <v>1844</v>
      </c>
      <c r="D386" s="69" t="s">
        <v>1819</v>
      </c>
      <c r="E386" s="58" t="s">
        <v>87</v>
      </c>
      <c r="F386" s="69" t="s">
        <v>3850</v>
      </c>
      <c r="G386" s="69">
        <v>1995</v>
      </c>
      <c r="H386" s="70">
        <v>9</v>
      </c>
      <c r="I386" s="71">
        <v>2</v>
      </c>
      <c r="J386" s="71">
        <v>182</v>
      </c>
      <c r="K386" s="71">
        <v>2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0.2</v>
      </c>
      <c r="U386" s="71">
        <v>0.2</v>
      </c>
      <c r="V386" s="71">
        <v>0.4</v>
      </c>
      <c r="W386" s="71">
        <v>0.6</v>
      </c>
      <c r="X386" s="70">
        <v>3</v>
      </c>
      <c r="Y386" s="71">
        <v>2</v>
      </c>
      <c r="Z386" s="71">
        <v>9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0.09</v>
      </c>
      <c r="AG386" s="71">
        <v>0.2</v>
      </c>
      <c r="AH386" s="71">
        <v>0.28000000000000003</v>
      </c>
      <c r="AI386" s="71">
        <v>0.09</v>
      </c>
      <c r="AJ386" s="71">
        <v>0.28000000000000003</v>
      </c>
      <c r="AK386" s="63" t="s">
        <v>25</v>
      </c>
      <c r="AL386" s="93">
        <f>AC386-AH386</f>
        <v>-0.28000000000000003</v>
      </c>
    </row>
    <row r="387" spans="1:38" ht="17.25" thickBot="1">
      <c r="A387" s="72">
        <v>199</v>
      </c>
      <c r="B387" s="57" t="s">
        <v>88</v>
      </c>
      <c r="C387" s="58" t="s">
        <v>1812</v>
      </c>
      <c r="D387" s="69" t="s">
        <v>111</v>
      </c>
      <c r="E387" s="58" t="s">
        <v>85</v>
      </c>
      <c r="F387" s="69" t="s">
        <v>4074</v>
      </c>
      <c r="G387" s="69">
        <v>1997</v>
      </c>
      <c r="H387" s="70">
        <v>2</v>
      </c>
      <c r="I387" s="71">
        <v>2</v>
      </c>
      <c r="J387" s="71">
        <v>180</v>
      </c>
      <c r="K387" s="71">
        <v>2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1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59">
        <v>0</v>
      </c>
      <c r="Y387" s="60">
        <v>0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  <c r="AL387" s="93">
        <f>AC387-AH387</f>
        <v>0</v>
      </c>
    </row>
    <row r="388" spans="1:38" ht="17.25" thickBot="1">
      <c r="A388" s="72">
        <v>240</v>
      </c>
      <c r="B388" s="57" t="s">
        <v>373</v>
      </c>
      <c r="C388" s="58" t="s">
        <v>1832</v>
      </c>
      <c r="D388" s="69" t="s">
        <v>111</v>
      </c>
      <c r="E388" s="58" t="s">
        <v>79</v>
      </c>
      <c r="F388" s="69" t="s">
        <v>4107</v>
      </c>
      <c r="G388" s="69">
        <v>1998</v>
      </c>
      <c r="H388" s="70">
        <v>2</v>
      </c>
      <c r="I388" s="71">
        <v>2</v>
      </c>
      <c r="J388" s="71">
        <v>180</v>
      </c>
      <c r="K388" s="71">
        <v>2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59">
        <v>0</v>
      </c>
      <c r="U388" s="60">
        <v>0</v>
      </c>
      <c r="V388" s="60">
        <v>0</v>
      </c>
      <c r="W388" s="60">
        <v>0</v>
      </c>
      <c r="X388" s="59">
        <v>0</v>
      </c>
      <c r="Y388" s="60">
        <v>0</v>
      </c>
      <c r="Z388" s="60">
        <v>0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59">
        <v>0</v>
      </c>
      <c r="AG388" s="60">
        <v>0</v>
      </c>
      <c r="AH388" s="60">
        <v>0</v>
      </c>
      <c r="AI388" s="60">
        <v>0</v>
      </c>
      <c r="AJ388" s="60">
        <v>0</v>
      </c>
      <c r="AK388" s="63" t="s">
        <v>25</v>
      </c>
      <c r="AL388" s="93"/>
    </row>
    <row r="389" spans="1:38" ht="17.25" thickBot="1">
      <c r="A389" s="72">
        <v>380</v>
      </c>
      <c r="B389" s="57" t="s">
        <v>2719</v>
      </c>
      <c r="C389" s="58" t="s">
        <v>2720</v>
      </c>
      <c r="D389" s="69" t="s">
        <v>111</v>
      </c>
      <c r="E389" s="58" t="s">
        <v>95</v>
      </c>
      <c r="F389" s="69" t="s">
        <v>4223</v>
      </c>
      <c r="G389" s="69">
        <v>1997</v>
      </c>
      <c r="H389" s="70">
        <v>2</v>
      </c>
      <c r="I389" s="71">
        <v>2</v>
      </c>
      <c r="J389" s="71">
        <v>180</v>
      </c>
      <c r="K389" s="71">
        <v>2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59">
        <v>0</v>
      </c>
      <c r="U389" s="60">
        <v>0</v>
      </c>
      <c r="V389" s="60">
        <v>0</v>
      </c>
      <c r="W389" s="60">
        <v>0</v>
      </c>
      <c r="X389" s="59">
        <v>0</v>
      </c>
      <c r="Y389" s="60">
        <v>0</v>
      </c>
      <c r="Z389" s="60">
        <v>0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60">
        <v>0</v>
      </c>
      <c r="AH389" s="60">
        <v>0</v>
      </c>
      <c r="AI389" s="60">
        <v>0</v>
      </c>
      <c r="AJ389" s="60">
        <v>0</v>
      </c>
      <c r="AK389" s="63" t="s">
        <v>25</v>
      </c>
      <c r="AL389" s="93">
        <f>AC389-AH389</f>
        <v>0</v>
      </c>
    </row>
    <row r="390" spans="1:38" ht="17.25" thickBot="1">
      <c r="A390" s="72">
        <v>335</v>
      </c>
      <c r="B390" s="57" t="s">
        <v>278</v>
      </c>
      <c r="C390" s="58" t="s">
        <v>1841</v>
      </c>
      <c r="D390" s="69" t="s">
        <v>103</v>
      </c>
      <c r="E390" s="58" t="s">
        <v>93</v>
      </c>
      <c r="F390" s="69" t="s">
        <v>4188</v>
      </c>
      <c r="G390" s="69">
        <v>1998</v>
      </c>
      <c r="H390" s="70">
        <v>2</v>
      </c>
      <c r="I390" s="71">
        <v>2</v>
      </c>
      <c r="J390" s="71">
        <v>179</v>
      </c>
      <c r="K390" s="71">
        <v>2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2</v>
      </c>
      <c r="S390" s="71">
        <v>1</v>
      </c>
      <c r="T390" s="70">
        <v>0.1</v>
      </c>
      <c r="U390" s="71">
        <v>0.1</v>
      </c>
      <c r="V390" s="71">
        <v>0.1</v>
      </c>
      <c r="W390" s="71">
        <v>0.2</v>
      </c>
      <c r="X390" s="70">
        <v>7</v>
      </c>
      <c r="Y390" s="71">
        <v>8</v>
      </c>
      <c r="Z390" s="71">
        <v>9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0.04</v>
      </c>
      <c r="AG390" s="71">
        <v>0.05</v>
      </c>
      <c r="AH390" s="71">
        <v>0.09</v>
      </c>
      <c r="AI390" s="71">
        <v>0.04</v>
      </c>
      <c r="AJ390" s="71">
        <v>0.09</v>
      </c>
      <c r="AK390" s="63" t="s">
        <v>25</v>
      </c>
      <c r="AL390" s="93">
        <f>AC390-AH390</f>
        <v>-0.09</v>
      </c>
    </row>
    <row r="391" spans="1:38" ht="17.25" thickBot="1">
      <c r="A391" s="72">
        <v>305</v>
      </c>
      <c r="B391" s="57" t="s">
        <v>261</v>
      </c>
      <c r="C391" s="58" t="s">
        <v>1838</v>
      </c>
      <c r="D391" s="69" t="s">
        <v>104</v>
      </c>
      <c r="E391" s="58" t="s">
        <v>95</v>
      </c>
      <c r="F391" s="69" t="s">
        <v>4161</v>
      </c>
      <c r="G391" s="69">
        <v>1997</v>
      </c>
      <c r="H391" s="70">
        <v>5</v>
      </c>
      <c r="I391" s="71">
        <v>2</v>
      </c>
      <c r="J391" s="71">
        <v>178</v>
      </c>
      <c r="K391" s="71">
        <v>2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1</v>
      </c>
      <c r="S391" s="60">
        <v>0</v>
      </c>
      <c r="T391" s="70">
        <v>0.1</v>
      </c>
      <c r="U391" s="71">
        <v>0.1</v>
      </c>
      <c r="V391" s="60">
        <v>0</v>
      </c>
      <c r="W391" s="71">
        <v>0.1</v>
      </c>
      <c r="X391" s="70">
        <v>1</v>
      </c>
      <c r="Y391" s="71">
        <v>4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0.04</v>
      </c>
      <c r="AG391" s="71">
        <v>0.01</v>
      </c>
      <c r="AH391" s="71">
        <v>0.05</v>
      </c>
      <c r="AI391" s="71">
        <v>0.04</v>
      </c>
      <c r="AJ391" s="71">
        <v>0.05</v>
      </c>
      <c r="AK391" s="63" t="s">
        <v>25</v>
      </c>
      <c r="AL391" s="93">
        <f>AC391-AH391</f>
        <v>-0.05</v>
      </c>
    </row>
    <row r="392" spans="1:38" ht="17.25" thickBot="1">
      <c r="A392" s="72">
        <v>395</v>
      </c>
      <c r="B392" s="57" t="s">
        <v>302</v>
      </c>
      <c r="C392" s="58" t="s">
        <v>1818</v>
      </c>
      <c r="D392" s="69" t="s">
        <v>1810</v>
      </c>
      <c r="E392" s="58" t="s">
        <v>85</v>
      </c>
      <c r="F392" s="69" t="s">
        <v>4234</v>
      </c>
      <c r="G392" s="69">
        <v>1996</v>
      </c>
      <c r="H392" s="70">
        <v>4</v>
      </c>
      <c r="I392" s="71">
        <v>2</v>
      </c>
      <c r="J392" s="71">
        <v>176</v>
      </c>
      <c r="K392" s="71">
        <v>2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59">
        <v>0</v>
      </c>
      <c r="U392" s="60">
        <v>0</v>
      </c>
      <c r="V392" s="60">
        <v>0</v>
      </c>
      <c r="W392" s="60">
        <v>0</v>
      </c>
      <c r="X392" s="70">
        <v>2</v>
      </c>
      <c r="Y392" s="71">
        <v>4</v>
      </c>
      <c r="Z392" s="71">
        <v>1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60">
        <v>0</v>
      </c>
      <c r="AH392" s="60">
        <v>0</v>
      </c>
      <c r="AI392" s="60">
        <v>0</v>
      </c>
      <c r="AJ392" s="60">
        <v>0</v>
      </c>
      <c r="AK392" s="63" t="s">
        <v>25</v>
      </c>
      <c r="AL392" s="93">
        <f>AC392-AH392</f>
        <v>0</v>
      </c>
    </row>
    <row r="393" spans="1:38" ht="17.25" thickBot="1">
      <c r="A393" s="72">
        <v>254</v>
      </c>
      <c r="B393" s="57" t="s">
        <v>3072</v>
      </c>
      <c r="C393" s="58" t="s">
        <v>1824</v>
      </c>
      <c r="D393" s="69" t="s">
        <v>1847</v>
      </c>
      <c r="E393" s="58" t="s">
        <v>73</v>
      </c>
      <c r="F393" s="69" t="s">
        <v>4119</v>
      </c>
      <c r="G393" s="69">
        <v>2000</v>
      </c>
      <c r="H393" s="70">
        <v>5</v>
      </c>
      <c r="I393" s="71">
        <v>2</v>
      </c>
      <c r="J393" s="71">
        <v>173</v>
      </c>
      <c r="K393" s="71">
        <v>1.9</v>
      </c>
      <c r="L393" s="59">
        <v>0</v>
      </c>
      <c r="M393" s="71">
        <v>2</v>
      </c>
      <c r="N393" s="71">
        <v>2</v>
      </c>
      <c r="O393" s="60">
        <v>0</v>
      </c>
      <c r="P393" s="60">
        <v>0</v>
      </c>
      <c r="Q393" s="60">
        <v>0</v>
      </c>
      <c r="R393" s="71">
        <v>2</v>
      </c>
      <c r="S393" s="60">
        <v>0</v>
      </c>
      <c r="T393" s="59">
        <v>0</v>
      </c>
      <c r="U393" s="60">
        <v>0</v>
      </c>
      <c r="V393" s="71">
        <v>0.4</v>
      </c>
      <c r="W393" s="71">
        <v>0.4</v>
      </c>
      <c r="X393" s="70">
        <v>12</v>
      </c>
      <c r="Y393" s="71">
        <v>7</v>
      </c>
      <c r="Z393" s="71">
        <v>10</v>
      </c>
      <c r="AA393" s="59">
        <v>0</v>
      </c>
      <c r="AB393" s="71">
        <v>1.04</v>
      </c>
      <c r="AC393" s="71">
        <v>1.04</v>
      </c>
      <c r="AD393" s="60">
        <v>0</v>
      </c>
      <c r="AE393" s="71">
        <v>1.04</v>
      </c>
      <c r="AF393" s="70">
        <v>0.01</v>
      </c>
      <c r="AG393" s="71">
        <v>0.2</v>
      </c>
      <c r="AH393" s="71">
        <v>0.21</v>
      </c>
      <c r="AI393" s="71">
        <v>0.01</v>
      </c>
      <c r="AJ393" s="71">
        <v>0.21</v>
      </c>
      <c r="AK393" s="63" t="s">
        <v>25</v>
      </c>
      <c r="AL393" s="93">
        <f>AC393-AH393</f>
        <v>0.83000000000000007</v>
      </c>
    </row>
    <row r="394" spans="1:38" ht="17.25" thickBot="1">
      <c r="A394" s="72">
        <v>379</v>
      </c>
      <c r="B394" s="57" t="s">
        <v>2912</v>
      </c>
      <c r="C394" s="58" t="s">
        <v>1812</v>
      </c>
      <c r="D394" s="69" t="s">
        <v>104</v>
      </c>
      <c r="E394" s="58" t="s">
        <v>79</v>
      </c>
      <c r="F394" s="69" t="s">
        <v>4222</v>
      </c>
      <c r="G394" s="69">
        <v>2003</v>
      </c>
      <c r="H394" s="70">
        <v>5</v>
      </c>
      <c r="I394" s="71">
        <v>2</v>
      </c>
      <c r="J394" s="71">
        <v>173</v>
      </c>
      <c r="K394" s="71">
        <v>1.9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70">
        <v>2</v>
      </c>
      <c r="Y394" s="71">
        <v>8</v>
      </c>
      <c r="Z394" s="60">
        <v>0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  <c r="AL394" s="93">
        <f>AC394-AH394</f>
        <v>0</v>
      </c>
    </row>
    <row r="395" spans="1:38" ht="17.25" thickBot="1">
      <c r="A395" s="72">
        <v>369</v>
      </c>
      <c r="B395" s="57" t="s">
        <v>376</v>
      </c>
      <c r="C395" s="58" t="s">
        <v>1837</v>
      </c>
      <c r="D395" s="69" t="s">
        <v>1819</v>
      </c>
      <c r="E395" s="58" t="s">
        <v>69</v>
      </c>
      <c r="F395" s="69" t="s">
        <v>4214</v>
      </c>
      <c r="G395" s="69">
        <v>2001</v>
      </c>
      <c r="H395" s="70">
        <v>9</v>
      </c>
      <c r="I395" s="71">
        <v>1</v>
      </c>
      <c r="J395" s="71">
        <v>172</v>
      </c>
      <c r="K395" s="71">
        <v>1.9</v>
      </c>
      <c r="L395" s="59">
        <v>0</v>
      </c>
      <c r="M395" s="71">
        <v>1</v>
      </c>
      <c r="N395" s="71">
        <v>1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0.7</v>
      </c>
      <c r="U395" s="71">
        <v>0.7</v>
      </c>
      <c r="V395" s="71">
        <v>0.1</v>
      </c>
      <c r="W395" s="71">
        <v>0.8</v>
      </c>
      <c r="X395" s="70">
        <v>6</v>
      </c>
      <c r="Y395" s="71">
        <v>6</v>
      </c>
      <c r="Z395" s="71">
        <v>31</v>
      </c>
      <c r="AA395" s="59">
        <v>0</v>
      </c>
      <c r="AB395" s="71">
        <v>0.52</v>
      </c>
      <c r="AC395" s="71">
        <v>0.52</v>
      </c>
      <c r="AD395" s="60">
        <v>0</v>
      </c>
      <c r="AE395" s="71">
        <v>0.52</v>
      </c>
      <c r="AF395" s="70">
        <v>0.38</v>
      </c>
      <c r="AG395" s="71">
        <v>0.05</v>
      </c>
      <c r="AH395" s="71">
        <v>0.43</v>
      </c>
      <c r="AI395" s="71">
        <v>0.38</v>
      </c>
      <c r="AJ395" s="71">
        <v>0.43</v>
      </c>
      <c r="AK395" s="63" t="s">
        <v>25</v>
      </c>
      <c r="AL395" s="93">
        <f>AC395-AH395</f>
        <v>9.0000000000000024E-2</v>
      </c>
    </row>
    <row r="396" spans="1:38" ht="17.25" thickBot="1">
      <c r="A396" s="72">
        <v>108</v>
      </c>
      <c r="B396" s="57" t="s">
        <v>156</v>
      </c>
      <c r="C396" s="58" t="s">
        <v>1825</v>
      </c>
      <c r="D396" s="69" t="s">
        <v>1810</v>
      </c>
      <c r="E396" s="58" t="s">
        <v>77</v>
      </c>
      <c r="F396" s="69" t="s">
        <v>3996</v>
      </c>
      <c r="G396" s="69">
        <v>2000</v>
      </c>
      <c r="H396" s="70">
        <v>5</v>
      </c>
      <c r="I396" s="71">
        <v>1</v>
      </c>
      <c r="J396" s="71">
        <v>169</v>
      </c>
      <c r="K396" s="71">
        <v>1.9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70">
        <v>0.3</v>
      </c>
      <c r="U396" s="71">
        <v>0.3</v>
      </c>
      <c r="V396" s="71">
        <v>0.1</v>
      </c>
      <c r="W396" s="71">
        <v>0.4</v>
      </c>
      <c r="X396" s="70">
        <v>1</v>
      </c>
      <c r="Y396" s="71">
        <v>12</v>
      </c>
      <c r="Z396" s="71">
        <v>5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0.15</v>
      </c>
      <c r="AG396" s="71">
        <v>0.08</v>
      </c>
      <c r="AH396" s="71">
        <v>0.23</v>
      </c>
      <c r="AI396" s="71">
        <v>0.15</v>
      </c>
      <c r="AJ396" s="71">
        <v>0.23</v>
      </c>
      <c r="AK396" s="63" t="s">
        <v>25</v>
      </c>
      <c r="AL396" s="93">
        <f>AC396-AH396</f>
        <v>-0.23</v>
      </c>
    </row>
    <row r="397" spans="1:38" ht="17.25" thickBot="1">
      <c r="A397" s="72">
        <v>127</v>
      </c>
      <c r="B397" s="57" t="s">
        <v>2650</v>
      </c>
      <c r="C397" s="58" t="s">
        <v>1812</v>
      </c>
      <c r="D397" s="69" t="s">
        <v>103</v>
      </c>
      <c r="E397" s="58" t="s">
        <v>96</v>
      </c>
      <c r="F397" s="69" t="s">
        <v>4013</v>
      </c>
      <c r="G397" s="69">
        <v>2003</v>
      </c>
      <c r="H397" s="70">
        <v>6</v>
      </c>
      <c r="I397" s="71">
        <v>1</v>
      </c>
      <c r="J397" s="71">
        <v>169</v>
      </c>
      <c r="K397" s="71">
        <v>1.9</v>
      </c>
      <c r="L397" s="70">
        <v>1</v>
      </c>
      <c r="M397" s="60">
        <v>0</v>
      </c>
      <c r="N397" s="71">
        <v>1</v>
      </c>
      <c r="O397" s="71">
        <v>1</v>
      </c>
      <c r="P397" s="60">
        <v>0</v>
      </c>
      <c r="Q397" s="60">
        <v>0</v>
      </c>
      <c r="R397" s="60">
        <v>0</v>
      </c>
      <c r="S397" s="60">
        <v>0</v>
      </c>
      <c r="T397" s="70">
        <v>0.2</v>
      </c>
      <c r="U397" s="71">
        <v>0.2</v>
      </c>
      <c r="V397" s="60">
        <v>0</v>
      </c>
      <c r="W397" s="71">
        <v>0.2</v>
      </c>
      <c r="X397" s="70">
        <v>6</v>
      </c>
      <c r="Y397" s="71">
        <v>1</v>
      </c>
      <c r="Z397" s="71">
        <v>10</v>
      </c>
      <c r="AA397" s="70">
        <v>0.53</v>
      </c>
      <c r="AB397" s="60">
        <v>0</v>
      </c>
      <c r="AC397" s="71">
        <v>0.53</v>
      </c>
      <c r="AD397" s="71">
        <v>0.53</v>
      </c>
      <c r="AE397" s="71">
        <v>0.53</v>
      </c>
      <c r="AF397" s="70">
        <v>0.1</v>
      </c>
      <c r="AG397" s="71">
        <v>0.01</v>
      </c>
      <c r="AH397" s="71">
        <v>0.12</v>
      </c>
      <c r="AI397" s="71">
        <v>0.1</v>
      </c>
      <c r="AJ397" s="71">
        <v>0.12</v>
      </c>
      <c r="AK397" s="63" t="s">
        <v>25</v>
      </c>
      <c r="AL397" s="93"/>
    </row>
    <row r="398" spans="1:38" ht="17.25" thickBot="1">
      <c r="A398" s="72">
        <v>314</v>
      </c>
      <c r="B398" s="57" t="s">
        <v>2928</v>
      </c>
      <c r="C398" s="58" t="s">
        <v>1821</v>
      </c>
      <c r="D398" s="69" t="s">
        <v>104</v>
      </c>
      <c r="E398" s="58" t="s">
        <v>87</v>
      </c>
      <c r="F398" s="69" t="s">
        <v>4170</v>
      </c>
      <c r="G398" s="69">
        <v>1997</v>
      </c>
      <c r="H398" s="70">
        <v>4</v>
      </c>
      <c r="I398" s="71">
        <v>1</v>
      </c>
      <c r="J398" s="71">
        <v>168</v>
      </c>
      <c r="K398" s="71">
        <v>1.9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2</v>
      </c>
      <c r="S398" s="60">
        <v>0</v>
      </c>
      <c r="T398" s="70">
        <v>0.1</v>
      </c>
      <c r="U398" s="71">
        <v>0.1</v>
      </c>
      <c r="V398" s="71">
        <v>0.1</v>
      </c>
      <c r="W398" s="71">
        <v>0.2</v>
      </c>
      <c r="X398" s="70">
        <v>4</v>
      </c>
      <c r="Y398" s="71">
        <v>9</v>
      </c>
      <c r="Z398" s="71">
        <v>7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0.05</v>
      </c>
      <c r="AG398" s="71">
        <v>0.06</v>
      </c>
      <c r="AH398" s="71">
        <v>0.11</v>
      </c>
      <c r="AI398" s="71">
        <v>0.05</v>
      </c>
      <c r="AJ398" s="71">
        <v>0.11</v>
      </c>
      <c r="AK398" s="63" t="s">
        <v>25</v>
      </c>
      <c r="AL398" s="93">
        <f>AC398-AH398</f>
        <v>-0.11</v>
      </c>
    </row>
    <row r="399" spans="1:38" ht="17.25" thickBot="1">
      <c r="A399" s="72">
        <v>234</v>
      </c>
      <c r="B399" s="57" t="s">
        <v>224</v>
      </c>
      <c r="C399" s="58" t="s">
        <v>1856</v>
      </c>
      <c r="D399" s="69" t="s">
        <v>102</v>
      </c>
      <c r="E399" s="58" t="s">
        <v>93</v>
      </c>
      <c r="F399" s="69" t="s">
        <v>4102</v>
      </c>
      <c r="G399" s="69">
        <v>1997</v>
      </c>
      <c r="H399" s="70">
        <v>11</v>
      </c>
      <c r="I399" s="71">
        <v>1</v>
      </c>
      <c r="J399" s="71">
        <v>166</v>
      </c>
      <c r="K399" s="71">
        <v>1.8</v>
      </c>
      <c r="L399" s="70">
        <v>2</v>
      </c>
      <c r="M399" s="60">
        <v>0</v>
      </c>
      <c r="N399" s="71">
        <v>2</v>
      </c>
      <c r="O399" s="71">
        <v>2</v>
      </c>
      <c r="P399" s="60">
        <v>0</v>
      </c>
      <c r="Q399" s="60">
        <v>0</v>
      </c>
      <c r="R399" s="60">
        <v>0</v>
      </c>
      <c r="S399" s="60">
        <v>0</v>
      </c>
      <c r="T399" s="70">
        <v>1.1000000000000001</v>
      </c>
      <c r="U399" s="71">
        <v>1.1000000000000001</v>
      </c>
      <c r="V399" s="71">
        <v>1</v>
      </c>
      <c r="W399" s="71">
        <v>2</v>
      </c>
      <c r="X399" s="70">
        <v>1</v>
      </c>
      <c r="Y399" s="71">
        <v>5</v>
      </c>
      <c r="Z399" s="71">
        <v>9</v>
      </c>
      <c r="AA399" s="70">
        <v>1.08</v>
      </c>
      <c r="AB399" s="60">
        <v>0</v>
      </c>
      <c r="AC399" s="71">
        <v>1.08</v>
      </c>
      <c r="AD399" s="71">
        <v>1.08</v>
      </c>
      <c r="AE399" s="71">
        <v>1.08</v>
      </c>
      <c r="AF399" s="70">
        <v>0.56999999999999995</v>
      </c>
      <c r="AG399" s="71">
        <v>0.52</v>
      </c>
      <c r="AH399" s="71">
        <v>1.0900000000000001</v>
      </c>
      <c r="AI399" s="71">
        <v>0.56999999999999995</v>
      </c>
      <c r="AJ399" s="71">
        <v>1.0900000000000001</v>
      </c>
      <c r="AK399" s="63" t="s">
        <v>25</v>
      </c>
      <c r="AL399" s="93"/>
    </row>
    <row r="400" spans="1:38" ht="17.25" thickBot="1">
      <c r="A400" s="72">
        <v>63</v>
      </c>
      <c r="B400" s="57" t="s">
        <v>3272</v>
      </c>
      <c r="C400" s="58" t="s">
        <v>1812</v>
      </c>
      <c r="D400" s="69" t="s">
        <v>102</v>
      </c>
      <c r="E400" s="58" t="s">
        <v>2347</v>
      </c>
      <c r="F400" s="69" t="s">
        <v>3955</v>
      </c>
      <c r="G400" s="69">
        <v>2000</v>
      </c>
      <c r="H400" s="70">
        <v>5</v>
      </c>
      <c r="I400" s="71">
        <v>2</v>
      </c>
      <c r="J400" s="71">
        <v>165</v>
      </c>
      <c r="K400" s="71">
        <v>1.8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59">
        <v>0</v>
      </c>
      <c r="U400" s="60">
        <v>0</v>
      </c>
      <c r="V400" s="71">
        <v>0.1</v>
      </c>
      <c r="W400" s="71">
        <v>0.1</v>
      </c>
      <c r="X400" s="70">
        <v>1</v>
      </c>
      <c r="Y400" s="71">
        <v>1</v>
      </c>
      <c r="Z400" s="71">
        <v>11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0.01</v>
      </c>
      <c r="AG400" s="71">
        <v>0.03</v>
      </c>
      <c r="AH400" s="71">
        <v>0.05</v>
      </c>
      <c r="AI400" s="71">
        <v>0.01</v>
      </c>
      <c r="AJ400" s="71">
        <v>0.05</v>
      </c>
      <c r="AK400" s="63" t="s">
        <v>25</v>
      </c>
      <c r="AL400" s="93">
        <f>AC400-AH400</f>
        <v>-0.05</v>
      </c>
    </row>
    <row r="401" spans="1:38" ht="17.25" thickBot="1">
      <c r="A401" s="72">
        <v>23</v>
      </c>
      <c r="B401" s="57" t="s">
        <v>116</v>
      </c>
      <c r="C401" s="58" t="s">
        <v>1812</v>
      </c>
      <c r="D401" s="69" t="s">
        <v>102</v>
      </c>
      <c r="E401" s="58" t="s">
        <v>95</v>
      </c>
      <c r="F401" s="69" t="s">
        <v>3920</v>
      </c>
      <c r="G401" s="69">
        <v>1999</v>
      </c>
      <c r="H401" s="70">
        <v>3</v>
      </c>
      <c r="I401" s="71">
        <v>2</v>
      </c>
      <c r="J401" s="71">
        <v>152</v>
      </c>
      <c r="K401" s="71">
        <v>1.7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1</v>
      </c>
      <c r="S401" s="60">
        <v>0</v>
      </c>
      <c r="T401" s="70">
        <v>0.1</v>
      </c>
      <c r="U401" s="71">
        <v>0.1</v>
      </c>
      <c r="V401" s="60">
        <v>0</v>
      </c>
      <c r="W401" s="71">
        <v>0.1</v>
      </c>
      <c r="X401" s="70">
        <v>2</v>
      </c>
      <c r="Y401" s="71">
        <v>8</v>
      </c>
      <c r="Z401" s="71">
        <v>9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0.04</v>
      </c>
      <c r="AG401" s="60">
        <v>0</v>
      </c>
      <c r="AH401" s="71">
        <v>0.04</v>
      </c>
      <c r="AI401" s="71">
        <v>0.04</v>
      </c>
      <c r="AJ401" s="71">
        <v>0.04</v>
      </c>
      <c r="AK401" s="63" t="s">
        <v>25</v>
      </c>
      <c r="AL401" s="93">
        <f>AC401-AH401</f>
        <v>-0.04</v>
      </c>
    </row>
    <row r="402" spans="1:38" ht="17.25" thickBot="1">
      <c r="A402" s="72">
        <v>272</v>
      </c>
      <c r="B402" s="57" t="s">
        <v>2671</v>
      </c>
      <c r="C402" s="58" t="s">
        <v>1818</v>
      </c>
      <c r="D402" s="69" t="s">
        <v>1819</v>
      </c>
      <c r="E402" s="58" t="s">
        <v>81</v>
      </c>
      <c r="F402" s="69" t="s">
        <v>4135</v>
      </c>
      <c r="G402" s="69">
        <v>2002</v>
      </c>
      <c r="H402" s="70">
        <v>11</v>
      </c>
      <c r="I402" s="60">
        <v>0</v>
      </c>
      <c r="J402" s="71">
        <v>152</v>
      </c>
      <c r="K402" s="71">
        <v>1.7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1</v>
      </c>
      <c r="S402" s="60">
        <v>0</v>
      </c>
      <c r="T402" s="70">
        <v>0.4</v>
      </c>
      <c r="U402" s="71">
        <v>0.4</v>
      </c>
      <c r="V402" s="71">
        <v>0.1</v>
      </c>
      <c r="W402" s="71">
        <v>0.5</v>
      </c>
      <c r="X402" s="70">
        <v>8</v>
      </c>
      <c r="Y402" s="71">
        <v>6</v>
      </c>
      <c r="Z402" s="71">
        <v>12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0.25</v>
      </c>
      <c r="AG402" s="71">
        <v>0.06</v>
      </c>
      <c r="AH402" s="71">
        <v>0.3</v>
      </c>
      <c r="AI402" s="71">
        <v>0.25</v>
      </c>
      <c r="AJ402" s="71">
        <v>0.3</v>
      </c>
      <c r="AK402" s="63" t="s">
        <v>25</v>
      </c>
      <c r="AL402" s="93">
        <f>AC402-AH402</f>
        <v>-0.3</v>
      </c>
    </row>
    <row r="403" spans="1:38" ht="17.25" thickBot="1">
      <c r="A403" s="72">
        <v>174</v>
      </c>
      <c r="B403" s="57" t="s">
        <v>3313</v>
      </c>
      <c r="C403" s="58" t="s">
        <v>1820</v>
      </c>
      <c r="D403" s="69" t="s">
        <v>1819</v>
      </c>
      <c r="E403" s="58" t="s">
        <v>71</v>
      </c>
      <c r="F403" s="69" t="s">
        <v>4053</v>
      </c>
      <c r="G403" s="69">
        <v>2001</v>
      </c>
      <c r="H403" s="70">
        <v>6</v>
      </c>
      <c r="I403" s="71">
        <v>2</v>
      </c>
      <c r="J403" s="71">
        <v>145</v>
      </c>
      <c r="K403" s="71">
        <v>1.6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70">
        <v>0.1</v>
      </c>
      <c r="U403" s="71">
        <v>0.1</v>
      </c>
      <c r="V403" s="71">
        <v>0.1</v>
      </c>
      <c r="W403" s="71">
        <v>0.2</v>
      </c>
      <c r="X403" s="70">
        <v>4</v>
      </c>
      <c r="Y403" s="71">
        <v>7</v>
      </c>
      <c r="Z403" s="71">
        <v>28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0.06</v>
      </c>
      <c r="AG403" s="71">
        <v>0.04</v>
      </c>
      <c r="AH403" s="71">
        <v>0.1</v>
      </c>
      <c r="AI403" s="71">
        <v>0.06</v>
      </c>
      <c r="AJ403" s="71">
        <v>0.1</v>
      </c>
      <c r="AK403" s="63" t="s">
        <v>25</v>
      </c>
      <c r="AL403" s="93">
        <f>AC403-AH403</f>
        <v>-0.1</v>
      </c>
    </row>
    <row r="404" spans="1:38" ht="17.25" thickBot="1">
      <c r="A404" s="72">
        <v>140</v>
      </c>
      <c r="B404" s="57" t="s">
        <v>2798</v>
      </c>
      <c r="C404" s="58" t="s">
        <v>1846</v>
      </c>
      <c r="D404" s="69" t="s">
        <v>1819</v>
      </c>
      <c r="E404" s="58" t="s">
        <v>83</v>
      </c>
      <c r="F404" s="69" t="s">
        <v>4022</v>
      </c>
      <c r="G404" s="69">
        <v>2003</v>
      </c>
      <c r="H404" s="70">
        <v>11</v>
      </c>
      <c r="I404" s="60">
        <v>0</v>
      </c>
      <c r="J404" s="71">
        <v>144</v>
      </c>
      <c r="K404" s="71">
        <v>1.6</v>
      </c>
      <c r="L404" s="70">
        <v>2</v>
      </c>
      <c r="M404" s="60">
        <v>0</v>
      </c>
      <c r="N404" s="71">
        <v>2</v>
      </c>
      <c r="O404" s="71">
        <v>2</v>
      </c>
      <c r="P404" s="60">
        <v>0</v>
      </c>
      <c r="Q404" s="60">
        <v>0</v>
      </c>
      <c r="R404" s="71">
        <v>4</v>
      </c>
      <c r="S404" s="60">
        <v>0</v>
      </c>
      <c r="T404" s="70">
        <v>0.8</v>
      </c>
      <c r="U404" s="71">
        <v>0.8</v>
      </c>
      <c r="V404" s="71">
        <v>0.1</v>
      </c>
      <c r="W404" s="71">
        <v>0.9</v>
      </c>
      <c r="X404" s="70">
        <v>6</v>
      </c>
      <c r="Y404" s="71">
        <v>3</v>
      </c>
      <c r="Z404" s="71">
        <v>10</v>
      </c>
      <c r="AA404" s="70">
        <v>1.25</v>
      </c>
      <c r="AB404" s="60">
        <v>0</v>
      </c>
      <c r="AC404" s="71">
        <v>1.25</v>
      </c>
      <c r="AD404" s="71">
        <v>1.25</v>
      </c>
      <c r="AE404" s="71">
        <v>1.25</v>
      </c>
      <c r="AF404" s="70">
        <v>0.51</v>
      </c>
      <c r="AG404" s="71">
        <v>0.06</v>
      </c>
      <c r="AH404" s="71">
        <v>0.56999999999999995</v>
      </c>
      <c r="AI404" s="71">
        <v>0.51</v>
      </c>
      <c r="AJ404" s="71">
        <v>0.56999999999999995</v>
      </c>
      <c r="AK404" s="63" t="s">
        <v>25</v>
      </c>
      <c r="AL404" s="93">
        <f>AC404-AH404</f>
        <v>0.68</v>
      </c>
    </row>
    <row r="405" spans="1:38" ht="17.25" thickBot="1">
      <c r="A405" s="72">
        <v>210</v>
      </c>
      <c r="B405" s="57" t="s">
        <v>210</v>
      </c>
      <c r="C405" s="58" t="s">
        <v>1812</v>
      </c>
      <c r="D405" s="69" t="s">
        <v>102</v>
      </c>
      <c r="E405" s="58" t="s">
        <v>91</v>
      </c>
      <c r="F405" s="69" t="s">
        <v>4084</v>
      </c>
      <c r="G405" s="69">
        <v>1992</v>
      </c>
      <c r="H405" s="70">
        <v>10</v>
      </c>
      <c r="I405" s="71">
        <v>1</v>
      </c>
      <c r="J405" s="71">
        <v>142</v>
      </c>
      <c r="K405" s="71">
        <v>1.6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71">
        <v>1</v>
      </c>
      <c r="S405" s="60">
        <v>0</v>
      </c>
      <c r="T405" s="70">
        <v>0.1</v>
      </c>
      <c r="U405" s="71">
        <v>0.1</v>
      </c>
      <c r="V405" s="60">
        <v>0</v>
      </c>
      <c r="W405" s="71">
        <v>0.1</v>
      </c>
      <c r="X405" s="70">
        <v>1</v>
      </c>
      <c r="Y405" s="71">
        <v>1</v>
      </c>
      <c r="Z405" s="71">
        <v>8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0.08</v>
      </c>
      <c r="AG405" s="60">
        <v>0</v>
      </c>
      <c r="AH405" s="71">
        <v>0.08</v>
      </c>
      <c r="AI405" s="71">
        <v>0.08</v>
      </c>
      <c r="AJ405" s="71">
        <v>0.08</v>
      </c>
      <c r="AK405" s="63" t="s">
        <v>25</v>
      </c>
      <c r="AL405" s="93">
        <f>AC405-AH405</f>
        <v>-0.08</v>
      </c>
    </row>
    <row r="406" spans="1:38" ht="17.25" thickBot="1">
      <c r="A406" s="72">
        <v>212</v>
      </c>
      <c r="B406" s="57" t="s">
        <v>212</v>
      </c>
      <c r="C406" s="58" t="s">
        <v>1827</v>
      </c>
      <c r="D406" s="69" t="s">
        <v>103</v>
      </c>
      <c r="E406" s="58" t="s">
        <v>96</v>
      </c>
      <c r="F406" s="69" t="s">
        <v>4086</v>
      </c>
      <c r="G406" s="69">
        <v>1996</v>
      </c>
      <c r="H406" s="70">
        <v>2</v>
      </c>
      <c r="I406" s="71">
        <v>2</v>
      </c>
      <c r="J406" s="71">
        <v>140</v>
      </c>
      <c r="K406" s="71">
        <v>1.6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70">
        <v>0.3</v>
      </c>
      <c r="U406" s="71">
        <v>0.3</v>
      </c>
      <c r="V406" s="71">
        <v>0.2</v>
      </c>
      <c r="W406" s="71">
        <v>0.5</v>
      </c>
      <c r="X406" s="70">
        <v>6</v>
      </c>
      <c r="Y406" s="71">
        <v>4</v>
      </c>
      <c r="Z406" s="71">
        <v>8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0.21</v>
      </c>
      <c r="AG406" s="71">
        <v>0.14000000000000001</v>
      </c>
      <c r="AH406" s="71">
        <v>0.35</v>
      </c>
      <c r="AI406" s="71">
        <v>0.21</v>
      </c>
      <c r="AJ406" s="71">
        <v>0.35</v>
      </c>
      <c r="AK406" s="63" t="s">
        <v>25</v>
      </c>
      <c r="AL406" s="93">
        <f>AC406-AH406</f>
        <v>-0.35</v>
      </c>
    </row>
    <row r="407" spans="1:38" ht="17.25" thickBot="1">
      <c r="A407" s="72">
        <v>343</v>
      </c>
      <c r="B407" s="57" t="s">
        <v>282</v>
      </c>
      <c r="C407" s="58" t="s">
        <v>1852</v>
      </c>
      <c r="D407" s="69" t="s">
        <v>104</v>
      </c>
      <c r="E407" s="58" t="s">
        <v>91</v>
      </c>
      <c r="F407" s="69" t="s">
        <v>4195</v>
      </c>
      <c r="G407" s="69">
        <v>1988</v>
      </c>
      <c r="H407" s="70">
        <v>4</v>
      </c>
      <c r="I407" s="71">
        <v>1</v>
      </c>
      <c r="J407" s="71">
        <v>140</v>
      </c>
      <c r="K407" s="71">
        <v>1.6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59">
        <v>0</v>
      </c>
      <c r="Y407" s="71">
        <v>2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60">
        <v>0</v>
      </c>
      <c r="AH407" s="60">
        <v>0</v>
      </c>
      <c r="AI407" s="60">
        <v>0</v>
      </c>
      <c r="AJ407" s="60">
        <v>0</v>
      </c>
      <c r="AK407" s="63" t="s">
        <v>25</v>
      </c>
      <c r="AL407" s="93">
        <f>AC407-AH407</f>
        <v>0</v>
      </c>
    </row>
    <row r="408" spans="1:38" ht="17.25" thickBot="1">
      <c r="A408" s="72">
        <v>316</v>
      </c>
      <c r="B408" s="57" t="s">
        <v>3206</v>
      </c>
      <c r="C408" s="58" t="s">
        <v>1820</v>
      </c>
      <c r="D408" s="69" t="s">
        <v>104</v>
      </c>
      <c r="E408" s="58" t="s">
        <v>83</v>
      </c>
      <c r="F408" s="69" t="s">
        <v>4172</v>
      </c>
      <c r="G408" s="69">
        <v>1993</v>
      </c>
      <c r="H408" s="70">
        <v>5</v>
      </c>
      <c r="I408" s="71">
        <v>1</v>
      </c>
      <c r="J408" s="71">
        <v>138</v>
      </c>
      <c r="K408" s="71">
        <v>1.5</v>
      </c>
      <c r="L408" s="70">
        <v>1</v>
      </c>
      <c r="M408" s="60">
        <v>0</v>
      </c>
      <c r="N408" s="71">
        <v>1</v>
      </c>
      <c r="O408" s="71">
        <v>1</v>
      </c>
      <c r="P408" s="60">
        <v>0</v>
      </c>
      <c r="Q408" s="60">
        <v>0</v>
      </c>
      <c r="R408" s="60">
        <v>0</v>
      </c>
      <c r="S408" s="60">
        <v>0</v>
      </c>
      <c r="T408" s="70">
        <v>0.9</v>
      </c>
      <c r="U408" s="71">
        <v>0.9</v>
      </c>
      <c r="V408" s="60">
        <v>0</v>
      </c>
      <c r="W408" s="71">
        <v>0.9</v>
      </c>
      <c r="X408" s="70">
        <v>1</v>
      </c>
      <c r="Y408" s="71">
        <v>3</v>
      </c>
      <c r="Z408" s="71">
        <v>10</v>
      </c>
      <c r="AA408" s="70">
        <v>0.65</v>
      </c>
      <c r="AB408" s="60">
        <v>0</v>
      </c>
      <c r="AC408" s="71">
        <v>0.65</v>
      </c>
      <c r="AD408" s="71">
        <v>0.65</v>
      </c>
      <c r="AE408" s="71">
        <v>0.65</v>
      </c>
      <c r="AF408" s="70">
        <v>0.55000000000000004</v>
      </c>
      <c r="AG408" s="60">
        <v>0</v>
      </c>
      <c r="AH408" s="71">
        <v>0.55000000000000004</v>
      </c>
      <c r="AI408" s="71">
        <v>0.55000000000000004</v>
      </c>
      <c r="AJ408" s="71">
        <v>0.55000000000000004</v>
      </c>
      <c r="AK408" s="63" t="s">
        <v>25</v>
      </c>
      <c r="AL408" s="93">
        <f>AC408-AH408</f>
        <v>9.9999999999999978E-2</v>
      </c>
    </row>
    <row r="409" spans="1:38" ht="17.25" thickBot="1">
      <c r="A409" s="72">
        <v>491</v>
      </c>
      <c r="B409" s="57" t="s">
        <v>3384</v>
      </c>
      <c r="C409" s="58" t="s">
        <v>1812</v>
      </c>
      <c r="D409" s="69" t="s">
        <v>1810</v>
      </c>
      <c r="E409" s="58" t="s">
        <v>67</v>
      </c>
      <c r="F409" s="69" t="s">
        <v>4314</v>
      </c>
      <c r="G409" s="69">
        <v>1999</v>
      </c>
      <c r="H409" s="70">
        <v>3</v>
      </c>
      <c r="I409" s="71">
        <v>1</v>
      </c>
      <c r="J409" s="71">
        <v>137</v>
      </c>
      <c r="K409" s="71">
        <v>1.5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70">
        <v>0.1</v>
      </c>
      <c r="U409" s="71">
        <v>0.1</v>
      </c>
      <c r="V409" s="71">
        <v>0.3</v>
      </c>
      <c r="W409" s="71">
        <v>0.4</v>
      </c>
      <c r="X409" s="70">
        <v>6</v>
      </c>
      <c r="Y409" s="71">
        <v>3</v>
      </c>
      <c r="Z409" s="71">
        <v>9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70">
        <v>0.09</v>
      </c>
      <c r="AG409" s="71">
        <v>0.21</v>
      </c>
      <c r="AH409" s="71">
        <v>0.28999999999999998</v>
      </c>
      <c r="AI409" s="71">
        <v>0.09</v>
      </c>
      <c r="AJ409" s="71">
        <v>0.28999999999999998</v>
      </c>
      <c r="AK409" s="63" t="s">
        <v>25</v>
      </c>
      <c r="AL409" s="93">
        <f>AC409-AH409</f>
        <v>-0.28999999999999998</v>
      </c>
    </row>
    <row r="410" spans="1:38" ht="17.25" thickBot="1">
      <c r="A410" s="72">
        <v>503</v>
      </c>
      <c r="B410" s="57" t="s">
        <v>2696</v>
      </c>
      <c r="C410" s="58" t="s">
        <v>1813</v>
      </c>
      <c r="D410" s="69" t="s">
        <v>1819</v>
      </c>
      <c r="E410" s="58" t="s">
        <v>2346</v>
      </c>
      <c r="F410" s="69" t="s">
        <v>4079</v>
      </c>
      <c r="G410" s="69">
        <v>2000</v>
      </c>
      <c r="H410" s="70">
        <v>5</v>
      </c>
      <c r="I410" s="71">
        <v>1</v>
      </c>
      <c r="J410" s="71">
        <v>137</v>
      </c>
      <c r="K410" s="71">
        <v>1.5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71">
        <v>1</v>
      </c>
      <c r="T410" s="70">
        <v>0.2</v>
      </c>
      <c r="U410" s="71">
        <v>0.2</v>
      </c>
      <c r="V410" s="60">
        <v>0</v>
      </c>
      <c r="W410" s="71">
        <v>0.2</v>
      </c>
      <c r="X410" s="70">
        <v>1</v>
      </c>
      <c r="Y410" s="71">
        <v>2</v>
      </c>
      <c r="Z410" s="71">
        <v>12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0.11</v>
      </c>
      <c r="AG410" s="71">
        <v>0.03</v>
      </c>
      <c r="AH410" s="71">
        <v>0.13</v>
      </c>
      <c r="AI410" s="71">
        <v>0.11</v>
      </c>
      <c r="AJ410" s="71">
        <v>0.13</v>
      </c>
      <c r="AK410" s="63" t="s">
        <v>25</v>
      </c>
      <c r="AL410" s="93">
        <f>AC410-AH410</f>
        <v>-0.13</v>
      </c>
    </row>
    <row r="411" spans="1:38" ht="17.25" thickBot="1">
      <c r="A411" s="72">
        <v>381</v>
      </c>
      <c r="B411" s="57" t="s">
        <v>2721</v>
      </c>
      <c r="C411" s="58" t="s">
        <v>1812</v>
      </c>
      <c r="D411" s="69" t="s">
        <v>1810</v>
      </c>
      <c r="E411" s="58" t="s">
        <v>85</v>
      </c>
      <c r="F411" s="69" t="s">
        <v>4224</v>
      </c>
      <c r="G411" s="69">
        <v>2002</v>
      </c>
      <c r="H411" s="70">
        <v>6</v>
      </c>
      <c r="I411" s="60">
        <v>0</v>
      </c>
      <c r="J411" s="71">
        <v>136</v>
      </c>
      <c r="K411" s="71">
        <v>1.5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70">
        <v>0.4</v>
      </c>
      <c r="U411" s="71">
        <v>0.4</v>
      </c>
      <c r="V411" s="71">
        <v>0.2</v>
      </c>
      <c r="W411" s="71">
        <v>0.6</v>
      </c>
      <c r="X411" s="70">
        <v>7</v>
      </c>
      <c r="Y411" s="71">
        <v>2</v>
      </c>
      <c r="Z411" s="71">
        <v>18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0.28000000000000003</v>
      </c>
      <c r="AG411" s="71">
        <v>0.1</v>
      </c>
      <c r="AH411" s="71">
        <v>0.38</v>
      </c>
      <c r="AI411" s="71">
        <v>0.28000000000000003</v>
      </c>
      <c r="AJ411" s="71">
        <v>0.38</v>
      </c>
      <c r="AK411" s="63" t="s">
        <v>25</v>
      </c>
      <c r="AL411" s="93">
        <f>AC411-AH411</f>
        <v>-0.38</v>
      </c>
    </row>
    <row r="412" spans="1:38" ht="17.25" thickBot="1">
      <c r="A412" s="72">
        <v>388</v>
      </c>
      <c r="B412" s="57" t="s">
        <v>296</v>
      </c>
      <c r="C412" s="58" t="s">
        <v>1812</v>
      </c>
      <c r="D412" s="69" t="s">
        <v>1819</v>
      </c>
      <c r="E412" s="58" t="s">
        <v>2346</v>
      </c>
      <c r="F412" s="69" t="s">
        <v>4229</v>
      </c>
      <c r="G412" s="69">
        <v>1994</v>
      </c>
      <c r="H412" s="70">
        <v>11</v>
      </c>
      <c r="I412" s="60">
        <v>0</v>
      </c>
      <c r="J412" s="71">
        <v>136</v>
      </c>
      <c r="K412" s="71">
        <v>1.5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59">
        <v>0</v>
      </c>
      <c r="U412" s="60">
        <v>0</v>
      </c>
      <c r="V412" s="71">
        <v>0.3</v>
      </c>
      <c r="W412" s="71">
        <v>0.3</v>
      </c>
      <c r="X412" s="70">
        <v>6</v>
      </c>
      <c r="Y412" s="71">
        <v>7</v>
      </c>
      <c r="Z412" s="71">
        <v>21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71">
        <v>0.2</v>
      </c>
      <c r="AH412" s="71">
        <v>0.2</v>
      </c>
      <c r="AI412" s="60">
        <v>0</v>
      </c>
      <c r="AJ412" s="71">
        <v>0.2</v>
      </c>
      <c r="AK412" s="63" t="s">
        <v>25</v>
      </c>
      <c r="AL412" s="93">
        <f>AC412-AH412</f>
        <v>-0.2</v>
      </c>
    </row>
    <row r="413" spans="1:38" ht="17.25" thickBot="1">
      <c r="A413" s="72">
        <v>440</v>
      </c>
      <c r="B413" s="57" t="s">
        <v>378</v>
      </c>
      <c r="C413" s="58" t="s">
        <v>1840</v>
      </c>
      <c r="D413" s="69" t="s">
        <v>111</v>
      </c>
      <c r="E413" s="58" t="s">
        <v>77</v>
      </c>
      <c r="F413" s="69" t="s">
        <v>4267</v>
      </c>
      <c r="G413" s="69">
        <v>1995</v>
      </c>
      <c r="H413" s="70">
        <v>2</v>
      </c>
      <c r="I413" s="71">
        <v>1</v>
      </c>
      <c r="J413" s="71">
        <v>135</v>
      </c>
      <c r="K413" s="71">
        <v>1.5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60">
        <v>0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3"/>
    </row>
    <row r="414" spans="1:38" ht="17.25" thickBot="1">
      <c r="A414" s="72">
        <v>156</v>
      </c>
      <c r="B414" s="57" t="s">
        <v>1761</v>
      </c>
      <c r="C414" s="58" t="s">
        <v>1822</v>
      </c>
      <c r="D414" s="69" t="s">
        <v>104</v>
      </c>
      <c r="E414" s="58" t="s">
        <v>87</v>
      </c>
      <c r="F414" s="69" t="s">
        <v>4036</v>
      </c>
      <c r="G414" s="69">
        <v>1989</v>
      </c>
      <c r="H414" s="70">
        <v>3</v>
      </c>
      <c r="I414" s="71">
        <v>1</v>
      </c>
      <c r="J414" s="71">
        <v>134</v>
      </c>
      <c r="K414" s="71">
        <v>1.5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70">
        <v>0.1</v>
      </c>
      <c r="U414" s="71">
        <v>0.1</v>
      </c>
      <c r="V414" s="60">
        <v>0</v>
      </c>
      <c r="W414" s="71">
        <v>0.2</v>
      </c>
      <c r="X414" s="70">
        <v>1</v>
      </c>
      <c r="Y414" s="71">
        <v>2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0.08</v>
      </c>
      <c r="AG414" s="71">
        <v>0.03</v>
      </c>
      <c r="AH414" s="71">
        <v>0.11</v>
      </c>
      <c r="AI414" s="71">
        <v>0.08</v>
      </c>
      <c r="AJ414" s="71">
        <v>0.11</v>
      </c>
      <c r="AK414" s="63" t="s">
        <v>25</v>
      </c>
      <c r="AL414" s="93">
        <f>AC414-AH414</f>
        <v>-0.11</v>
      </c>
    </row>
    <row r="415" spans="1:38" ht="17.25" thickBot="1">
      <c r="A415" s="72">
        <v>275</v>
      </c>
      <c r="B415" s="57" t="s">
        <v>1781</v>
      </c>
      <c r="C415" s="58" t="s">
        <v>1812</v>
      </c>
      <c r="D415" s="69" t="s">
        <v>1819</v>
      </c>
      <c r="E415" s="58" t="s">
        <v>81</v>
      </c>
      <c r="F415" s="69" t="s">
        <v>4135</v>
      </c>
      <c r="G415" s="69">
        <v>2002</v>
      </c>
      <c r="H415" s="70">
        <v>7</v>
      </c>
      <c r="I415" s="71">
        <v>1</v>
      </c>
      <c r="J415" s="71">
        <v>134</v>
      </c>
      <c r="K415" s="71">
        <v>1.5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70">
        <v>0.2</v>
      </c>
      <c r="U415" s="71">
        <v>0.2</v>
      </c>
      <c r="V415" s="71">
        <v>0.3</v>
      </c>
      <c r="W415" s="71">
        <v>0.5</v>
      </c>
      <c r="X415" s="70">
        <v>13</v>
      </c>
      <c r="Y415" s="71">
        <v>6</v>
      </c>
      <c r="Z415" s="71">
        <v>39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0.14000000000000001</v>
      </c>
      <c r="AG415" s="71">
        <v>0.21</v>
      </c>
      <c r="AH415" s="71">
        <v>0.35</v>
      </c>
      <c r="AI415" s="71">
        <v>0.14000000000000001</v>
      </c>
      <c r="AJ415" s="71">
        <v>0.35</v>
      </c>
      <c r="AK415" s="63" t="s">
        <v>25</v>
      </c>
      <c r="AL415" s="93"/>
    </row>
    <row r="416" spans="1:38" ht="17.25" thickBot="1">
      <c r="A416" s="72">
        <v>7</v>
      </c>
      <c r="B416" s="57" t="s">
        <v>1778</v>
      </c>
      <c r="C416" s="58" t="s">
        <v>1814</v>
      </c>
      <c r="D416" s="69" t="s">
        <v>1810</v>
      </c>
      <c r="E416" s="58" t="s">
        <v>85</v>
      </c>
      <c r="F416" s="69" t="s">
        <v>3907</v>
      </c>
      <c r="G416" s="69">
        <v>2002</v>
      </c>
      <c r="H416" s="70">
        <v>10</v>
      </c>
      <c r="I416" s="60">
        <v>0</v>
      </c>
      <c r="J416" s="71">
        <v>132</v>
      </c>
      <c r="K416" s="71">
        <v>1.5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1</v>
      </c>
      <c r="S416" s="60">
        <v>0</v>
      </c>
      <c r="T416" s="70">
        <v>0.2</v>
      </c>
      <c r="U416" s="71">
        <v>0.2</v>
      </c>
      <c r="V416" s="60">
        <v>0</v>
      </c>
      <c r="W416" s="71">
        <v>0.2</v>
      </c>
      <c r="X416" s="70">
        <v>9</v>
      </c>
      <c r="Y416" s="71">
        <v>9</v>
      </c>
      <c r="Z416" s="71">
        <v>15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0.13</v>
      </c>
      <c r="AG416" s="71">
        <v>0.02</v>
      </c>
      <c r="AH416" s="71">
        <v>0.15</v>
      </c>
      <c r="AI416" s="71">
        <v>0.13</v>
      </c>
      <c r="AJ416" s="71">
        <v>0.15</v>
      </c>
      <c r="AK416" s="63" t="s">
        <v>25</v>
      </c>
      <c r="AL416" s="93">
        <f>AC416-AH416</f>
        <v>-0.15</v>
      </c>
    </row>
    <row r="417" spans="1:38" ht="17.25" thickBot="1">
      <c r="A417" s="72">
        <v>303</v>
      </c>
      <c r="B417" s="57" t="s">
        <v>3093</v>
      </c>
      <c r="C417" s="58" t="s">
        <v>1866</v>
      </c>
      <c r="D417" s="69" t="s">
        <v>103</v>
      </c>
      <c r="E417" s="58" t="s">
        <v>69</v>
      </c>
      <c r="F417" s="69" t="s">
        <v>4159</v>
      </c>
      <c r="G417" s="69">
        <v>2003</v>
      </c>
      <c r="H417" s="70">
        <v>4</v>
      </c>
      <c r="I417" s="71">
        <v>1</v>
      </c>
      <c r="J417" s="71">
        <v>132</v>
      </c>
      <c r="K417" s="71">
        <v>1.5</v>
      </c>
      <c r="L417" s="70">
        <v>1</v>
      </c>
      <c r="M417" s="60">
        <v>0</v>
      </c>
      <c r="N417" s="71">
        <v>1</v>
      </c>
      <c r="O417" s="71">
        <v>1</v>
      </c>
      <c r="P417" s="60">
        <v>0</v>
      </c>
      <c r="Q417" s="60">
        <v>0</v>
      </c>
      <c r="R417" s="71">
        <v>1</v>
      </c>
      <c r="S417" s="60">
        <v>0</v>
      </c>
      <c r="T417" s="59">
        <v>0</v>
      </c>
      <c r="U417" s="60">
        <v>0</v>
      </c>
      <c r="V417" s="71">
        <v>0.4</v>
      </c>
      <c r="W417" s="71">
        <v>0.4</v>
      </c>
      <c r="X417" s="70">
        <v>2</v>
      </c>
      <c r="Y417" s="71">
        <v>6</v>
      </c>
      <c r="Z417" s="71">
        <v>9</v>
      </c>
      <c r="AA417" s="70">
        <v>0.68</v>
      </c>
      <c r="AB417" s="60">
        <v>0</v>
      </c>
      <c r="AC417" s="71">
        <v>0.68</v>
      </c>
      <c r="AD417" s="71">
        <v>0.68</v>
      </c>
      <c r="AE417" s="71">
        <v>0.68</v>
      </c>
      <c r="AF417" s="70">
        <v>0.02</v>
      </c>
      <c r="AG417" s="71">
        <v>0.26</v>
      </c>
      <c r="AH417" s="71">
        <v>0.27</v>
      </c>
      <c r="AI417" s="71">
        <v>0.02</v>
      </c>
      <c r="AJ417" s="71">
        <v>0.27</v>
      </c>
      <c r="AK417" s="63" t="s">
        <v>25</v>
      </c>
      <c r="AL417" s="93">
        <f>AC417-AH417</f>
        <v>0.41000000000000003</v>
      </c>
    </row>
    <row r="418" spans="1:38" ht="17.25" thickBot="1">
      <c r="A418" s="72">
        <v>101</v>
      </c>
      <c r="B418" s="57" t="s">
        <v>2812</v>
      </c>
      <c r="C418" s="58" t="s">
        <v>1812</v>
      </c>
      <c r="D418" s="69" t="s">
        <v>104</v>
      </c>
      <c r="E418" s="58" t="s">
        <v>91</v>
      </c>
      <c r="F418" s="69" t="s">
        <v>3989</v>
      </c>
      <c r="G418" s="69">
        <v>1989</v>
      </c>
      <c r="H418" s="70">
        <v>3</v>
      </c>
      <c r="I418" s="71">
        <v>2</v>
      </c>
      <c r="J418" s="71">
        <v>130</v>
      </c>
      <c r="K418" s="71">
        <v>1.4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1</v>
      </c>
      <c r="S418" s="60">
        <v>0</v>
      </c>
      <c r="T418" s="59">
        <v>0</v>
      </c>
      <c r="U418" s="60">
        <v>0</v>
      </c>
      <c r="V418" s="71">
        <v>0.1</v>
      </c>
      <c r="W418" s="71">
        <v>0.1</v>
      </c>
      <c r="X418" s="70">
        <v>1</v>
      </c>
      <c r="Y418" s="71">
        <v>9</v>
      </c>
      <c r="Z418" s="71">
        <v>2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71">
        <v>7.0000000000000007E-2</v>
      </c>
      <c r="AH418" s="71">
        <v>7.0000000000000007E-2</v>
      </c>
      <c r="AI418" s="60">
        <v>0</v>
      </c>
      <c r="AJ418" s="71">
        <v>7.0000000000000007E-2</v>
      </c>
      <c r="AK418" s="63" t="s">
        <v>25</v>
      </c>
      <c r="AL418" s="93">
        <f>AC418-AH418</f>
        <v>-7.0000000000000007E-2</v>
      </c>
    </row>
    <row r="419" spans="1:38" ht="17.25" thickBot="1">
      <c r="A419" s="72">
        <v>90</v>
      </c>
      <c r="B419" s="57" t="s">
        <v>145</v>
      </c>
      <c r="C419" s="58" t="s">
        <v>1812</v>
      </c>
      <c r="D419" s="69" t="s">
        <v>103</v>
      </c>
      <c r="E419" s="58" t="s">
        <v>81</v>
      </c>
      <c r="F419" s="69" t="s">
        <v>3886</v>
      </c>
      <c r="G419" s="69">
        <v>2003</v>
      </c>
      <c r="H419" s="70">
        <v>2</v>
      </c>
      <c r="I419" s="71">
        <v>2</v>
      </c>
      <c r="J419" s="71">
        <v>125</v>
      </c>
      <c r="K419" s="71">
        <v>1.4</v>
      </c>
      <c r="L419" s="70">
        <v>1</v>
      </c>
      <c r="M419" s="60">
        <v>0</v>
      </c>
      <c r="N419" s="71">
        <v>1</v>
      </c>
      <c r="O419" s="71">
        <v>1</v>
      </c>
      <c r="P419" s="60">
        <v>0</v>
      </c>
      <c r="Q419" s="60">
        <v>0</v>
      </c>
      <c r="R419" s="71">
        <v>2</v>
      </c>
      <c r="S419" s="60">
        <v>0</v>
      </c>
      <c r="T419" s="70">
        <v>0.1</v>
      </c>
      <c r="U419" s="71">
        <v>0.1</v>
      </c>
      <c r="V419" s="71">
        <v>0.1</v>
      </c>
      <c r="W419" s="71">
        <v>0.2</v>
      </c>
      <c r="X419" s="70">
        <v>2</v>
      </c>
      <c r="Y419" s="71">
        <v>4</v>
      </c>
      <c r="Z419" s="71">
        <v>9</v>
      </c>
      <c r="AA419" s="70">
        <v>0.72</v>
      </c>
      <c r="AB419" s="60">
        <v>0</v>
      </c>
      <c r="AC419" s="71">
        <v>0.72</v>
      </c>
      <c r="AD419" s="71">
        <v>0.72</v>
      </c>
      <c r="AE419" s="71">
        <v>0.72</v>
      </c>
      <c r="AF419" s="70">
        <v>0.08</v>
      </c>
      <c r="AG419" s="71">
        <v>0.09</v>
      </c>
      <c r="AH419" s="71">
        <v>0.16</v>
      </c>
      <c r="AI419" s="71">
        <v>0.08</v>
      </c>
      <c r="AJ419" s="71">
        <v>0.16</v>
      </c>
      <c r="AK419" s="63" t="s">
        <v>25</v>
      </c>
      <c r="AL419" s="93">
        <f>AC419-AH419</f>
        <v>0.55999999999999994</v>
      </c>
    </row>
    <row r="420" spans="1:38" ht="17.25" thickBot="1">
      <c r="A420" s="72">
        <v>324</v>
      </c>
      <c r="B420" s="57" t="s">
        <v>271</v>
      </c>
      <c r="C420" s="58" t="s">
        <v>1812</v>
      </c>
      <c r="D420" s="69" t="s">
        <v>102</v>
      </c>
      <c r="E420" s="58" t="s">
        <v>67</v>
      </c>
      <c r="F420" s="69" t="s">
        <v>4179</v>
      </c>
      <c r="G420" s="69">
        <v>1995</v>
      </c>
      <c r="H420" s="70">
        <v>5</v>
      </c>
      <c r="I420" s="71">
        <v>1</v>
      </c>
      <c r="J420" s="71">
        <v>121</v>
      </c>
      <c r="K420" s="71">
        <v>1.3</v>
      </c>
      <c r="L420" s="70">
        <v>1</v>
      </c>
      <c r="M420" s="71">
        <v>3</v>
      </c>
      <c r="N420" s="71">
        <v>4</v>
      </c>
      <c r="O420" s="71">
        <v>1</v>
      </c>
      <c r="P420" s="60">
        <v>0</v>
      </c>
      <c r="Q420" s="60">
        <v>0</v>
      </c>
      <c r="R420" s="60">
        <v>0</v>
      </c>
      <c r="S420" s="60">
        <v>0</v>
      </c>
      <c r="T420" s="70">
        <v>0.1</v>
      </c>
      <c r="U420" s="71">
        <v>0.1</v>
      </c>
      <c r="V420" s="71">
        <v>1.4</v>
      </c>
      <c r="W420" s="71">
        <v>1.5</v>
      </c>
      <c r="X420" s="70">
        <v>6</v>
      </c>
      <c r="Y420" s="71">
        <v>10</v>
      </c>
      <c r="Z420" s="71">
        <v>13</v>
      </c>
      <c r="AA420" s="70">
        <v>0.74</v>
      </c>
      <c r="AB420" s="71">
        <v>2.23</v>
      </c>
      <c r="AC420" s="71">
        <v>2.98</v>
      </c>
      <c r="AD420" s="71">
        <v>0.74</v>
      </c>
      <c r="AE420" s="71">
        <v>2.98</v>
      </c>
      <c r="AF420" s="70">
        <v>7.0000000000000007E-2</v>
      </c>
      <c r="AG420" s="71">
        <v>1.05</v>
      </c>
      <c r="AH420" s="71">
        <v>1.1200000000000001</v>
      </c>
      <c r="AI420" s="71">
        <v>7.0000000000000007E-2</v>
      </c>
      <c r="AJ420" s="71">
        <v>1.1200000000000001</v>
      </c>
      <c r="AK420" s="63" t="s">
        <v>25</v>
      </c>
      <c r="AL420" s="93">
        <f>AC420-AH420</f>
        <v>1.8599999999999999</v>
      </c>
    </row>
    <row r="421" spans="1:38" ht="17.25" thickBot="1">
      <c r="A421" s="72">
        <v>71</v>
      </c>
      <c r="B421" s="57" t="s">
        <v>3275</v>
      </c>
      <c r="C421" s="58" t="s">
        <v>1837</v>
      </c>
      <c r="D421" s="69" t="s">
        <v>104</v>
      </c>
      <c r="E421" s="58" t="s">
        <v>93</v>
      </c>
      <c r="F421" s="69" t="s">
        <v>3962</v>
      </c>
      <c r="G421" s="69">
        <v>1998</v>
      </c>
      <c r="H421" s="70">
        <v>2</v>
      </c>
      <c r="I421" s="71">
        <v>1</v>
      </c>
      <c r="J421" s="71">
        <v>111</v>
      </c>
      <c r="K421" s="71">
        <v>1.2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59">
        <v>0</v>
      </c>
      <c r="U421" s="60">
        <v>0</v>
      </c>
      <c r="V421" s="60">
        <v>0</v>
      </c>
      <c r="W421" s="60">
        <v>0</v>
      </c>
      <c r="X421" s="59">
        <v>0</v>
      </c>
      <c r="Y421" s="60">
        <v>0</v>
      </c>
      <c r="Z421" s="60">
        <v>0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60">
        <v>0</v>
      </c>
      <c r="AH421" s="60">
        <v>0</v>
      </c>
      <c r="AI421" s="60">
        <v>0</v>
      </c>
      <c r="AJ421" s="60">
        <v>0</v>
      </c>
      <c r="AK421" s="63" t="s">
        <v>25</v>
      </c>
      <c r="AL421" s="93">
        <f>AC421-AH421</f>
        <v>0</v>
      </c>
    </row>
    <row r="422" spans="1:38" ht="17.25" thickBot="1">
      <c r="A422" s="72">
        <v>291</v>
      </c>
      <c r="B422" s="57" t="s">
        <v>255</v>
      </c>
      <c r="C422" s="58" t="s">
        <v>1814</v>
      </c>
      <c r="D422" s="69" t="s">
        <v>102</v>
      </c>
      <c r="E422" s="58" t="s">
        <v>96</v>
      </c>
      <c r="F422" s="69" t="s">
        <v>3860</v>
      </c>
      <c r="G422" s="69">
        <v>1996</v>
      </c>
      <c r="H422" s="70">
        <v>2</v>
      </c>
      <c r="I422" s="71">
        <v>1</v>
      </c>
      <c r="J422" s="71">
        <v>111</v>
      </c>
      <c r="K422" s="71">
        <v>1.2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70">
        <v>1.4</v>
      </c>
      <c r="U422" s="71">
        <v>1.4</v>
      </c>
      <c r="V422" s="71">
        <v>0.1</v>
      </c>
      <c r="W422" s="71">
        <v>1.5</v>
      </c>
      <c r="X422" s="70">
        <v>1</v>
      </c>
      <c r="Y422" s="60">
        <v>0</v>
      </c>
      <c r="Z422" s="71">
        <v>6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1.1599999999999999</v>
      </c>
      <c r="AG422" s="71">
        <v>0.05</v>
      </c>
      <c r="AH422" s="71">
        <v>1.22</v>
      </c>
      <c r="AI422" s="71">
        <v>1.1599999999999999</v>
      </c>
      <c r="AJ422" s="71">
        <v>1.22</v>
      </c>
      <c r="AK422" s="63" t="s">
        <v>25</v>
      </c>
      <c r="AL422" s="93">
        <f>AC422-AH422</f>
        <v>-1.22</v>
      </c>
    </row>
    <row r="423" spans="1:38" ht="17.25" thickBot="1">
      <c r="A423" s="72">
        <v>432</v>
      </c>
      <c r="B423" s="57" t="s">
        <v>326</v>
      </c>
      <c r="C423" s="58" t="s">
        <v>1812</v>
      </c>
      <c r="D423" s="69" t="s">
        <v>103</v>
      </c>
      <c r="E423" s="58" t="s">
        <v>63</v>
      </c>
      <c r="F423" s="69" t="s">
        <v>3758</v>
      </c>
      <c r="G423" s="69">
        <v>2000</v>
      </c>
      <c r="H423" s="70">
        <v>5</v>
      </c>
      <c r="I423" s="71">
        <v>1</v>
      </c>
      <c r="J423" s="71">
        <v>109</v>
      </c>
      <c r="K423" s="71">
        <v>1.2</v>
      </c>
      <c r="L423" s="59">
        <v>0</v>
      </c>
      <c r="M423" s="71">
        <v>1</v>
      </c>
      <c r="N423" s="71">
        <v>1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0.9</v>
      </c>
      <c r="U423" s="71">
        <v>0.9</v>
      </c>
      <c r="V423" s="71">
        <v>0.1</v>
      </c>
      <c r="W423" s="71">
        <v>1</v>
      </c>
      <c r="X423" s="70">
        <v>1</v>
      </c>
      <c r="Y423" s="71">
        <v>5</v>
      </c>
      <c r="Z423" s="71">
        <v>5</v>
      </c>
      <c r="AA423" s="59">
        <v>0</v>
      </c>
      <c r="AB423" s="71">
        <v>0.83</v>
      </c>
      <c r="AC423" s="71">
        <v>0.83</v>
      </c>
      <c r="AD423" s="60">
        <v>0</v>
      </c>
      <c r="AE423" s="71">
        <v>0.83</v>
      </c>
      <c r="AF423" s="70">
        <v>0.74</v>
      </c>
      <c r="AG423" s="71">
        <v>0.05</v>
      </c>
      <c r="AH423" s="71">
        <v>0.79</v>
      </c>
      <c r="AI423" s="71">
        <v>0.74</v>
      </c>
      <c r="AJ423" s="71">
        <v>0.79</v>
      </c>
      <c r="AK423" s="63" t="s">
        <v>25</v>
      </c>
      <c r="AL423" s="93">
        <f>AC423-AH423</f>
        <v>3.9999999999999925E-2</v>
      </c>
    </row>
    <row r="424" spans="1:38" ht="17.25" thickBot="1">
      <c r="A424" s="72">
        <v>396</v>
      </c>
      <c r="B424" s="57" t="s">
        <v>2819</v>
      </c>
      <c r="C424" s="58" t="s">
        <v>1811</v>
      </c>
      <c r="D424" s="69" t="s">
        <v>102</v>
      </c>
      <c r="E424" s="58" t="s">
        <v>67</v>
      </c>
      <c r="F424" s="69" t="s">
        <v>4235</v>
      </c>
      <c r="G424" s="69">
        <v>1989</v>
      </c>
      <c r="H424" s="70">
        <v>7</v>
      </c>
      <c r="I424" s="60">
        <v>0</v>
      </c>
      <c r="J424" s="71">
        <v>108</v>
      </c>
      <c r="K424" s="71">
        <v>1.2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70">
        <v>0.2</v>
      </c>
      <c r="U424" s="71">
        <v>0.2</v>
      </c>
      <c r="V424" s="60">
        <v>0</v>
      </c>
      <c r="W424" s="71">
        <v>0.2</v>
      </c>
      <c r="X424" s="70">
        <v>2</v>
      </c>
      <c r="Y424" s="71">
        <v>7</v>
      </c>
      <c r="Z424" s="71">
        <v>8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0.18</v>
      </c>
      <c r="AG424" s="60">
        <v>0</v>
      </c>
      <c r="AH424" s="71">
        <v>0.18</v>
      </c>
      <c r="AI424" s="71">
        <v>0.18</v>
      </c>
      <c r="AJ424" s="71">
        <v>0.18</v>
      </c>
      <c r="AK424" s="63" t="s">
        <v>25</v>
      </c>
      <c r="AL424" s="93">
        <f>AC424-AH424</f>
        <v>-0.18</v>
      </c>
    </row>
    <row r="425" spans="1:38" ht="17.25" thickBot="1">
      <c r="A425" s="72">
        <v>144</v>
      </c>
      <c r="B425" s="57" t="s">
        <v>2706</v>
      </c>
      <c r="C425" s="58" t="s">
        <v>1829</v>
      </c>
      <c r="D425" s="69" t="s">
        <v>104</v>
      </c>
      <c r="E425" s="58" t="s">
        <v>2346</v>
      </c>
      <c r="F425" s="69" t="s">
        <v>4025</v>
      </c>
      <c r="G425" s="69">
        <v>1998</v>
      </c>
      <c r="H425" s="70">
        <v>3</v>
      </c>
      <c r="I425" s="71">
        <v>1</v>
      </c>
      <c r="J425" s="71">
        <v>106</v>
      </c>
      <c r="K425" s="71">
        <v>1.2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59">
        <v>0</v>
      </c>
      <c r="U425" s="60">
        <v>0</v>
      </c>
      <c r="V425" s="71">
        <v>0.1</v>
      </c>
      <c r="W425" s="71">
        <v>0.1</v>
      </c>
      <c r="X425" s="70">
        <v>2</v>
      </c>
      <c r="Y425" s="71">
        <v>3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71">
        <v>0.05</v>
      </c>
      <c r="AH425" s="71">
        <v>0.05</v>
      </c>
      <c r="AI425" s="60">
        <v>0</v>
      </c>
      <c r="AJ425" s="71">
        <v>0.05</v>
      </c>
      <c r="AK425" s="63" t="s">
        <v>25</v>
      </c>
      <c r="AL425" s="93">
        <f>AC425-AH425</f>
        <v>-0.05</v>
      </c>
    </row>
    <row r="426" spans="1:38" ht="17.25" thickBot="1">
      <c r="A426" s="72">
        <v>371</v>
      </c>
      <c r="B426" s="57" t="s">
        <v>291</v>
      </c>
      <c r="C426" s="58" t="s">
        <v>1843</v>
      </c>
      <c r="D426" s="69" t="s">
        <v>102</v>
      </c>
      <c r="E426" s="58" t="s">
        <v>71</v>
      </c>
      <c r="F426" s="69" t="s">
        <v>4215</v>
      </c>
      <c r="G426" s="69">
        <v>1989</v>
      </c>
      <c r="H426" s="70">
        <v>5</v>
      </c>
      <c r="I426" s="60">
        <v>0</v>
      </c>
      <c r="J426" s="71">
        <v>103</v>
      </c>
      <c r="K426" s="71">
        <v>1.1000000000000001</v>
      </c>
      <c r="L426" s="59">
        <v>0</v>
      </c>
      <c r="M426" s="71">
        <v>1</v>
      </c>
      <c r="N426" s="71">
        <v>1</v>
      </c>
      <c r="O426" s="60">
        <v>0</v>
      </c>
      <c r="P426" s="60">
        <v>0</v>
      </c>
      <c r="Q426" s="60">
        <v>0</v>
      </c>
      <c r="R426" s="71">
        <v>2</v>
      </c>
      <c r="S426" s="60">
        <v>0</v>
      </c>
      <c r="T426" s="70">
        <v>0.1</v>
      </c>
      <c r="U426" s="71">
        <v>0.1</v>
      </c>
      <c r="V426" s="71">
        <v>0.9</v>
      </c>
      <c r="W426" s="71">
        <v>1</v>
      </c>
      <c r="X426" s="70">
        <v>15</v>
      </c>
      <c r="Y426" s="71">
        <v>9</v>
      </c>
      <c r="Z426" s="71">
        <v>17</v>
      </c>
      <c r="AA426" s="59">
        <v>0</v>
      </c>
      <c r="AB426" s="71">
        <v>0.87</v>
      </c>
      <c r="AC426" s="71">
        <v>0.87</v>
      </c>
      <c r="AD426" s="60">
        <v>0</v>
      </c>
      <c r="AE426" s="71">
        <v>0.87</v>
      </c>
      <c r="AF426" s="70">
        <v>0.1</v>
      </c>
      <c r="AG426" s="71">
        <v>0.75</v>
      </c>
      <c r="AH426" s="71">
        <v>0.85</v>
      </c>
      <c r="AI426" s="71">
        <v>0.1</v>
      </c>
      <c r="AJ426" s="71">
        <v>0.85</v>
      </c>
      <c r="AK426" s="63" t="s">
        <v>25</v>
      </c>
      <c r="AL426" s="93">
        <f>AC426-AH426</f>
        <v>2.0000000000000018E-2</v>
      </c>
    </row>
    <row r="427" spans="1:38" ht="17.25" thickBot="1">
      <c r="A427" s="72">
        <v>315</v>
      </c>
      <c r="B427" s="57" t="s">
        <v>267</v>
      </c>
      <c r="C427" s="58" t="s">
        <v>1838</v>
      </c>
      <c r="D427" s="69" t="s">
        <v>1819</v>
      </c>
      <c r="E427" s="58" t="s">
        <v>95</v>
      </c>
      <c r="F427" s="69" t="s">
        <v>4171</v>
      </c>
      <c r="G427" s="69">
        <v>1992</v>
      </c>
      <c r="H427" s="70">
        <v>7</v>
      </c>
      <c r="I427" s="60">
        <v>0</v>
      </c>
      <c r="J427" s="71">
        <v>100</v>
      </c>
      <c r="K427" s="71">
        <v>1.1000000000000001</v>
      </c>
      <c r="L427" s="70">
        <v>1</v>
      </c>
      <c r="M427" s="60">
        <v>0</v>
      </c>
      <c r="N427" s="71">
        <v>1</v>
      </c>
      <c r="O427" s="71">
        <v>1</v>
      </c>
      <c r="P427" s="60">
        <v>0</v>
      </c>
      <c r="Q427" s="60">
        <v>0</v>
      </c>
      <c r="R427" s="60">
        <v>0</v>
      </c>
      <c r="S427" s="60">
        <v>0</v>
      </c>
      <c r="T427" s="70">
        <v>1.1000000000000001</v>
      </c>
      <c r="U427" s="71">
        <v>1.1000000000000001</v>
      </c>
      <c r="V427" s="71">
        <v>0.2</v>
      </c>
      <c r="W427" s="71">
        <v>1.3</v>
      </c>
      <c r="X427" s="70">
        <v>1</v>
      </c>
      <c r="Y427" s="71">
        <v>4</v>
      </c>
      <c r="Z427" s="71">
        <v>15</v>
      </c>
      <c r="AA427" s="70">
        <v>0.9</v>
      </c>
      <c r="AB427" s="60">
        <v>0</v>
      </c>
      <c r="AC427" s="71">
        <v>0.9</v>
      </c>
      <c r="AD427" s="71">
        <v>0.9</v>
      </c>
      <c r="AE427" s="71">
        <v>0.9</v>
      </c>
      <c r="AF427" s="70">
        <v>0.96</v>
      </c>
      <c r="AG427" s="71">
        <v>0.19</v>
      </c>
      <c r="AH427" s="71">
        <v>1.1599999999999999</v>
      </c>
      <c r="AI427" s="71">
        <v>0.96</v>
      </c>
      <c r="AJ427" s="71">
        <v>1.1599999999999999</v>
      </c>
      <c r="AK427" s="63" t="s">
        <v>25</v>
      </c>
      <c r="AL427" s="93">
        <f>AC427-AH427</f>
        <v>-0.2599999999999999</v>
      </c>
    </row>
    <row r="428" spans="1:38" ht="17.25" thickBot="1">
      <c r="A428" s="72">
        <v>232</v>
      </c>
      <c r="B428" s="57" t="s">
        <v>223</v>
      </c>
      <c r="C428" s="58" t="s">
        <v>1825</v>
      </c>
      <c r="D428" s="69" t="s">
        <v>104</v>
      </c>
      <c r="E428" s="58" t="s">
        <v>77</v>
      </c>
      <c r="F428" s="69" t="s">
        <v>4100</v>
      </c>
      <c r="G428" s="69">
        <v>1990</v>
      </c>
      <c r="H428" s="70">
        <v>3</v>
      </c>
      <c r="I428" s="71">
        <v>1</v>
      </c>
      <c r="J428" s="71">
        <v>98</v>
      </c>
      <c r="K428" s="71">
        <v>1.1000000000000001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71">
        <v>0.3</v>
      </c>
      <c r="W428" s="71">
        <v>0.3</v>
      </c>
      <c r="X428" s="70">
        <v>1</v>
      </c>
      <c r="Y428" s="71">
        <v>9</v>
      </c>
      <c r="Z428" s="71">
        <v>1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71">
        <v>0.32</v>
      </c>
      <c r="AH428" s="71">
        <v>0.32</v>
      </c>
      <c r="AI428" s="60">
        <v>0</v>
      </c>
      <c r="AJ428" s="71">
        <v>0.32</v>
      </c>
      <c r="AK428" s="63" t="s">
        <v>25</v>
      </c>
      <c r="AL428" s="93">
        <f>AC428-AH428</f>
        <v>-0.32</v>
      </c>
    </row>
    <row r="429" spans="1:38" ht="17.25" thickBot="1">
      <c r="A429" s="72">
        <v>444</v>
      </c>
      <c r="B429" s="57" t="s">
        <v>3076</v>
      </c>
      <c r="C429" s="58" t="s">
        <v>1841</v>
      </c>
      <c r="D429" s="69" t="s">
        <v>104</v>
      </c>
      <c r="E429" s="58" t="s">
        <v>87</v>
      </c>
      <c r="F429" s="69" t="s">
        <v>4092</v>
      </c>
      <c r="G429" s="69">
        <v>2000</v>
      </c>
      <c r="H429" s="70">
        <v>3</v>
      </c>
      <c r="I429" s="71">
        <v>1</v>
      </c>
      <c r="J429" s="71">
        <v>95</v>
      </c>
      <c r="K429" s="71">
        <v>1.1000000000000001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2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70">
        <v>3</v>
      </c>
      <c r="Y429" s="71">
        <v>1</v>
      </c>
      <c r="Z429" s="71">
        <v>1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>AC429-AH429</f>
        <v>0</v>
      </c>
    </row>
    <row r="430" spans="1:38" ht="17.25" thickBot="1">
      <c r="A430" s="72">
        <v>358</v>
      </c>
      <c r="B430" s="57" t="s">
        <v>3279</v>
      </c>
      <c r="C430" s="58" t="s">
        <v>1812</v>
      </c>
      <c r="D430" s="69" t="s">
        <v>103</v>
      </c>
      <c r="E430" s="58" t="s">
        <v>85</v>
      </c>
      <c r="F430" s="69" t="s">
        <v>4208</v>
      </c>
      <c r="G430" s="69">
        <v>2005</v>
      </c>
      <c r="H430" s="70">
        <v>4</v>
      </c>
      <c r="I430" s="60">
        <v>0</v>
      </c>
      <c r="J430" s="71">
        <v>94</v>
      </c>
      <c r="K430" s="71">
        <v>1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1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70">
        <v>1</v>
      </c>
      <c r="Y430" s="71">
        <v>2</v>
      </c>
      <c r="Z430" s="71">
        <v>1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60">
        <v>0</v>
      </c>
      <c r="AH430" s="60">
        <v>0</v>
      </c>
      <c r="AI430" s="60">
        <v>0</v>
      </c>
      <c r="AJ430" s="60">
        <v>0</v>
      </c>
      <c r="AK430" s="63" t="s">
        <v>25</v>
      </c>
      <c r="AL430" s="93">
        <f>AC430-AH430</f>
        <v>0</v>
      </c>
    </row>
    <row r="431" spans="1:38" ht="17.25" thickBot="1">
      <c r="A431" s="72">
        <v>373</v>
      </c>
      <c r="B431" s="57" t="s">
        <v>292</v>
      </c>
      <c r="C431" s="58" t="s">
        <v>1812</v>
      </c>
      <c r="D431" s="69" t="s">
        <v>103</v>
      </c>
      <c r="E431" s="58" t="s">
        <v>65</v>
      </c>
      <c r="F431" s="69" t="s">
        <v>4217</v>
      </c>
      <c r="G431" s="69">
        <v>1995</v>
      </c>
      <c r="H431" s="70">
        <v>4</v>
      </c>
      <c r="I431" s="60">
        <v>0</v>
      </c>
      <c r="J431" s="71">
        <v>93</v>
      </c>
      <c r="K431" s="71">
        <v>1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70">
        <v>0.1</v>
      </c>
      <c r="U431" s="71">
        <v>0.1</v>
      </c>
      <c r="V431" s="60">
        <v>0</v>
      </c>
      <c r="W431" s="71">
        <v>0.1</v>
      </c>
      <c r="X431" s="70">
        <v>7</v>
      </c>
      <c r="Y431" s="71">
        <v>7</v>
      </c>
      <c r="Z431" s="71">
        <v>3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7.0000000000000007E-2</v>
      </c>
      <c r="AG431" s="60">
        <v>0</v>
      </c>
      <c r="AH431" s="71">
        <v>7.0000000000000007E-2</v>
      </c>
      <c r="AI431" s="71">
        <v>7.0000000000000007E-2</v>
      </c>
      <c r="AJ431" s="71">
        <v>7.0000000000000007E-2</v>
      </c>
      <c r="AK431" s="63" t="s">
        <v>25</v>
      </c>
      <c r="AL431" s="93">
        <f>AC431-AH431</f>
        <v>-7.0000000000000007E-2</v>
      </c>
    </row>
    <row r="432" spans="1:38" ht="17.25" thickBot="1">
      <c r="A432" s="72">
        <v>160</v>
      </c>
      <c r="B432" s="57" t="s">
        <v>3312</v>
      </c>
      <c r="C432" s="58" t="s">
        <v>1811</v>
      </c>
      <c r="D432" s="69" t="s">
        <v>1853</v>
      </c>
      <c r="E432" s="58" t="s">
        <v>2347</v>
      </c>
      <c r="F432" s="69" t="s">
        <v>4040</v>
      </c>
      <c r="G432" s="69">
        <v>1991</v>
      </c>
      <c r="H432" s="70">
        <v>4</v>
      </c>
      <c r="I432" s="71">
        <v>1</v>
      </c>
      <c r="J432" s="71">
        <v>92</v>
      </c>
      <c r="K432" s="71">
        <v>1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59">
        <v>0</v>
      </c>
      <c r="U432" s="60">
        <v>0</v>
      </c>
      <c r="V432" s="71">
        <v>0.4</v>
      </c>
      <c r="W432" s="71">
        <v>0.4</v>
      </c>
      <c r="X432" s="70">
        <v>2</v>
      </c>
      <c r="Y432" s="71">
        <v>3</v>
      </c>
      <c r="Z432" s="60">
        <v>0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71">
        <v>0.44</v>
      </c>
      <c r="AH432" s="71">
        <v>0.44</v>
      </c>
      <c r="AI432" s="60">
        <v>0</v>
      </c>
      <c r="AJ432" s="71">
        <v>0.44</v>
      </c>
      <c r="AK432" s="63" t="s">
        <v>25</v>
      </c>
      <c r="AL432" s="93">
        <f>AC432-AH432</f>
        <v>-0.44</v>
      </c>
    </row>
    <row r="433" spans="1:38" ht="17.25" thickBot="1">
      <c r="A433" s="72">
        <v>176</v>
      </c>
      <c r="B433" s="57" t="s">
        <v>192</v>
      </c>
      <c r="C433" s="58" t="s">
        <v>1812</v>
      </c>
      <c r="D433" s="69" t="s">
        <v>104</v>
      </c>
      <c r="E433" s="58" t="s">
        <v>96</v>
      </c>
      <c r="F433" s="69" t="s">
        <v>4054</v>
      </c>
      <c r="G433" s="69">
        <v>1998</v>
      </c>
      <c r="H433" s="70">
        <v>2</v>
      </c>
      <c r="I433" s="71">
        <v>1</v>
      </c>
      <c r="J433" s="71">
        <v>91</v>
      </c>
      <c r="K433" s="71">
        <v>1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59">
        <v>0</v>
      </c>
      <c r="Y433" s="71">
        <v>2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60">
        <v>0</v>
      </c>
      <c r="AH433" s="60">
        <v>0</v>
      </c>
      <c r="AI433" s="60">
        <v>0</v>
      </c>
      <c r="AJ433" s="60">
        <v>0</v>
      </c>
      <c r="AK433" s="63" t="s">
        <v>25</v>
      </c>
      <c r="AL433" s="93">
        <f>AC433-AH433</f>
        <v>0</v>
      </c>
    </row>
    <row r="434" spans="1:38" ht="17.25" thickBot="1">
      <c r="A434" s="72">
        <v>47</v>
      </c>
      <c r="B434" s="57" t="s">
        <v>3383</v>
      </c>
      <c r="C434" s="58" t="s">
        <v>1837</v>
      </c>
      <c r="D434" s="69" t="s">
        <v>1810</v>
      </c>
      <c r="E434" s="58" t="s">
        <v>71</v>
      </c>
      <c r="F434" s="69" t="s">
        <v>3849</v>
      </c>
      <c r="G434" s="69">
        <v>1997</v>
      </c>
      <c r="H434" s="70">
        <v>4</v>
      </c>
      <c r="I434" s="71">
        <v>1</v>
      </c>
      <c r="J434" s="71">
        <v>90</v>
      </c>
      <c r="K434" s="71">
        <v>1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70">
        <v>0.6</v>
      </c>
      <c r="U434" s="71">
        <v>0.6</v>
      </c>
      <c r="V434" s="71">
        <v>0.1</v>
      </c>
      <c r="W434" s="71">
        <v>0.7</v>
      </c>
      <c r="X434" s="59">
        <v>0</v>
      </c>
      <c r="Y434" s="71">
        <v>7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0.56000000000000005</v>
      </c>
      <c r="AG434" s="71">
        <v>0.12</v>
      </c>
      <c r="AH434" s="71">
        <v>0.67</v>
      </c>
      <c r="AI434" s="71">
        <v>0.56000000000000005</v>
      </c>
      <c r="AJ434" s="71">
        <v>0.67</v>
      </c>
      <c r="AK434" s="63" t="s">
        <v>25</v>
      </c>
      <c r="AL434" s="93">
        <f>AC434-AH434</f>
        <v>-0.67</v>
      </c>
    </row>
    <row r="435" spans="1:38" ht="17.25" thickBot="1">
      <c r="A435" s="72">
        <v>259</v>
      </c>
      <c r="B435" s="57" t="s">
        <v>3092</v>
      </c>
      <c r="C435" s="58" t="s">
        <v>1814</v>
      </c>
      <c r="D435" s="69" t="s">
        <v>104</v>
      </c>
      <c r="E435" s="58" t="s">
        <v>83</v>
      </c>
      <c r="F435" s="69" t="s">
        <v>4124</v>
      </c>
      <c r="G435" s="69">
        <v>1995</v>
      </c>
      <c r="H435" s="70">
        <v>1</v>
      </c>
      <c r="I435" s="71">
        <v>1</v>
      </c>
      <c r="J435" s="71">
        <v>90</v>
      </c>
      <c r="K435" s="71">
        <v>1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59">
        <v>0</v>
      </c>
      <c r="U435" s="60">
        <v>0</v>
      </c>
      <c r="V435" s="71">
        <v>0.1</v>
      </c>
      <c r="W435" s="71">
        <v>0.1</v>
      </c>
      <c r="X435" s="70">
        <v>5</v>
      </c>
      <c r="Y435" s="71">
        <v>11</v>
      </c>
      <c r="Z435" s="71">
        <v>1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0.02</v>
      </c>
      <c r="AG435" s="71">
        <v>0.06</v>
      </c>
      <c r="AH435" s="71">
        <v>0.09</v>
      </c>
      <c r="AI435" s="71">
        <v>0.02</v>
      </c>
      <c r="AJ435" s="71">
        <v>0.09</v>
      </c>
      <c r="AK435" s="63" t="s">
        <v>25</v>
      </c>
      <c r="AL435" s="93">
        <f>AC435-AH435</f>
        <v>-0.09</v>
      </c>
    </row>
    <row r="436" spans="1:38" ht="17.25" thickBot="1">
      <c r="A436" s="72">
        <v>346</v>
      </c>
      <c r="B436" s="57" t="s">
        <v>283</v>
      </c>
      <c r="C436" s="58" t="s">
        <v>1829</v>
      </c>
      <c r="D436" s="69" t="s">
        <v>111</v>
      </c>
      <c r="E436" s="58" t="s">
        <v>83</v>
      </c>
      <c r="F436" s="69" t="s">
        <v>4198</v>
      </c>
      <c r="G436" s="69">
        <v>1990</v>
      </c>
      <c r="H436" s="70">
        <v>1</v>
      </c>
      <c r="I436" s="71">
        <v>1</v>
      </c>
      <c r="J436" s="71">
        <v>90</v>
      </c>
      <c r="K436" s="71">
        <v>1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60">
        <v>0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  <c r="AL436" s="93"/>
    </row>
    <row r="437" spans="1:38" ht="17.25" thickBot="1">
      <c r="A437" s="72">
        <v>353</v>
      </c>
      <c r="B437" s="57" t="s">
        <v>375</v>
      </c>
      <c r="C437" s="58" t="s">
        <v>1836</v>
      </c>
      <c r="D437" s="69" t="s">
        <v>111</v>
      </c>
      <c r="E437" s="58" t="s">
        <v>65</v>
      </c>
      <c r="F437" s="69" t="s">
        <v>4204</v>
      </c>
      <c r="G437" s="69">
        <v>1992</v>
      </c>
      <c r="H437" s="70">
        <v>1</v>
      </c>
      <c r="I437" s="71">
        <v>1</v>
      </c>
      <c r="J437" s="71">
        <v>90</v>
      </c>
      <c r="K437" s="71">
        <v>1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60">
        <v>0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  <c r="AL437" s="93"/>
    </row>
    <row r="438" spans="1:38" ht="17.25" thickBot="1">
      <c r="A438" s="72">
        <v>192</v>
      </c>
      <c r="B438" s="57" t="s">
        <v>3091</v>
      </c>
      <c r="C438" s="58" t="s">
        <v>1812</v>
      </c>
      <c r="D438" s="69" t="s">
        <v>104</v>
      </c>
      <c r="E438" s="58" t="s">
        <v>67</v>
      </c>
      <c r="F438" s="69" t="s">
        <v>4068</v>
      </c>
      <c r="G438" s="69">
        <v>2004</v>
      </c>
      <c r="H438" s="70">
        <v>5</v>
      </c>
      <c r="I438" s="71">
        <v>1</v>
      </c>
      <c r="J438" s="71">
        <v>85</v>
      </c>
      <c r="K438" s="71">
        <v>0.9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70">
        <v>1</v>
      </c>
      <c r="Y438" s="71">
        <v>5</v>
      </c>
      <c r="Z438" s="71">
        <v>3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0.02</v>
      </c>
      <c r="AG438" s="60">
        <v>0</v>
      </c>
      <c r="AH438" s="71">
        <v>0.02</v>
      </c>
      <c r="AI438" s="71">
        <v>0.02</v>
      </c>
      <c r="AJ438" s="71">
        <v>0.02</v>
      </c>
      <c r="AK438" s="63" t="s">
        <v>25</v>
      </c>
      <c r="AL438" s="93">
        <f>AC438-AH438</f>
        <v>-0.02</v>
      </c>
    </row>
    <row r="439" spans="1:38" ht="17.25" thickBot="1">
      <c r="A439" s="72">
        <v>251</v>
      </c>
      <c r="B439" s="57" t="s">
        <v>3387</v>
      </c>
      <c r="C439" s="58" t="s">
        <v>1829</v>
      </c>
      <c r="D439" s="69" t="s">
        <v>104</v>
      </c>
      <c r="E439" s="58" t="s">
        <v>67</v>
      </c>
      <c r="F439" s="69" t="s">
        <v>4116</v>
      </c>
      <c r="G439" s="69">
        <v>1994</v>
      </c>
      <c r="H439" s="70">
        <v>4</v>
      </c>
      <c r="I439" s="60">
        <v>0</v>
      </c>
      <c r="J439" s="71">
        <v>84</v>
      </c>
      <c r="K439" s="71">
        <v>0.9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70">
        <v>0.1</v>
      </c>
      <c r="U439" s="71">
        <v>0.1</v>
      </c>
      <c r="V439" s="71">
        <v>0.5</v>
      </c>
      <c r="W439" s="71">
        <v>0.6</v>
      </c>
      <c r="X439" s="70">
        <v>2</v>
      </c>
      <c r="Y439" s="71">
        <v>10</v>
      </c>
      <c r="Z439" s="71">
        <v>16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7.0000000000000007E-2</v>
      </c>
      <c r="AG439" s="71">
        <v>0.54</v>
      </c>
      <c r="AH439" s="71">
        <v>0.61</v>
      </c>
      <c r="AI439" s="71">
        <v>7.0000000000000007E-2</v>
      </c>
      <c r="AJ439" s="71">
        <v>0.61</v>
      </c>
      <c r="AK439" s="63" t="s">
        <v>25</v>
      </c>
      <c r="AL439" s="93">
        <f>AC439-AH439</f>
        <v>-0.61</v>
      </c>
    </row>
    <row r="440" spans="1:38" ht="17.25" thickBot="1">
      <c r="A440" s="72">
        <v>91</v>
      </c>
      <c r="B440" s="57" t="s">
        <v>3424</v>
      </c>
      <c r="C440" s="58" t="s">
        <v>1812</v>
      </c>
      <c r="D440" s="69" t="s">
        <v>1853</v>
      </c>
      <c r="E440" s="58" t="s">
        <v>2626</v>
      </c>
      <c r="F440" s="69" t="s">
        <v>3980</v>
      </c>
      <c r="G440" s="69">
        <v>1993</v>
      </c>
      <c r="H440" s="70">
        <v>5</v>
      </c>
      <c r="I440" s="60">
        <v>0</v>
      </c>
      <c r="J440" s="71">
        <v>83</v>
      </c>
      <c r="K440" s="71">
        <v>0.9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1</v>
      </c>
      <c r="Y440" s="71">
        <v>5</v>
      </c>
      <c r="Z440" s="71">
        <v>1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71">
        <v>0.04</v>
      </c>
      <c r="AH440" s="71">
        <v>0.04</v>
      </c>
      <c r="AI440" s="60">
        <v>0</v>
      </c>
      <c r="AJ440" s="71">
        <v>0.04</v>
      </c>
      <c r="AK440" s="63" t="s">
        <v>25</v>
      </c>
      <c r="AL440" s="93">
        <f>AC440-AH440</f>
        <v>-0.04</v>
      </c>
    </row>
    <row r="441" spans="1:38" ht="17.25" thickBot="1">
      <c r="A441" s="72">
        <v>236</v>
      </c>
      <c r="B441" s="57" t="s">
        <v>3763</v>
      </c>
      <c r="C441" s="58" t="s">
        <v>1814</v>
      </c>
      <c r="D441" s="69" t="s">
        <v>104</v>
      </c>
      <c r="E441" s="58" t="s">
        <v>69</v>
      </c>
      <c r="F441" s="69" t="s">
        <v>4103</v>
      </c>
      <c r="G441" s="69">
        <v>2004</v>
      </c>
      <c r="H441" s="70">
        <v>1</v>
      </c>
      <c r="I441" s="71">
        <v>1</v>
      </c>
      <c r="J441" s="71">
        <v>83</v>
      </c>
      <c r="K441" s="71">
        <v>0.9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70">
        <v>2</v>
      </c>
      <c r="Y441" s="71">
        <v>5</v>
      </c>
      <c r="Z441" s="71">
        <v>1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60">
        <v>0</v>
      </c>
      <c r="AH441" s="60">
        <v>0</v>
      </c>
      <c r="AI441" s="60">
        <v>0</v>
      </c>
      <c r="AJ441" s="60">
        <v>0</v>
      </c>
      <c r="AK441" s="63" t="s">
        <v>25</v>
      </c>
      <c r="AL441" s="93">
        <f>AC441-AH441</f>
        <v>0</v>
      </c>
    </row>
    <row r="442" spans="1:38" ht="17.25" thickBot="1">
      <c r="A442" s="72">
        <v>496</v>
      </c>
      <c r="B442" s="57" t="s">
        <v>2695</v>
      </c>
      <c r="C442" s="58" t="s">
        <v>1812</v>
      </c>
      <c r="D442" s="69" t="s">
        <v>1819</v>
      </c>
      <c r="E442" s="58" t="s">
        <v>2626</v>
      </c>
      <c r="F442" s="69" t="s">
        <v>4318</v>
      </c>
      <c r="G442" s="69">
        <v>1994</v>
      </c>
      <c r="H442" s="70">
        <v>7</v>
      </c>
      <c r="I442" s="60">
        <v>0</v>
      </c>
      <c r="J442" s="71">
        <v>81</v>
      </c>
      <c r="K442" s="71">
        <v>0.9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70">
        <v>0.6</v>
      </c>
      <c r="U442" s="71">
        <v>0.6</v>
      </c>
      <c r="V442" s="71">
        <v>0.3</v>
      </c>
      <c r="W442" s="71">
        <v>1</v>
      </c>
      <c r="X442" s="70">
        <v>3</v>
      </c>
      <c r="Y442" s="71">
        <v>1</v>
      </c>
      <c r="Z442" s="71">
        <v>6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0.68</v>
      </c>
      <c r="AG442" s="71">
        <v>0.39</v>
      </c>
      <c r="AH442" s="71">
        <v>1.07</v>
      </c>
      <c r="AI442" s="71">
        <v>0.68</v>
      </c>
      <c r="AJ442" s="71">
        <v>1.07</v>
      </c>
      <c r="AK442" s="63" t="s">
        <v>25</v>
      </c>
      <c r="AL442" s="93">
        <f>AC442-AH442</f>
        <v>-1.07</v>
      </c>
    </row>
    <row r="443" spans="1:38" ht="17.25" thickBot="1">
      <c r="A443" s="72">
        <v>414</v>
      </c>
      <c r="B443" s="57" t="s">
        <v>315</v>
      </c>
      <c r="C443" s="58" t="s">
        <v>1812</v>
      </c>
      <c r="D443" s="69" t="s">
        <v>1819</v>
      </c>
      <c r="E443" s="58" t="s">
        <v>69</v>
      </c>
      <c r="F443" s="69" t="s">
        <v>4248</v>
      </c>
      <c r="G443" s="69">
        <v>2000</v>
      </c>
      <c r="H443" s="70">
        <v>3</v>
      </c>
      <c r="I443" s="60">
        <v>0</v>
      </c>
      <c r="J443" s="71">
        <v>79</v>
      </c>
      <c r="K443" s="71">
        <v>0.9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71">
        <v>0.1</v>
      </c>
      <c r="W443" s="71">
        <v>0.1</v>
      </c>
      <c r="X443" s="70">
        <v>10</v>
      </c>
      <c r="Y443" s="71">
        <v>4</v>
      </c>
      <c r="Z443" s="71">
        <v>5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71">
        <v>0.06</v>
      </c>
      <c r="AH443" s="71">
        <v>0.06</v>
      </c>
      <c r="AI443" s="60">
        <v>0</v>
      </c>
      <c r="AJ443" s="71">
        <v>0.06</v>
      </c>
      <c r="AK443" s="63" t="s">
        <v>25</v>
      </c>
      <c r="AL443" s="93">
        <f>AC443-AH443</f>
        <v>-0.06</v>
      </c>
    </row>
    <row r="444" spans="1:38" ht="17.25" thickBot="1">
      <c r="A444" s="72">
        <v>442</v>
      </c>
      <c r="B444" s="57" t="s">
        <v>332</v>
      </c>
      <c r="C444" s="58" t="s">
        <v>1812</v>
      </c>
      <c r="D444" s="69" t="s">
        <v>104</v>
      </c>
      <c r="E444" s="58" t="s">
        <v>67</v>
      </c>
      <c r="F444" s="69" t="s">
        <v>4269</v>
      </c>
      <c r="G444" s="69">
        <v>1995</v>
      </c>
      <c r="H444" s="70">
        <v>3</v>
      </c>
      <c r="I444" s="71">
        <v>1</v>
      </c>
      <c r="J444" s="71">
        <v>78</v>
      </c>
      <c r="K444" s="71">
        <v>0.9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1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70">
        <v>1</v>
      </c>
      <c r="Y444" s="71">
        <v>2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71">
        <v>0.03</v>
      </c>
      <c r="AH444" s="71">
        <v>0.03</v>
      </c>
      <c r="AI444" s="60">
        <v>0</v>
      </c>
      <c r="AJ444" s="71">
        <v>0.03</v>
      </c>
      <c r="AK444" s="63" t="s">
        <v>25</v>
      </c>
      <c r="AL444" s="93">
        <f>AC444-AH444</f>
        <v>-0.03</v>
      </c>
    </row>
    <row r="445" spans="1:38" ht="17.25" thickBot="1">
      <c r="A445" s="72">
        <v>412</v>
      </c>
      <c r="B445" s="57" t="s">
        <v>314</v>
      </c>
      <c r="C445" s="58" t="s">
        <v>1846</v>
      </c>
      <c r="D445" s="69" t="s">
        <v>104</v>
      </c>
      <c r="E445" s="58" t="s">
        <v>71</v>
      </c>
      <c r="F445" s="69" t="s">
        <v>3832</v>
      </c>
      <c r="G445" s="69">
        <v>1996</v>
      </c>
      <c r="H445" s="70">
        <v>1</v>
      </c>
      <c r="I445" s="60">
        <v>0</v>
      </c>
      <c r="J445" s="71">
        <v>77</v>
      </c>
      <c r="K445" s="71">
        <v>0.9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70">
        <v>0.1</v>
      </c>
      <c r="U445" s="71">
        <v>0.1</v>
      </c>
      <c r="V445" s="60">
        <v>0</v>
      </c>
      <c r="W445" s="71">
        <v>0.1</v>
      </c>
      <c r="X445" s="59">
        <v>0</v>
      </c>
      <c r="Y445" s="71">
        <v>2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0.14000000000000001</v>
      </c>
      <c r="AG445" s="60">
        <v>0</v>
      </c>
      <c r="AH445" s="71">
        <v>0.14000000000000001</v>
      </c>
      <c r="AI445" s="71">
        <v>0.14000000000000001</v>
      </c>
      <c r="AJ445" s="71">
        <v>0.14000000000000001</v>
      </c>
      <c r="AK445" s="63" t="s">
        <v>25</v>
      </c>
      <c r="AL445" s="93">
        <f>AC445-AH445</f>
        <v>-0.14000000000000001</v>
      </c>
    </row>
    <row r="446" spans="1:38" ht="17.25" thickBot="1">
      <c r="A446" s="72">
        <v>279</v>
      </c>
      <c r="B446" s="57" t="s">
        <v>2672</v>
      </c>
      <c r="C446" s="58" t="s">
        <v>1844</v>
      </c>
      <c r="D446" s="69" t="s">
        <v>1810</v>
      </c>
      <c r="E446" s="58" t="s">
        <v>2346</v>
      </c>
      <c r="F446" s="69" t="s">
        <v>4141</v>
      </c>
      <c r="G446" s="69">
        <v>1997</v>
      </c>
      <c r="H446" s="70">
        <v>4</v>
      </c>
      <c r="I446" s="71">
        <v>1</v>
      </c>
      <c r="J446" s="71">
        <v>76</v>
      </c>
      <c r="K446" s="71">
        <v>0.8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70">
        <v>3</v>
      </c>
      <c r="Y446" s="60">
        <v>0</v>
      </c>
      <c r="Z446" s="71">
        <v>11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0.03</v>
      </c>
      <c r="AG446" s="60">
        <v>0</v>
      </c>
      <c r="AH446" s="71">
        <v>0.03</v>
      </c>
      <c r="AI446" s="71">
        <v>0.03</v>
      </c>
      <c r="AJ446" s="71">
        <v>0.03</v>
      </c>
      <c r="AK446" s="63" t="s">
        <v>25</v>
      </c>
      <c r="AL446" s="93">
        <f>AC446-AH446</f>
        <v>-0.03</v>
      </c>
    </row>
    <row r="447" spans="1:38" ht="17.25" thickBot="1">
      <c r="A447" s="72">
        <v>194</v>
      </c>
      <c r="B447" s="57" t="s">
        <v>2924</v>
      </c>
      <c r="C447" s="58" t="s">
        <v>1838</v>
      </c>
      <c r="D447" s="69" t="s">
        <v>103</v>
      </c>
      <c r="E447" s="58" t="s">
        <v>75</v>
      </c>
      <c r="F447" s="69" t="s">
        <v>4070</v>
      </c>
      <c r="G447" s="69">
        <v>2005</v>
      </c>
      <c r="H447" s="70">
        <v>1</v>
      </c>
      <c r="I447" s="60">
        <v>0</v>
      </c>
      <c r="J447" s="71">
        <v>75</v>
      </c>
      <c r="K447" s="71">
        <v>0.8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0.3</v>
      </c>
      <c r="U447" s="71">
        <v>0.3</v>
      </c>
      <c r="V447" s="60">
        <v>0</v>
      </c>
      <c r="W447" s="71">
        <v>0.3</v>
      </c>
      <c r="X447" s="59">
        <v>0</v>
      </c>
      <c r="Y447" s="71">
        <v>1</v>
      </c>
      <c r="Z447" s="60">
        <v>0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0.33</v>
      </c>
      <c r="AG447" s="60">
        <v>0</v>
      </c>
      <c r="AH447" s="71">
        <v>0.33</v>
      </c>
      <c r="AI447" s="71">
        <v>0.33</v>
      </c>
      <c r="AJ447" s="71">
        <v>0.33</v>
      </c>
      <c r="AK447" s="63" t="s">
        <v>25</v>
      </c>
      <c r="AL447" s="93">
        <f>AC447-AH447</f>
        <v>-0.33</v>
      </c>
    </row>
    <row r="448" spans="1:38" ht="17.25" thickBot="1">
      <c r="A448" s="72">
        <v>57</v>
      </c>
      <c r="B448" s="57" t="s">
        <v>2811</v>
      </c>
      <c r="C448" s="58" t="s">
        <v>1816</v>
      </c>
      <c r="D448" s="69" t="s">
        <v>1810</v>
      </c>
      <c r="E448" s="58" t="s">
        <v>65</v>
      </c>
      <c r="F448" s="69" t="s">
        <v>3949</v>
      </c>
      <c r="G448" s="69">
        <v>2003</v>
      </c>
      <c r="H448" s="70">
        <v>5</v>
      </c>
      <c r="I448" s="60">
        <v>0</v>
      </c>
      <c r="J448" s="71">
        <v>71</v>
      </c>
      <c r="K448" s="71">
        <v>0.8</v>
      </c>
      <c r="L448" s="59">
        <v>0</v>
      </c>
      <c r="M448" s="71">
        <v>1</v>
      </c>
      <c r="N448" s="71">
        <v>1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59">
        <v>0</v>
      </c>
      <c r="U448" s="60">
        <v>0</v>
      </c>
      <c r="V448" s="71">
        <v>0.6</v>
      </c>
      <c r="W448" s="71">
        <v>0.6</v>
      </c>
      <c r="X448" s="70">
        <v>5</v>
      </c>
      <c r="Y448" s="71">
        <v>10</v>
      </c>
      <c r="Z448" s="71">
        <v>7</v>
      </c>
      <c r="AA448" s="59">
        <v>0</v>
      </c>
      <c r="AB448" s="71">
        <v>1.27</v>
      </c>
      <c r="AC448" s="71">
        <v>1.27</v>
      </c>
      <c r="AD448" s="60">
        <v>0</v>
      </c>
      <c r="AE448" s="71">
        <v>1.27</v>
      </c>
      <c r="AF448" s="59">
        <v>0</v>
      </c>
      <c r="AG448" s="71">
        <v>0.78</v>
      </c>
      <c r="AH448" s="71">
        <v>0.78</v>
      </c>
      <c r="AI448" s="60">
        <v>0</v>
      </c>
      <c r="AJ448" s="71">
        <v>0.78</v>
      </c>
      <c r="AK448" s="63" t="s">
        <v>25</v>
      </c>
      <c r="AL448" s="93">
        <f>AC448-AH448</f>
        <v>0.49</v>
      </c>
    </row>
    <row r="449" spans="1:38" ht="17.25" thickBot="1">
      <c r="A449" s="72">
        <v>85</v>
      </c>
      <c r="B449" s="57" t="s">
        <v>141</v>
      </c>
      <c r="C449" s="58" t="s">
        <v>1823</v>
      </c>
      <c r="D449" s="69" t="s">
        <v>103</v>
      </c>
      <c r="E449" s="58" t="s">
        <v>73</v>
      </c>
      <c r="F449" s="69" t="s">
        <v>3976</v>
      </c>
      <c r="G449" s="69">
        <v>2004</v>
      </c>
      <c r="H449" s="70">
        <v>2</v>
      </c>
      <c r="I449" s="71">
        <v>1</v>
      </c>
      <c r="J449" s="71">
        <v>69</v>
      </c>
      <c r="K449" s="71">
        <v>0.8</v>
      </c>
      <c r="L449" s="59">
        <v>0</v>
      </c>
      <c r="M449" s="71">
        <v>2</v>
      </c>
      <c r="N449" s="71">
        <v>2</v>
      </c>
      <c r="O449" s="60">
        <v>0</v>
      </c>
      <c r="P449" s="60">
        <v>0</v>
      </c>
      <c r="Q449" s="60">
        <v>0</v>
      </c>
      <c r="R449" s="71">
        <v>1</v>
      </c>
      <c r="S449" s="60">
        <v>0</v>
      </c>
      <c r="T449" s="70">
        <v>0.2</v>
      </c>
      <c r="U449" s="71">
        <v>0.2</v>
      </c>
      <c r="V449" s="71">
        <v>0.7</v>
      </c>
      <c r="W449" s="71">
        <v>0.9</v>
      </c>
      <c r="X449" s="70">
        <v>5</v>
      </c>
      <c r="Y449" s="60">
        <v>0</v>
      </c>
      <c r="Z449" s="71">
        <v>5</v>
      </c>
      <c r="AA449" s="59">
        <v>0</v>
      </c>
      <c r="AB449" s="71">
        <v>2.61</v>
      </c>
      <c r="AC449" s="71">
        <v>2.61</v>
      </c>
      <c r="AD449" s="60">
        <v>0</v>
      </c>
      <c r="AE449" s="71">
        <v>2.61</v>
      </c>
      <c r="AF449" s="70">
        <v>0.26</v>
      </c>
      <c r="AG449" s="71">
        <v>0.96</v>
      </c>
      <c r="AH449" s="71">
        <v>1.22</v>
      </c>
      <c r="AI449" s="71">
        <v>0.26</v>
      </c>
      <c r="AJ449" s="71">
        <v>1.22</v>
      </c>
      <c r="AK449" s="63" t="s">
        <v>25</v>
      </c>
      <c r="AL449" s="93"/>
    </row>
    <row r="450" spans="1:38" ht="17.25" thickBot="1">
      <c r="A450" s="72">
        <v>328</v>
      </c>
      <c r="B450" s="57" t="s">
        <v>273</v>
      </c>
      <c r="C450" s="58" t="s">
        <v>1812</v>
      </c>
      <c r="D450" s="69" t="s">
        <v>102</v>
      </c>
      <c r="E450" s="58" t="s">
        <v>63</v>
      </c>
      <c r="F450" s="69" t="s">
        <v>4182</v>
      </c>
      <c r="G450" s="69">
        <v>1999</v>
      </c>
      <c r="H450" s="70">
        <v>7</v>
      </c>
      <c r="I450" s="60">
        <v>0</v>
      </c>
      <c r="J450" s="71">
        <v>68</v>
      </c>
      <c r="K450" s="71">
        <v>0.8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71">
        <v>0.5</v>
      </c>
      <c r="W450" s="71">
        <v>0.5</v>
      </c>
      <c r="X450" s="70">
        <v>2</v>
      </c>
      <c r="Y450" s="60">
        <v>0</v>
      </c>
      <c r="Z450" s="71">
        <v>7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0.03</v>
      </c>
      <c r="AG450" s="71">
        <v>0.62</v>
      </c>
      <c r="AH450" s="71">
        <v>0.65</v>
      </c>
      <c r="AI450" s="71">
        <v>0.03</v>
      </c>
      <c r="AJ450" s="71">
        <v>0.65</v>
      </c>
      <c r="AK450" s="63" t="s">
        <v>25</v>
      </c>
      <c r="AL450" s="93">
        <f>AC450-AH450</f>
        <v>-0.65</v>
      </c>
    </row>
    <row r="451" spans="1:38" ht="17.25" thickBot="1">
      <c r="A451" s="72">
        <v>177</v>
      </c>
      <c r="B451" s="57" t="s">
        <v>368</v>
      </c>
      <c r="C451" s="58" t="s">
        <v>1841</v>
      </c>
      <c r="D451" s="69" t="s">
        <v>103</v>
      </c>
      <c r="E451" s="58" t="s">
        <v>96</v>
      </c>
      <c r="F451" s="69" t="s">
        <v>4055</v>
      </c>
      <c r="G451" s="69">
        <v>1993</v>
      </c>
      <c r="H451" s="70">
        <v>1</v>
      </c>
      <c r="I451" s="60">
        <v>0</v>
      </c>
      <c r="J451" s="71">
        <v>67</v>
      </c>
      <c r="K451" s="71">
        <v>0.7</v>
      </c>
      <c r="L451" s="70">
        <v>1</v>
      </c>
      <c r="M451" s="60">
        <v>0</v>
      </c>
      <c r="N451" s="71">
        <v>1</v>
      </c>
      <c r="O451" s="71">
        <v>1</v>
      </c>
      <c r="P451" s="60">
        <v>0</v>
      </c>
      <c r="Q451" s="60">
        <v>0</v>
      </c>
      <c r="R451" s="71">
        <v>1</v>
      </c>
      <c r="S451" s="60">
        <v>0</v>
      </c>
      <c r="T451" s="70">
        <v>0.1</v>
      </c>
      <c r="U451" s="71">
        <v>0.1</v>
      </c>
      <c r="V451" s="71">
        <v>0.4</v>
      </c>
      <c r="W451" s="71">
        <v>0.4</v>
      </c>
      <c r="X451" s="70">
        <v>1</v>
      </c>
      <c r="Y451" s="71">
        <v>7</v>
      </c>
      <c r="Z451" s="71">
        <v>6</v>
      </c>
      <c r="AA451" s="70">
        <v>1.34</v>
      </c>
      <c r="AB451" s="60">
        <v>0</v>
      </c>
      <c r="AC451" s="71">
        <v>1.34</v>
      </c>
      <c r="AD451" s="71">
        <v>1.34</v>
      </c>
      <c r="AE451" s="71">
        <v>1.34</v>
      </c>
      <c r="AF451" s="70">
        <v>0.09</v>
      </c>
      <c r="AG451" s="71">
        <v>0.48</v>
      </c>
      <c r="AH451" s="71">
        <v>0.56999999999999995</v>
      </c>
      <c r="AI451" s="71">
        <v>0.09</v>
      </c>
      <c r="AJ451" s="71">
        <v>0.56999999999999995</v>
      </c>
      <c r="AK451" s="63" t="s">
        <v>25</v>
      </c>
      <c r="AL451" s="93">
        <f>AC451-AH451</f>
        <v>0.77000000000000013</v>
      </c>
    </row>
    <row r="452" spans="1:38" ht="17.25" thickBot="1">
      <c r="A452" s="72">
        <v>93</v>
      </c>
      <c r="B452" s="57" t="s">
        <v>3559</v>
      </c>
      <c r="C452" s="58" t="s">
        <v>1832</v>
      </c>
      <c r="D452" s="69" t="s">
        <v>104</v>
      </c>
      <c r="E452" s="58" t="s">
        <v>96</v>
      </c>
      <c r="F452" s="69" t="s">
        <v>3982</v>
      </c>
      <c r="G452" s="69">
        <v>1988</v>
      </c>
      <c r="H452" s="70">
        <v>1</v>
      </c>
      <c r="I452" s="71">
        <v>1</v>
      </c>
      <c r="J452" s="71">
        <v>66</v>
      </c>
      <c r="K452" s="71">
        <v>0.7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59">
        <v>0</v>
      </c>
      <c r="Y452" s="71">
        <v>3</v>
      </c>
      <c r="Z452" s="71">
        <v>3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60">
        <v>0</v>
      </c>
      <c r="AH452" s="60">
        <v>0</v>
      </c>
      <c r="AI452" s="60">
        <v>0</v>
      </c>
      <c r="AJ452" s="60">
        <v>0</v>
      </c>
      <c r="AK452" s="63" t="s">
        <v>25</v>
      </c>
      <c r="AL452" s="92">
        <f>AC452-AH452</f>
        <v>0</v>
      </c>
    </row>
    <row r="453" spans="1:38" ht="17.25" thickBot="1">
      <c r="A453" s="72">
        <v>319</v>
      </c>
      <c r="B453" s="57" t="s">
        <v>269</v>
      </c>
      <c r="C453" s="58" t="s">
        <v>1812</v>
      </c>
      <c r="D453" s="69" t="s">
        <v>102</v>
      </c>
      <c r="E453" s="58" t="s">
        <v>91</v>
      </c>
      <c r="F453" s="69" t="s">
        <v>4175</v>
      </c>
      <c r="G453" s="69">
        <v>2004</v>
      </c>
      <c r="H453" s="70">
        <v>3</v>
      </c>
      <c r="I453" s="60">
        <v>0</v>
      </c>
      <c r="J453" s="71">
        <v>61</v>
      </c>
      <c r="K453" s="71">
        <v>0.7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0.1</v>
      </c>
      <c r="U453" s="71">
        <v>0.1</v>
      </c>
      <c r="V453" s="60">
        <v>0</v>
      </c>
      <c r="W453" s="71">
        <v>0.1</v>
      </c>
      <c r="X453" s="59">
        <v>0</v>
      </c>
      <c r="Y453" s="60">
        <v>0</v>
      </c>
      <c r="Z453" s="71">
        <v>5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0.22</v>
      </c>
      <c r="AG453" s="60">
        <v>0</v>
      </c>
      <c r="AH453" s="71">
        <v>0.22</v>
      </c>
      <c r="AI453" s="71">
        <v>0.22</v>
      </c>
      <c r="AJ453" s="71">
        <v>0.22</v>
      </c>
      <c r="AK453" s="63" t="s">
        <v>25</v>
      </c>
      <c r="AL453" s="92">
        <f>AC453-AH453</f>
        <v>-0.22</v>
      </c>
    </row>
    <row r="454" spans="1:38" ht="17.25" thickBot="1">
      <c r="A454" s="72">
        <v>113</v>
      </c>
      <c r="B454" s="57" t="s">
        <v>2813</v>
      </c>
      <c r="C454" s="58" t="s">
        <v>1812</v>
      </c>
      <c r="D454" s="69" t="s">
        <v>103</v>
      </c>
      <c r="E454" s="58" t="s">
        <v>2347</v>
      </c>
      <c r="F454" s="69" t="s">
        <v>3844</v>
      </c>
      <c r="G454" s="69">
        <v>1998</v>
      </c>
      <c r="H454" s="70">
        <v>3</v>
      </c>
      <c r="I454" s="60">
        <v>0</v>
      </c>
      <c r="J454" s="71">
        <v>60</v>
      </c>
      <c r="K454" s="71">
        <v>0.7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71">
        <v>1</v>
      </c>
      <c r="S454" s="60">
        <v>0</v>
      </c>
      <c r="T454" s="70">
        <v>0.1</v>
      </c>
      <c r="U454" s="71">
        <v>0.1</v>
      </c>
      <c r="V454" s="71">
        <v>0.1</v>
      </c>
      <c r="W454" s="71">
        <v>0.2</v>
      </c>
      <c r="X454" s="70">
        <v>3</v>
      </c>
      <c r="Y454" s="71">
        <v>4</v>
      </c>
      <c r="Z454" s="71">
        <v>1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0.14000000000000001</v>
      </c>
      <c r="AG454" s="71">
        <v>0.11</v>
      </c>
      <c r="AH454" s="71">
        <v>0.25</v>
      </c>
      <c r="AI454" s="71">
        <v>0.14000000000000001</v>
      </c>
      <c r="AJ454" s="71">
        <v>0.25</v>
      </c>
      <c r="AK454" s="63" t="s">
        <v>25</v>
      </c>
      <c r="AL454" s="92">
        <f>AC454-AH454</f>
        <v>-0.25</v>
      </c>
    </row>
    <row r="455" spans="1:38" ht="17.25" thickBot="1">
      <c r="A455" s="72">
        <v>86</v>
      </c>
      <c r="B455" s="57" t="s">
        <v>2907</v>
      </c>
      <c r="C455" s="58" t="s">
        <v>1841</v>
      </c>
      <c r="D455" s="69" t="s">
        <v>102</v>
      </c>
      <c r="E455" s="58" t="s">
        <v>96</v>
      </c>
      <c r="F455" s="69" t="s">
        <v>3977</v>
      </c>
      <c r="G455" s="69">
        <v>2004</v>
      </c>
      <c r="H455" s="70">
        <v>7</v>
      </c>
      <c r="I455" s="60">
        <v>0</v>
      </c>
      <c r="J455" s="71">
        <v>52</v>
      </c>
      <c r="K455" s="71">
        <v>0.6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70">
        <v>0.2</v>
      </c>
      <c r="U455" s="71">
        <v>0.2</v>
      </c>
      <c r="V455" s="71">
        <v>0.4</v>
      </c>
      <c r="W455" s="71">
        <v>0.6</v>
      </c>
      <c r="X455" s="59">
        <v>0</v>
      </c>
      <c r="Y455" s="71">
        <v>1</v>
      </c>
      <c r="Z455" s="71">
        <v>7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0.39</v>
      </c>
      <c r="AG455" s="71">
        <v>0.71</v>
      </c>
      <c r="AH455" s="71">
        <v>1.0900000000000001</v>
      </c>
      <c r="AI455" s="71">
        <v>0.39</v>
      </c>
      <c r="AJ455" s="71">
        <v>1.0900000000000001</v>
      </c>
      <c r="AK455" s="63" t="s">
        <v>25</v>
      </c>
      <c r="AL455" s="92">
        <f>AC455-AH455</f>
        <v>-1.0900000000000001</v>
      </c>
    </row>
    <row r="456" spans="1:38" ht="17.25" thickBot="1">
      <c r="A456" s="72">
        <v>450</v>
      </c>
      <c r="B456" s="57" t="s">
        <v>2687</v>
      </c>
      <c r="C456" s="58" t="s">
        <v>1818</v>
      </c>
      <c r="D456" s="69" t="s">
        <v>104</v>
      </c>
      <c r="E456" s="58" t="s">
        <v>63</v>
      </c>
      <c r="F456" s="69" t="s">
        <v>4276</v>
      </c>
      <c r="G456" s="69">
        <v>2001</v>
      </c>
      <c r="H456" s="70">
        <v>1</v>
      </c>
      <c r="I456" s="71">
        <v>1</v>
      </c>
      <c r="J456" s="71">
        <v>49</v>
      </c>
      <c r="K456" s="71">
        <v>0.5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71">
        <v>7</v>
      </c>
      <c r="Z456" s="71">
        <v>3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 ht="17.25" thickBot="1">
      <c r="A457" s="72">
        <v>231</v>
      </c>
      <c r="B457" s="57" t="s">
        <v>1780</v>
      </c>
      <c r="C457" s="58" t="s">
        <v>1830</v>
      </c>
      <c r="D457" s="69" t="s">
        <v>103</v>
      </c>
      <c r="E457" s="58" t="s">
        <v>95</v>
      </c>
      <c r="F457" s="69" t="s">
        <v>3854</v>
      </c>
      <c r="G457" s="69">
        <v>2000</v>
      </c>
      <c r="H457" s="70">
        <v>3</v>
      </c>
      <c r="I457" s="60">
        <v>0</v>
      </c>
      <c r="J457" s="71">
        <v>47</v>
      </c>
      <c r="K457" s="71">
        <v>0.5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0.2</v>
      </c>
      <c r="U457" s="71">
        <v>0.2</v>
      </c>
      <c r="V457" s="60">
        <v>0</v>
      </c>
      <c r="W457" s="71">
        <v>0.2</v>
      </c>
      <c r="X457" s="70">
        <v>2</v>
      </c>
      <c r="Y457" s="71">
        <v>3</v>
      </c>
      <c r="Z457" s="71">
        <v>4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0.34</v>
      </c>
      <c r="AG457" s="71">
        <v>7.0000000000000007E-2</v>
      </c>
      <c r="AH457" s="71">
        <v>0.41</v>
      </c>
      <c r="AI457" s="71">
        <v>0.34</v>
      </c>
      <c r="AJ457" s="71">
        <v>0.41</v>
      </c>
      <c r="AK457" s="63" t="s">
        <v>25</v>
      </c>
      <c r="AL457" s="92">
        <f>AC457-AH457</f>
        <v>-0.41</v>
      </c>
    </row>
    <row r="458" spans="1:38" ht="17.25" thickBot="1">
      <c r="A458" s="72">
        <v>36</v>
      </c>
      <c r="B458" s="57" t="s">
        <v>3197</v>
      </c>
      <c r="C458" s="58" t="s">
        <v>1851</v>
      </c>
      <c r="D458" s="69" t="s">
        <v>104</v>
      </c>
      <c r="E458" s="58" t="s">
        <v>75</v>
      </c>
      <c r="F458" s="69" t="s">
        <v>3930</v>
      </c>
      <c r="G458" s="69">
        <v>1997</v>
      </c>
      <c r="H458" s="70">
        <v>3</v>
      </c>
      <c r="I458" s="60">
        <v>0</v>
      </c>
      <c r="J458" s="71">
        <v>44</v>
      </c>
      <c r="K458" s="71">
        <v>0.5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70">
        <v>5</v>
      </c>
      <c r="Y458" s="60">
        <v>0</v>
      </c>
      <c r="Z458" s="71">
        <v>3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>AC458-AH458</f>
        <v>0</v>
      </c>
    </row>
    <row r="459" spans="1:38" ht="17.25" thickBot="1">
      <c r="A459" s="72">
        <v>458</v>
      </c>
      <c r="B459" s="57" t="s">
        <v>2806</v>
      </c>
      <c r="C459" s="58" t="s">
        <v>1820</v>
      </c>
      <c r="D459" s="69" t="s">
        <v>2805</v>
      </c>
      <c r="E459" s="58" t="s">
        <v>75</v>
      </c>
      <c r="F459" s="69" t="s">
        <v>4284</v>
      </c>
      <c r="G459" s="69">
        <v>1996</v>
      </c>
      <c r="H459" s="70">
        <v>4</v>
      </c>
      <c r="I459" s="60">
        <v>0</v>
      </c>
      <c r="J459" s="71">
        <v>44</v>
      </c>
      <c r="K459" s="71">
        <v>0.5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70">
        <v>0.2</v>
      </c>
      <c r="U459" s="71">
        <v>0.2</v>
      </c>
      <c r="V459" s="60">
        <v>0</v>
      </c>
      <c r="W459" s="71">
        <v>0.2</v>
      </c>
      <c r="X459" s="70">
        <v>2</v>
      </c>
      <c r="Y459" s="71">
        <v>2</v>
      </c>
      <c r="Z459" s="71">
        <v>2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0.42</v>
      </c>
      <c r="AG459" s="60">
        <v>0</v>
      </c>
      <c r="AH459" s="71">
        <v>0.42</v>
      </c>
      <c r="AI459" s="71">
        <v>0.42</v>
      </c>
      <c r="AJ459" s="71">
        <v>0.42</v>
      </c>
      <c r="AK459" s="63" t="s">
        <v>25</v>
      </c>
      <c r="AL459" s="92">
        <f>AC459-AH459</f>
        <v>-0.42</v>
      </c>
    </row>
    <row r="460" spans="1:38" ht="17.25" thickBot="1">
      <c r="A460" s="72">
        <v>166</v>
      </c>
      <c r="B460" s="57" t="s">
        <v>2405</v>
      </c>
      <c r="C460" s="58" t="s">
        <v>1822</v>
      </c>
      <c r="D460" s="69" t="s">
        <v>1810</v>
      </c>
      <c r="E460" s="58" t="s">
        <v>85</v>
      </c>
      <c r="F460" s="69" t="s">
        <v>4046</v>
      </c>
      <c r="G460" s="69">
        <v>2004</v>
      </c>
      <c r="H460" s="70">
        <v>3</v>
      </c>
      <c r="I460" s="60">
        <v>0</v>
      </c>
      <c r="J460" s="71">
        <v>43</v>
      </c>
      <c r="K460" s="71">
        <v>0.5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70">
        <v>0.1</v>
      </c>
      <c r="U460" s="71">
        <v>0.1</v>
      </c>
      <c r="V460" s="71">
        <v>0.3</v>
      </c>
      <c r="W460" s="71">
        <v>0.4</v>
      </c>
      <c r="X460" s="70">
        <v>2</v>
      </c>
      <c r="Y460" s="71">
        <v>2</v>
      </c>
      <c r="Z460" s="71">
        <v>3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0.17</v>
      </c>
      <c r="AG460" s="71">
        <v>0.66</v>
      </c>
      <c r="AH460" s="71">
        <v>0.83</v>
      </c>
      <c r="AI460" s="71">
        <v>0.17</v>
      </c>
      <c r="AJ460" s="71">
        <v>0.83</v>
      </c>
      <c r="AK460" s="63" t="s">
        <v>25</v>
      </c>
      <c r="AL460" s="92">
        <f>AC460-AH460</f>
        <v>-0.83</v>
      </c>
    </row>
    <row r="461" spans="1:38" ht="17.25" thickBot="1">
      <c r="A461" s="72">
        <v>344</v>
      </c>
      <c r="B461" s="57" t="s">
        <v>2929</v>
      </c>
      <c r="C461" s="58" t="s">
        <v>1812</v>
      </c>
      <c r="D461" s="69" t="s">
        <v>1847</v>
      </c>
      <c r="E461" s="58" t="s">
        <v>77</v>
      </c>
      <c r="F461" s="69" t="s">
        <v>4196</v>
      </c>
      <c r="G461" s="69">
        <v>2004</v>
      </c>
      <c r="H461" s="70">
        <v>6</v>
      </c>
      <c r="I461" s="60">
        <v>0</v>
      </c>
      <c r="J461" s="71">
        <v>43</v>
      </c>
      <c r="K461" s="71">
        <v>0.5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0.1</v>
      </c>
      <c r="U461" s="71">
        <v>0.1</v>
      </c>
      <c r="V461" s="60">
        <v>0</v>
      </c>
      <c r="W461" s="71">
        <v>0.1</v>
      </c>
      <c r="X461" s="70">
        <v>6</v>
      </c>
      <c r="Y461" s="71">
        <v>3</v>
      </c>
      <c r="Z461" s="71">
        <v>13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0.21</v>
      </c>
      <c r="AG461" s="60">
        <v>0</v>
      </c>
      <c r="AH461" s="71">
        <v>0.21</v>
      </c>
      <c r="AI461" s="71">
        <v>0.21</v>
      </c>
      <c r="AJ461" s="71">
        <v>0.21</v>
      </c>
      <c r="AK461" s="63" t="s">
        <v>25</v>
      </c>
      <c r="AL461" s="92">
        <f>AC461-AH461</f>
        <v>-0.21</v>
      </c>
    </row>
    <row r="462" spans="1:38" ht="17.25" thickBot="1">
      <c r="A462" s="72">
        <v>117</v>
      </c>
      <c r="B462" s="57" t="s">
        <v>3084</v>
      </c>
      <c r="C462" s="58" t="s">
        <v>1844</v>
      </c>
      <c r="D462" s="69" t="s">
        <v>103</v>
      </c>
      <c r="E462" s="58" t="s">
        <v>83</v>
      </c>
      <c r="F462" s="69" t="s">
        <v>4004</v>
      </c>
      <c r="G462" s="69">
        <v>1995</v>
      </c>
      <c r="H462" s="70">
        <v>6</v>
      </c>
      <c r="I462" s="60">
        <v>0</v>
      </c>
      <c r="J462" s="71">
        <v>33</v>
      </c>
      <c r="K462" s="71">
        <v>0.4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71">
        <v>1</v>
      </c>
      <c r="Z462" s="71">
        <v>1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0.09</v>
      </c>
      <c r="AG462" s="60">
        <v>0</v>
      </c>
      <c r="AH462" s="71">
        <v>0.09</v>
      </c>
      <c r="AI462" s="71">
        <v>0.09</v>
      </c>
      <c r="AJ462" s="71">
        <v>0.09</v>
      </c>
      <c r="AK462" s="63" t="s">
        <v>25</v>
      </c>
      <c r="AL462" s="92">
        <f>AC462-AH462</f>
        <v>-0.09</v>
      </c>
    </row>
    <row r="463" spans="1:38" ht="17.25" thickBot="1">
      <c r="A463" s="72">
        <v>311</v>
      </c>
      <c r="B463" s="57" t="s">
        <v>266</v>
      </c>
      <c r="C463" s="58" t="s">
        <v>1859</v>
      </c>
      <c r="D463" s="69" t="s">
        <v>102</v>
      </c>
      <c r="E463" s="58" t="s">
        <v>75</v>
      </c>
      <c r="F463" s="69" t="s">
        <v>4167</v>
      </c>
      <c r="G463" s="69">
        <v>1994</v>
      </c>
      <c r="H463" s="70">
        <v>1</v>
      </c>
      <c r="I463" s="60">
        <v>0</v>
      </c>
      <c r="J463" s="71">
        <v>33</v>
      </c>
      <c r="K463" s="71">
        <v>0.4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70">
        <v>0.2</v>
      </c>
      <c r="U463" s="71">
        <v>0.2</v>
      </c>
      <c r="V463" s="60">
        <v>0</v>
      </c>
      <c r="W463" s="71">
        <v>0.2</v>
      </c>
      <c r="X463" s="59">
        <v>0</v>
      </c>
      <c r="Y463" s="71">
        <v>1</v>
      </c>
      <c r="Z463" s="60">
        <v>0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0.44</v>
      </c>
      <c r="AG463" s="60">
        <v>0</v>
      </c>
      <c r="AH463" s="71">
        <v>0.44</v>
      </c>
      <c r="AI463" s="71">
        <v>0.44</v>
      </c>
      <c r="AJ463" s="71">
        <v>0.44</v>
      </c>
      <c r="AK463" s="63" t="s">
        <v>25</v>
      </c>
      <c r="AL463" s="92">
        <f>AC463-AH463</f>
        <v>-0.44</v>
      </c>
    </row>
    <row r="464" spans="1:38" ht="17.25" thickBot="1">
      <c r="A464" s="72">
        <v>333</v>
      </c>
      <c r="B464" s="57" t="s">
        <v>3766</v>
      </c>
      <c r="C464" s="58" t="s">
        <v>1814</v>
      </c>
      <c r="D464" s="69" t="s">
        <v>103</v>
      </c>
      <c r="E464" s="58" t="s">
        <v>81</v>
      </c>
      <c r="F464" s="69" t="s">
        <v>4186</v>
      </c>
      <c r="G464" s="69">
        <v>1997</v>
      </c>
      <c r="H464" s="70">
        <v>1</v>
      </c>
      <c r="I464" s="60">
        <v>0</v>
      </c>
      <c r="J464" s="71">
        <v>32</v>
      </c>
      <c r="K464" s="71">
        <v>0.4</v>
      </c>
      <c r="L464" s="70">
        <v>1</v>
      </c>
      <c r="M464" s="60">
        <v>0</v>
      </c>
      <c r="N464" s="71">
        <v>1</v>
      </c>
      <c r="O464" s="71">
        <v>1</v>
      </c>
      <c r="P464" s="60">
        <v>0</v>
      </c>
      <c r="Q464" s="60">
        <v>0</v>
      </c>
      <c r="R464" s="60">
        <v>0</v>
      </c>
      <c r="S464" s="60">
        <v>0</v>
      </c>
      <c r="T464" s="70">
        <v>0.8</v>
      </c>
      <c r="U464" s="71">
        <v>0.8</v>
      </c>
      <c r="V464" s="60">
        <v>0</v>
      </c>
      <c r="W464" s="71">
        <v>0.8</v>
      </c>
      <c r="X464" s="70">
        <v>2</v>
      </c>
      <c r="Y464" s="71">
        <v>3</v>
      </c>
      <c r="Z464" s="71">
        <v>5</v>
      </c>
      <c r="AA464" s="70">
        <v>2.81</v>
      </c>
      <c r="AB464" s="60">
        <v>0</v>
      </c>
      <c r="AC464" s="71">
        <v>2.81</v>
      </c>
      <c r="AD464" s="71">
        <v>2.81</v>
      </c>
      <c r="AE464" s="71">
        <v>2.81</v>
      </c>
      <c r="AF464" s="70">
        <v>2.27</v>
      </c>
      <c r="AG464" s="60">
        <v>0</v>
      </c>
      <c r="AH464" s="71">
        <v>2.27</v>
      </c>
      <c r="AI464" s="71">
        <v>2.27</v>
      </c>
      <c r="AJ464" s="71">
        <v>2.27</v>
      </c>
      <c r="AK464" s="63" t="s">
        <v>25</v>
      </c>
      <c r="AL464" s="92">
        <f>AC464-AH464</f>
        <v>0.54</v>
      </c>
    </row>
    <row r="465" spans="1:38" ht="17.25" thickBot="1">
      <c r="A465" s="72">
        <v>308</v>
      </c>
      <c r="B465" s="57" t="s">
        <v>263</v>
      </c>
      <c r="C465" s="58" t="s">
        <v>1812</v>
      </c>
      <c r="D465" s="69" t="s">
        <v>104</v>
      </c>
      <c r="E465" s="58" t="s">
        <v>83</v>
      </c>
      <c r="F465" s="69" t="s">
        <v>4164</v>
      </c>
      <c r="G465" s="69">
        <v>1993</v>
      </c>
      <c r="H465" s="70">
        <v>1</v>
      </c>
      <c r="I465" s="71">
        <v>1</v>
      </c>
      <c r="J465" s="71">
        <v>30</v>
      </c>
      <c r="K465" s="71">
        <v>0.3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59">
        <v>0</v>
      </c>
      <c r="Y465" s="60">
        <v>0</v>
      </c>
      <c r="Z465" s="60">
        <v>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0.02</v>
      </c>
      <c r="AG465" s="71">
        <v>7.0000000000000007E-2</v>
      </c>
      <c r="AH465" s="71">
        <v>0.09</v>
      </c>
      <c r="AI465" s="71">
        <v>0.02</v>
      </c>
      <c r="AJ465" s="71">
        <v>0.09</v>
      </c>
      <c r="AK465" s="63" t="s">
        <v>25</v>
      </c>
      <c r="AL465" s="92">
        <f>AC465-AH465</f>
        <v>-0.09</v>
      </c>
    </row>
    <row r="466" spans="1:38" ht="17.25" thickBot="1">
      <c r="A466" s="72">
        <v>312</v>
      </c>
      <c r="B466" s="57" t="s">
        <v>3514</v>
      </c>
      <c r="C466" s="58" t="s">
        <v>1834</v>
      </c>
      <c r="D466" s="69" t="s">
        <v>1810</v>
      </c>
      <c r="E466" s="58" t="s">
        <v>73</v>
      </c>
      <c r="F466" s="69" t="s">
        <v>4168</v>
      </c>
      <c r="G466" s="69">
        <v>1999</v>
      </c>
      <c r="H466" s="70">
        <v>3</v>
      </c>
      <c r="I466" s="60">
        <v>0</v>
      </c>
      <c r="J466" s="71">
        <v>29</v>
      </c>
      <c r="K466" s="71">
        <v>0.3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60">
        <v>0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  <c r="AL466" s="92">
        <f>AC466-AH466</f>
        <v>0</v>
      </c>
    </row>
    <row r="467" spans="1:38" ht="17.25" thickBot="1">
      <c r="A467" s="72">
        <v>51</v>
      </c>
      <c r="B467" s="57" t="s">
        <v>2638</v>
      </c>
      <c r="C467" s="58" t="s">
        <v>1812</v>
      </c>
      <c r="D467" s="69" t="s">
        <v>103</v>
      </c>
      <c r="E467" s="58" t="s">
        <v>2626</v>
      </c>
      <c r="F467" s="69" t="s">
        <v>3843</v>
      </c>
      <c r="G467" s="69">
        <v>1992</v>
      </c>
      <c r="H467" s="70">
        <v>2</v>
      </c>
      <c r="I467" s="60">
        <v>0</v>
      </c>
      <c r="J467" s="71">
        <v>28</v>
      </c>
      <c r="K467" s="71">
        <v>0.3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60">
        <v>0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</row>
    <row r="468" spans="1:38" ht="17.25" thickBot="1">
      <c r="A468" s="72">
        <v>100</v>
      </c>
      <c r="B468" s="57" t="s">
        <v>151</v>
      </c>
      <c r="C468" s="58" t="s">
        <v>1822</v>
      </c>
      <c r="D468" s="69" t="s">
        <v>1810</v>
      </c>
      <c r="E468" s="58" t="s">
        <v>83</v>
      </c>
      <c r="F468" s="69" t="s">
        <v>3988</v>
      </c>
      <c r="G468" s="69">
        <v>1992</v>
      </c>
      <c r="H468" s="70">
        <v>2</v>
      </c>
      <c r="I468" s="60">
        <v>0</v>
      </c>
      <c r="J468" s="71">
        <v>25</v>
      </c>
      <c r="K468" s="71">
        <v>0.3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70">
        <v>0.1</v>
      </c>
      <c r="U468" s="71">
        <v>0.1</v>
      </c>
      <c r="V468" s="60">
        <v>0</v>
      </c>
      <c r="W468" s="71">
        <v>0.1</v>
      </c>
      <c r="X468" s="70">
        <v>5</v>
      </c>
      <c r="Y468" s="71">
        <v>5</v>
      </c>
      <c r="Z468" s="71">
        <v>2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0.52</v>
      </c>
      <c r="AG468" s="60">
        <v>0</v>
      </c>
      <c r="AH468" s="71">
        <v>0.52</v>
      </c>
      <c r="AI468" s="71">
        <v>0.52</v>
      </c>
      <c r="AJ468" s="71">
        <v>0.52</v>
      </c>
      <c r="AK468" s="63" t="s">
        <v>25</v>
      </c>
      <c r="AL468" s="92">
        <f>AC468-AH468</f>
        <v>-0.52</v>
      </c>
    </row>
    <row r="469" spans="1:38" ht="17.25" thickBot="1">
      <c r="A469" s="72">
        <v>364</v>
      </c>
      <c r="B469" s="57" t="s">
        <v>3509</v>
      </c>
      <c r="C469" s="58" t="s">
        <v>1812</v>
      </c>
      <c r="D469" s="69" t="s">
        <v>102</v>
      </c>
      <c r="E469" s="58" t="s">
        <v>67</v>
      </c>
      <c r="F469" s="69" t="s">
        <v>4212</v>
      </c>
      <c r="G469" s="69">
        <v>2005</v>
      </c>
      <c r="H469" s="70">
        <v>1</v>
      </c>
      <c r="I469" s="60">
        <v>0</v>
      </c>
      <c r="J469" s="71">
        <v>25</v>
      </c>
      <c r="K469" s="71">
        <v>0.3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  <c r="AL469" s="92">
        <f>AC469-AH469</f>
        <v>0</v>
      </c>
    </row>
    <row r="470" spans="1:38" ht="17.25" thickBot="1">
      <c r="A470" s="72">
        <v>115</v>
      </c>
      <c r="B470" s="57" t="s">
        <v>161</v>
      </c>
      <c r="C470" s="58" t="s">
        <v>1844</v>
      </c>
      <c r="D470" s="69" t="s">
        <v>103</v>
      </c>
      <c r="E470" s="58" t="s">
        <v>65</v>
      </c>
      <c r="F470" s="69" t="s">
        <v>4002</v>
      </c>
      <c r="G470" s="69">
        <v>1991</v>
      </c>
      <c r="H470" s="70">
        <v>1</v>
      </c>
      <c r="I470" s="71">
        <v>1</v>
      </c>
      <c r="J470" s="71">
        <v>22</v>
      </c>
      <c r="K470" s="71">
        <v>0.2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71">
        <v>0.2</v>
      </c>
      <c r="W470" s="71">
        <v>0.2</v>
      </c>
      <c r="X470" s="59">
        <v>0</v>
      </c>
      <c r="Y470" s="71">
        <v>1</v>
      </c>
      <c r="Z470" s="71">
        <v>3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0.08</v>
      </c>
      <c r="AG470" s="71">
        <v>0.83</v>
      </c>
      <c r="AH470" s="71">
        <v>0.91</v>
      </c>
      <c r="AI470" s="71">
        <v>0.08</v>
      </c>
      <c r="AJ470" s="71">
        <v>0.91</v>
      </c>
      <c r="AK470" s="63" t="s">
        <v>25</v>
      </c>
      <c r="AL470" s="92">
        <f>AC470-AH470</f>
        <v>-0.91</v>
      </c>
    </row>
    <row r="471" spans="1:38" ht="17.25" thickBot="1">
      <c r="A471" s="72">
        <v>239</v>
      </c>
      <c r="B471" s="57" t="s">
        <v>227</v>
      </c>
      <c r="C471" s="58" t="s">
        <v>1836</v>
      </c>
      <c r="D471" s="69" t="s">
        <v>1833</v>
      </c>
      <c r="E471" s="58" t="s">
        <v>91</v>
      </c>
      <c r="F471" s="69" t="s">
        <v>4106</v>
      </c>
      <c r="G471" s="69">
        <v>1996</v>
      </c>
      <c r="H471" s="70">
        <v>4</v>
      </c>
      <c r="I471" s="60">
        <v>0</v>
      </c>
      <c r="J471" s="71">
        <v>22</v>
      </c>
      <c r="K471" s="71">
        <v>0.2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71">
        <v>2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71">
        <v>1</v>
      </c>
      <c r="Z471" s="71">
        <v>1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>AC471-AH471</f>
        <v>0</v>
      </c>
    </row>
    <row r="472" spans="1:38" ht="17.25" thickBot="1">
      <c r="A472" s="72">
        <v>340</v>
      </c>
      <c r="B472" s="57" t="s">
        <v>3507</v>
      </c>
      <c r="C472" s="58" t="s">
        <v>1832</v>
      </c>
      <c r="D472" s="69" t="s">
        <v>1819</v>
      </c>
      <c r="E472" s="58" t="s">
        <v>2346</v>
      </c>
      <c r="F472" s="69" t="s">
        <v>4192</v>
      </c>
      <c r="G472" s="69">
        <v>2000</v>
      </c>
      <c r="H472" s="70">
        <v>2</v>
      </c>
      <c r="I472" s="60">
        <v>0</v>
      </c>
      <c r="J472" s="71">
        <v>20</v>
      </c>
      <c r="K472" s="71">
        <v>0.2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0.1</v>
      </c>
      <c r="U472" s="71">
        <v>0.1</v>
      </c>
      <c r="V472" s="60">
        <v>0</v>
      </c>
      <c r="W472" s="71">
        <v>0.1</v>
      </c>
      <c r="X472" s="59">
        <v>0</v>
      </c>
      <c r="Y472" s="60">
        <v>0</v>
      </c>
      <c r="Z472" s="71">
        <v>3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0.4</v>
      </c>
      <c r="AG472" s="60">
        <v>0</v>
      </c>
      <c r="AH472" s="71">
        <v>0.4</v>
      </c>
      <c r="AI472" s="71">
        <v>0.4</v>
      </c>
      <c r="AJ472" s="71">
        <v>0.4</v>
      </c>
      <c r="AK472" s="63" t="s">
        <v>25</v>
      </c>
      <c r="AL472" s="92">
        <f>AC472-AH472</f>
        <v>-0.4</v>
      </c>
    </row>
    <row r="473" spans="1:38" ht="17.25" thickBot="1">
      <c r="A473" s="72">
        <v>471</v>
      </c>
      <c r="B473" s="57" t="s">
        <v>3234</v>
      </c>
      <c r="C473" s="58" t="s">
        <v>1821</v>
      </c>
      <c r="D473" s="69" t="s">
        <v>1819</v>
      </c>
      <c r="E473" s="58" t="s">
        <v>71</v>
      </c>
      <c r="F473" s="69" t="s">
        <v>4294</v>
      </c>
      <c r="G473" s="69">
        <v>2003</v>
      </c>
      <c r="H473" s="70">
        <v>6</v>
      </c>
      <c r="I473" s="60">
        <v>0</v>
      </c>
      <c r="J473" s="71">
        <v>20</v>
      </c>
      <c r="K473" s="71">
        <v>0.2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71">
        <v>1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60">
        <v>0</v>
      </c>
      <c r="Z473" s="71">
        <v>2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>AC473-AH473</f>
        <v>0</v>
      </c>
    </row>
    <row r="474" spans="1:38" ht="17.25" thickBot="1">
      <c r="A474" s="72">
        <v>97</v>
      </c>
      <c r="B474" s="57" t="s">
        <v>2704</v>
      </c>
      <c r="C474" s="58" t="s">
        <v>1812</v>
      </c>
      <c r="D474" s="69" t="s">
        <v>103</v>
      </c>
      <c r="E474" s="58" t="s">
        <v>2346</v>
      </c>
      <c r="F474" s="69" t="s">
        <v>3985</v>
      </c>
      <c r="G474" s="69">
        <v>1989</v>
      </c>
      <c r="H474" s="70">
        <v>1</v>
      </c>
      <c r="I474" s="60">
        <v>0</v>
      </c>
      <c r="J474" s="71">
        <v>17</v>
      </c>
      <c r="K474" s="71">
        <v>0.2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70">
        <v>2</v>
      </c>
      <c r="Y474" s="71">
        <v>1</v>
      </c>
      <c r="Z474" s="71">
        <v>1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>AC474-AH474</f>
        <v>0</v>
      </c>
    </row>
    <row r="475" spans="1:38" ht="17.25" thickBot="1">
      <c r="A475" s="72">
        <v>181</v>
      </c>
      <c r="B475" s="57" t="s">
        <v>195</v>
      </c>
      <c r="C475" s="58" t="s">
        <v>1820</v>
      </c>
      <c r="D475" s="69" t="s">
        <v>102</v>
      </c>
      <c r="E475" s="58" t="s">
        <v>65</v>
      </c>
      <c r="F475" s="69" t="s">
        <v>3845</v>
      </c>
      <c r="G475" s="69">
        <v>2000</v>
      </c>
      <c r="H475" s="70">
        <v>2</v>
      </c>
      <c r="I475" s="60">
        <v>0</v>
      </c>
      <c r="J475" s="71">
        <v>16</v>
      </c>
      <c r="K475" s="71">
        <v>0.2</v>
      </c>
      <c r="L475" s="59">
        <v>0</v>
      </c>
      <c r="M475" s="71">
        <v>1</v>
      </c>
      <c r="N475" s="71">
        <v>1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71">
        <v>0.2</v>
      </c>
      <c r="W475" s="71">
        <v>0.2</v>
      </c>
      <c r="X475" s="70">
        <v>3</v>
      </c>
      <c r="Y475" s="71">
        <v>1</v>
      </c>
      <c r="Z475" s="71">
        <v>2</v>
      </c>
      <c r="AA475" s="59">
        <v>0</v>
      </c>
      <c r="AB475" s="71">
        <v>5.63</v>
      </c>
      <c r="AC475" s="71">
        <v>5.63</v>
      </c>
      <c r="AD475" s="60">
        <v>0</v>
      </c>
      <c r="AE475" s="71">
        <v>5.63</v>
      </c>
      <c r="AF475" s="59">
        <v>0</v>
      </c>
      <c r="AG475" s="71">
        <v>1.06</v>
      </c>
      <c r="AH475" s="71">
        <v>1.06</v>
      </c>
      <c r="AI475" s="60">
        <v>0</v>
      </c>
      <c r="AJ475" s="71">
        <v>1.06</v>
      </c>
      <c r="AK475" s="63" t="s">
        <v>25</v>
      </c>
      <c r="AL475" s="92">
        <f>AC475-AH475</f>
        <v>4.57</v>
      </c>
    </row>
    <row r="476" spans="1:38" ht="17.25" thickBot="1">
      <c r="A476" s="72">
        <v>203</v>
      </c>
      <c r="B476" s="57" t="s">
        <v>370</v>
      </c>
      <c r="C476" s="58" t="s">
        <v>1812</v>
      </c>
      <c r="D476" s="69" t="s">
        <v>104</v>
      </c>
      <c r="E476" s="58" t="s">
        <v>95</v>
      </c>
      <c r="F476" s="69" t="s">
        <v>4077</v>
      </c>
      <c r="G476" s="69">
        <v>2002</v>
      </c>
      <c r="H476" s="70">
        <v>1</v>
      </c>
      <c r="I476" s="60">
        <v>0</v>
      </c>
      <c r="J476" s="71">
        <v>16</v>
      </c>
      <c r="K476" s="71">
        <v>0.2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71">
        <v>3</v>
      </c>
      <c r="Z476" s="71">
        <v>1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  <c r="AL476" s="92">
        <f>AC476-AH476</f>
        <v>0</v>
      </c>
    </row>
    <row r="477" spans="1:38" ht="17.25" thickBot="1">
      <c r="A477" s="72">
        <v>56</v>
      </c>
      <c r="B477" s="57" t="s">
        <v>3510</v>
      </c>
      <c r="C477" s="58" t="s">
        <v>1812</v>
      </c>
      <c r="D477" s="69" t="s">
        <v>1847</v>
      </c>
      <c r="E477" s="58" t="s">
        <v>73</v>
      </c>
      <c r="F477" s="69" t="s">
        <v>3948</v>
      </c>
      <c r="G477" s="69">
        <v>2004</v>
      </c>
      <c r="H477" s="70">
        <v>2</v>
      </c>
      <c r="I477" s="60">
        <v>0</v>
      </c>
      <c r="J477" s="71">
        <v>14</v>
      </c>
      <c r="K477" s="71">
        <v>0.2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71">
        <v>1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</row>
    <row r="478" spans="1:38" ht="17.25" thickBot="1">
      <c r="A478" s="72">
        <v>126</v>
      </c>
      <c r="B478" s="57" t="s">
        <v>165</v>
      </c>
      <c r="C478" s="58" t="s">
        <v>1811</v>
      </c>
      <c r="D478" s="69" t="s">
        <v>102</v>
      </c>
      <c r="E478" s="58" t="s">
        <v>79</v>
      </c>
      <c r="F478" s="69" t="s">
        <v>4012</v>
      </c>
      <c r="G478" s="69">
        <v>2005</v>
      </c>
      <c r="H478" s="70">
        <v>1</v>
      </c>
      <c r="I478" s="60">
        <v>0</v>
      </c>
      <c r="J478" s="71">
        <v>14</v>
      </c>
      <c r="K478" s="71">
        <v>0.2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  <c r="AL478" s="92">
        <f>AC478-AH478</f>
        <v>0</v>
      </c>
    </row>
    <row r="479" spans="1:38" ht="17.25" thickBot="1">
      <c r="A479" s="72">
        <v>191</v>
      </c>
      <c r="B479" s="57" t="s">
        <v>2659</v>
      </c>
      <c r="C479" s="58" t="s">
        <v>1812</v>
      </c>
      <c r="D479" s="69" t="s">
        <v>102</v>
      </c>
      <c r="E479" s="58" t="s">
        <v>2347</v>
      </c>
      <c r="F479" s="69" t="s">
        <v>4067</v>
      </c>
      <c r="G479" s="69">
        <v>2004</v>
      </c>
      <c r="H479" s="70">
        <v>2</v>
      </c>
      <c r="I479" s="60">
        <v>0</v>
      </c>
      <c r="J479" s="71">
        <v>13</v>
      </c>
      <c r="K479" s="71">
        <v>0.1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>AC479-AH479</f>
        <v>0</v>
      </c>
    </row>
    <row r="480" spans="1:38" ht="17.25" thickBot="1">
      <c r="A480" s="72">
        <v>255</v>
      </c>
      <c r="B480" s="57" t="s">
        <v>234</v>
      </c>
      <c r="C480" s="58" t="s">
        <v>1820</v>
      </c>
      <c r="D480" s="69" t="s">
        <v>104</v>
      </c>
      <c r="E480" s="58" t="s">
        <v>65</v>
      </c>
      <c r="F480" s="69" t="s">
        <v>4120</v>
      </c>
      <c r="G480" s="69">
        <v>1994</v>
      </c>
      <c r="H480" s="70">
        <v>1</v>
      </c>
      <c r="I480" s="60">
        <v>0</v>
      </c>
      <c r="J480" s="71">
        <v>12</v>
      </c>
      <c r="K480" s="71">
        <v>0.1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70">
        <v>0.27</v>
      </c>
      <c r="AG480" s="60">
        <v>0</v>
      </c>
      <c r="AH480" s="71">
        <v>0.27</v>
      </c>
      <c r="AI480" s="71">
        <v>0.27</v>
      </c>
      <c r="AJ480" s="71">
        <v>0.27</v>
      </c>
      <c r="AK480" s="63" t="s">
        <v>25</v>
      </c>
      <c r="AL480" s="92">
        <f>AC480-AH480</f>
        <v>-0.27</v>
      </c>
    </row>
    <row r="481" spans="1:38" ht="17.25" thickBot="1">
      <c r="A481" s="72">
        <v>360</v>
      </c>
      <c r="B481" s="57" t="s">
        <v>285</v>
      </c>
      <c r="C481" s="58" t="s">
        <v>1812</v>
      </c>
      <c r="D481" s="69" t="s">
        <v>103</v>
      </c>
      <c r="E481" s="58" t="s">
        <v>65</v>
      </c>
      <c r="F481" s="69" t="s">
        <v>4210</v>
      </c>
      <c r="G481" s="69">
        <v>2002</v>
      </c>
      <c r="H481" s="70">
        <v>1</v>
      </c>
      <c r="I481" s="60">
        <v>0</v>
      </c>
      <c r="J481" s="71">
        <v>11</v>
      </c>
      <c r="K481" s="71">
        <v>0.1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  <c r="AL481" s="92">
        <f>AC481-AH481</f>
        <v>0</v>
      </c>
    </row>
    <row r="482" spans="1:38" ht="17.25" thickBot="1">
      <c r="A482" s="72">
        <v>459</v>
      </c>
      <c r="B482" s="57" t="s">
        <v>669</v>
      </c>
      <c r="C482" s="58" t="s">
        <v>1863</v>
      </c>
      <c r="D482" s="69" t="s">
        <v>1847</v>
      </c>
      <c r="E482" s="58" t="s">
        <v>83</v>
      </c>
      <c r="F482" s="69" t="s">
        <v>4285</v>
      </c>
      <c r="G482" s="69">
        <v>1995</v>
      </c>
      <c r="H482" s="70">
        <v>2</v>
      </c>
      <c r="I482" s="60">
        <v>0</v>
      </c>
      <c r="J482" s="71">
        <v>11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  <c r="AL482" s="92">
        <f>AC482-AH482</f>
        <v>0</v>
      </c>
    </row>
    <row r="483" spans="1:38" ht="17.25" thickBot="1">
      <c r="A483" s="72">
        <v>111</v>
      </c>
      <c r="B483" s="57" t="s">
        <v>158</v>
      </c>
      <c r="C483" s="58" t="s">
        <v>1812</v>
      </c>
      <c r="D483" s="69" t="s">
        <v>103</v>
      </c>
      <c r="E483" s="58" t="s">
        <v>77</v>
      </c>
      <c r="F483" s="69" t="s">
        <v>3999</v>
      </c>
      <c r="G483" s="69">
        <v>1998</v>
      </c>
      <c r="H483" s="70">
        <v>1</v>
      </c>
      <c r="I483" s="60">
        <v>0</v>
      </c>
      <c r="J483" s="71">
        <v>10</v>
      </c>
      <c r="K483" s="71">
        <v>0.1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368</v>
      </c>
      <c r="B484" s="57" t="s">
        <v>3691</v>
      </c>
      <c r="C484" s="58" t="s">
        <v>1812</v>
      </c>
      <c r="D484" s="69" t="s">
        <v>103</v>
      </c>
      <c r="E484" s="58" t="s">
        <v>2347</v>
      </c>
      <c r="F484" s="69" t="s">
        <v>4153</v>
      </c>
      <c r="G484" s="69">
        <v>2004</v>
      </c>
      <c r="H484" s="70">
        <v>1</v>
      </c>
      <c r="I484" s="60">
        <v>0</v>
      </c>
      <c r="J484" s="71">
        <v>10</v>
      </c>
      <c r="K484" s="71">
        <v>0.1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8" ht="17.25" thickBot="1">
      <c r="A485" s="72">
        <v>484</v>
      </c>
      <c r="B485" s="57" t="s">
        <v>2849</v>
      </c>
      <c r="C485" s="58" t="s">
        <v>1822</v>
      </c>
      <c r="D485" s="69" t="s">
        <v>104</v>
      </c>
      <c r="E485" s="58" t="s">
        <v>81</v>
      </c>
      <c r="F485" s="69" t="s">
        <v>4307</v>
      </c>
      <c r="G485" s="69">
        <v>2005</v>
      </c>
      <c r="H485" s="70">
        <v>1</v>
      </c>
      <c r="I485" s="60">
        <v>0</v>
      </c>
      <c r="J485" s="71">
        <v>10</v>
      </c>
      <c r="K485" s="71">
        <v>0.1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70">
        <v>0.5</v>
      </c>
      <c r="U485" s="71">
        <v>0.5</v>
      </c>
      <c r="V485" s="60">
        <v>0</v>
      </c>
      <c r="W485" s="71">
        <v>0.5</v>
      </c>
      <c r="X485" s="59">
        <v>0</v>
      </c>
      <c r="Y485" s="60">
        <v>0</v>
      </c>
      <c r="Z485" s="71">
        <v>1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70">
        <v>4.1900000000000004</v>
      </c>
      <c r="AG485" s="60">
        <v>0</v>
      </c>
      <c r="AH485" s="71">
        <v>4.1900000000000004</v>
      </c>
      <c r="AI485" s="71">
        <v>4.1900000000000004</v>
      </c>
      <c r="AJ485" s="71">
        <v>4.1900000000000004</v>
      </c>
      <c r="AK485" s="63" t="s">
        <v>25</v>
      </c>
      <c r="AL485" s="92">
        <f>AC485-AH485</f>
        <v>-4.1900000000000004</v>
      </c>
    </row>
    <row r="486" spans="1:38" ht="17.25" thickBot="1">
      <c r="A486" s="72">
        <v>75</v>
      </c>
      <c r="B486" s="57" t="s">
        <v>2702</v>
      </c>
      <c r="C486" s="58" t="s">
        <v>1812</v>
      </c>
      <c r="D486" s="69" t="s">
        <v>102</v>
      </c>
      <c r="E486" s="58" t="s">
        <v>81</v>
      </c>
      <c r="F486" s="69" t="s">
        <v>3966</v>
      </c>
      <c r="G486" s="69">
        <v>2003</v>
      </c>
      <c r="H486" s="70">
        <v>2</v>
      </c>
      <c r="I486" s="60">
        <v>0</v>
      </c>
      <c r="J486" s="71">
        <v>9</v>
      </c>
      <c r="K486" s="71">
        <v>0.1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71">
        <v>1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 ht="17.25" thickBot="1">
      <c r="A487" s="72">
        <v>349</v>
      </c>
      <c r="B487" s="57" t="s">
        <v>3359</v>
      </c>
      <c r="C487" s="58" t="s">
        <v>1811</v>
      </c>
      <c r="D487" s="69" t="s">
        <v>102</v>
      </c>
      <c r="E487" s="58" t="s">
        <v>2347</v>
      </c>
      <c r="F487" s="69" t="s">
        <v>4201</v>
      </c>
      <c r="G487" s="69">
        <v>2006</v>
      </c>
      <c r="H487" s="70">
        <v>1</v>
      </c>
      <c r="I487" s="60">
        <v>0</v>
      </c>
      <c r="J487" s="71">
        <v>8</v>
      </c>
      <c r="K487" s="71">
        <v>0.1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70">
        <v>1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  <c r="AL487" s="92">
        <f>AC487-AH487</f>
        <v>0</v>
      </c>
    </row>
    <row r="488" spans="1:38" ht="17.25" thickBot="1">
      <c r="A488" s="72">
        <v>367</v>
      </c>
      <c r="B488" s="57" t="s">
        <v>3518</v>
      </c>
      <c r="C488" s="58" t="s">
        <v>1812</v>
      </c>
      <c r="D488" s="69" t="s">
        <v>1847</v>
      </c>
      <c r="E488" s="58" t="s">
        <v>77</v>
      </c>
      <c r="F488" s="69" t="s">
        <v>3961</v>
      </c>
      <c r="G488" s="69">
        <v>2002</v>
      </c>
      <c r="H488" s="70">
        <v>2</v>
      </c>
      <c r="I488" s="60">
        <v>0</v>
      </c>
      <c r="J488" s="71">
        <v>8</v>
      </c>
      <c r="K488" s="71">
        <v>0.1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  <c r="AL488" s="92">
        <f>AC488-AH488</f>
        <v>0</v>
      </c>
    </row>
    <row r="489" spans="1:38" ht="17.25" thickBot="1">
      <c r="A489" s="72">
        <v>416</v>
      </c>
      <c r="B489" s="57" t="s">
        <v>2722</v>
      </c>
      <c r="C489" s="58" t="s">
        <v>1822</v>
      </c>
      <c r="D489" s="69" t="s">
        <v>103</v>
      </c>
      <c r="E489" s="58" t="s">
        <v>87</v>
      </c>
      <c r="F489" s="69" t="s">
        <v>4250</v>
      </c>
      <c r="G489" s="69">
        <v>2004</v>
      </c>
      <c r="H489" s="70">
        <v>1</v>
      </c>
      <c r="I489" s="60">
        <v>0</v>
      </c>
      <c r="J489" s="71">
        <v>8</v>
      </c>
      <c r="K489" s="71">
        <v>0.1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70">
        <v>0.1</v>
      </c>
      <c r="U489" s="71">
        <v>0.1</v>
      </c>
      <c r="V489" s="60">
        <v>0</v>
      </c>
      <c r="W489" s="71">
        <v>0.1</v>
      </c>
      <c r="X489" s="59">
        <v>0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70">
        <v>0.64</v>
      </c>
      <c r="AG489" s="60">
        <v>0</v>
      </c>
      <c r="AH489" s="71">
        <v>0.64</v>
      </c>
      <c r="AI489" s="71">
        <v>0.64</v>
      </c>
      <c r="AJ489" s="71">
        <v>0.64</v>
      </c>
      <c r="AK489" s="63" t="s">
        <v>25</v>
      </c>
    </row>
    <row r="490" spans="1:38" ht="17.25" thickBot="1">
      <c r="A490" s="72">
        <v>27</v>
      </c>
      <c r="B490" s="57" t="s">
        <v>119</v>
      </c>
      <c r="C490" s="58" t="s">
        <v>1812</v>
      </c>
      <c r="D490" s="69" t="s">
        <v>103</v>
      </c>
      <c r="E490" s="58" t="s">
        <v>83</v>
      </c>
      <c r="F490" s="69" t="s">
        <v>3923</v>
      </c>
      <c r="G490" s="69">
        <v>2001</v>
      </c>
      <c r="H490" s="70">
        <v>1</v>
      </c>
      <c r="I490" s="60">
        <v>0</v>
      </c>
      <c r="J490" s="71">
        <v>6</v>
      </c>
      <c r="K490" s="71">
        <v>0.1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71">
        <v>1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70">
        <v>1</v>
      </c>
      <c r="Y490" s="60">
        <v>0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  <c r="AL490" s="92">
        <f>AC490-AH490</f>
        <v>0</v>
      </c>
    </row>
    <row r="491" spans="1:38" ht="17.25" thickBot="1">
      <c r="A491" s="72">
        <v>84</v>
      </c>
      <c r="B491" s="57" t="s">
        <v>2919</v>
      </c>
      <c r="C491" s="58" t="s">
        <v>1820</v>
      </c>
      <c r="D491" s="69" t="s">
        <v>103</v>
      </c>
      <c r="E491" s="58" t="s">
        <v>93</v>
      </c>
      <c r="F491" s="69" t="s">
        <v>3975</v>
      </c>
      <c r="G491" s="69">
        <v>1994</v>
      </c>
      <c r="H491" s="70">
        <v>1</v>
      </c>
      <c r="I491" s="60">
        <v>0</v>
      </c>
      <c r="J491" s="71">
        <v>5</v>
      </c>
      <c r="K491" s="71">
        <v>0.1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  <c r="AL491" s="92">
        <f>AC491-AH491</f>
        <v>0</v>
      </c>
    </row>
    <row r="492" spans="1:38" ht="17.25" thickBot="1">
      <c r="A492" s="72">
        <v>138</v>
      </c>
      <c r="B492" s="57" t="s">
        <v>3277</v>
      </c>
      <c r="C492" s="58" t="s">
        <v>1838</v>
      </c>
      <c r="D492" s="69" t="s">
        <v>104</v>
      </c>
      <c r="E492" s="58" t="s">
        <v>67</v>
      </c>
      <c r="F492" s="69" t="s">
        <v>4020</v>
      </c>
      <c r="G492" s="69">
        <v>1991</v>
      </c>
      <c r="H492" s="70">
        <v>1</v>
      </c>
      <c r="I492" s="60">
        <v>0</v>
      </c>
      <c r="J492" s="71">
        <v>5</v>
      </c>
      <c r="K492" s="71">
        <v>0.1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71">
        <v>1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  <c r="AL492" s="92">
        <f>AC492-AH492</f>
        <v>0</v>
      </c>
    </row>
    <row r="493" spans="1:38" ht="17.25" thickBot="1">
      <c r="A493" s="72">
        <v>289</v>
      </c>
      <c r="B493" s="57" t="s">
        <v>2713</v>
      </c>
      <c r="C493" s="58" t="s">
        <v>1812</v>
      </c>
      <c r="D493" s="69" t="s">
        <v>111</v>
      </c>
      <c r="E493" s="58" t="s">
        <v>85</v>
      </c>
      <c r="F493" s="69" t="s">
        <v>3914</v>
      </c>
      <c r="G493" s="69">
        <v>1994</v>
      </c>
      <c r="H493" s="70">
        <v>1</v>
      </c>
      <c r="I493" s="60">
        <v>0</v>
      </c>
      <c r="J493" s="71">
        <v>4</v>
      </c>
      <c r="K493" s="60">
        <v>0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  <c r="AL493" s="92">
        <f>AC493-AH493</f>
        <v>0</v>
      </c>
    </row>
    <row r="494" spans="1:38" ht="17.25" thickBot="1">
      <c r="A494" s="72">
        <v>323</v>
      </c>
      <c r="B494" s="57" t="s">
        <v>3515</v>
      </c>
      <c r="C494" s="58" t="s">
        <v>1832</v>
      </c>
      <c r="D494" s="69" t="s">
        <v>2805</v>
      </c>
      <c r="E494" s="58" t="s">
        <v>67</v>
      </c>
      <c r="F494" s="69" t="s">
        <v>3882</v>
      </c>
      <c r="G494" s="69">
        <v>2004</v>
      </c>
      <c r="H494" s="70">
        <v>1</v>
      </c>
      <c r="I494" s="60">
        <v>0</v>
      </c>
      <c r="J494" s="71">
        <v>4</v>
      </c>
      <c r="K494" s="60">
        <v>0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  <c r="AL494" s="92">
        <f>AC494-AH494</f>
        <v>0</v>
      </c>
    </row>
    <row r="495" spans="1:38" ht="17.25" thickBot="1">
      <c r="A495" s="72">
        <v>374</v>
      </c>
      <c r="B495" s="57" t="s">
        <v>2681</v>
      </c>
      <c r="C495" s="58" t="s">
        <v>1812</v>
      </c>
      <c r="D495" s="69" t="s">
        <v>102</v>
      </c>
      <c r="E495" s="58" t="s">
        <v>83</v>
      </c>
      <c r="F495" s="69" t="s">
        <v>4218</v>
      </c>
      <c r="G495" s="69">
        <v>2002</v>
      </c>
      <c r="H495" s="70">
        <v>1</v>
      </c>
      <c r="I495" s="60">
        <v>0</v>
      </c>
      <c r="J495" s="71">
        <v>4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70">
        <v>2</v>
      </c>
      <c r="Y495" s="60">
        <v>0</v>
      </c>
      <c r="Z495" s="71">
        <v>1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  <c r="AL495" s="92">
        <f>AC495-AH495</f>
        <v>0</v>
      </c>
    </row>
    <row r="496" spans="1:38" ht="17.25" thickBot="1">
      <c r="A496" s="72">
        <v>42</v>
      </c>
      <c r="B496" s="57" t="s">
        <v>3230</v>
      </c>
      <c r="C496" s="58" t="s">
        <v>1818</v>
      </c>
      <c r="D496" s="69" t="s">
        <v>104</v>
      </c>
      <c r="E496" s="58" t="s">
        <v>69</v>
      </c>
      <c r="F496" s="69" t="s">
        <v>3936</v>
      </c>
      <c r="G496" s="69">
        <v>1997</v>
      </c>
      <c r="H496" s="70">
        <v>1</v>
      </c>
      <c r="I496" s="60">
        <v>0</v>
      </c>
      <c r="J496" s="71">
        <v>3</v>
      </c>
      <c r="K496" s="60">
        <v>0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71">
        <v>0.1</v>
      </c>
      <c r="W496" s="71">
        <v>0.2</v>
      </c>
      <c r="X496" s="59">
        <v>0</v>
      </c>
      <c r="Y496" s="60">
        <v>0</v>
      </c>
      <c r="Z496" s="71">
        <v>1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70">
        <v>1.0900000000000001</v>
      </c>
      <c r="AG496" s="71">
        <v>4.4400000000000004</v>
      </c>
      <c r="AH496" s="71">
        <v>5.54</v>
      </c>
      <c r="AI496" s="71">
        <v>1.0900000000000001</v>
      </c>
      <c r="AJ496" s="71">
        <v>5.54</v>
      </c>
      <c r="AK496" s="63" t="s">
        <v>25</v>
      </c>
      <c r="AL496" s="92">
        <f>AC496-AH496</f>
        <v>-5.54</v>
      </c>
    </row>
    <row r="497" spans="1:38" ht="17.25" thickBot="1">
      <c r="A497" s="72">
        <v>131</v>
      </c>
      <c r="B497" s="57" t="s">
        <v>3276</v>
      </c>
      <c r="C497" s="58" t="s">
        <v>1812</v>
      </c>
      <c r="D497" s="69" t="s">
        <v>102</v>
      </c>
      <c r="E497" s="58" t="s">
        <v>71</v>
      </c>
      <c r="F497" s="69" t="s">
        <v>4015</v>
      </c>
      <c r="G497" s="69">
        <v>2005</v>
      </c>
      <c r="H497" s="70">
        <v>2</v>
      </c>
      <c r="I497" s="60">
        <v>0</v>
      </c>
      <c r="J497" s="71">
        <v>2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8" ht="17.25" thickBot="1">
      <c r="A498" s="72">
        <v>147</v>
      </c>
      <c r="B498" s="57" t="s">
        <v>3231</v>
      </c>
      <c r="C498" s="58" t="s">
        <v>1849</v>
      </c>
      <c r="D498" s="69" t="s">
        <v>103</v>
      </c>
      <c r="E498" s="58" t="s">
        <v>63</v>
      </c>
      <c r="F498" s="69" t="s">
        <v>4028</v>
      </c>
      <c r="G498" s="69">
        <v>1992</v>
      </c>
      <c r="H498" s="70">
        <v>1</v>
      </c>
      <c r="I498" s="60">
        <v>0</v>
      </c>
      <c r="J498" s="71">
        <v>2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  <c r="AL498" s="92">
        <f>AC498-AH498</f>
        <v>0</v>
      </c>
    </row>
    <row r="499" spans="1:38" ht="17.25" thickBot="1">
      <c r="A499" s="72">
        <v>79</v>
      </c>
      <c r="B499" s="57" t="s">
        <v>137</v>
      </c>
      <c r="C499" s="58" t="s">
        <v>1832</v>
      </c>
      <c r="D499" s="69" t="s">
        <v>102</v>
      </c>
      <c r="E499" s="58" t="s">
        <v>96</v>
      </c>
      <c r="F499" s="69" t="s">
        <v>3970</v>
      </c>
      <c r="G499" s="69">
        <v>2002</v>
      </c>
      <c r="H499" s="70">
        <v>1</v>
      </c>
      <c r="I499" s="60">
        <v>0</v>
      </c>
      <c r="J499" s="71">
        <v>1</v>
      </c>
      <c r="K499" s="60">
        <v>0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  <c r="AL499" s="92">
        <f>AC499-AH499</f>
        <v>0</v>
      </c>
    </row>
    <row r="500" spans="1:38" ht="17.25" thickBot="1">
      <c r="A500" s="72">
        <v>98</v>
      </c>
      <c r="B500" s="57" t="s">
        <v>149</v>
      </c>
      <c r="C500" s="58" t="s">
        <v>1830</v>
      </c>
      <c r="D500" s="69" t="s">
        <v>103</v>
      </c>
      <c r="E500" s="58" t="s">
        <v>91</v>
      </c>
      <c r="F500" s="69" t="s">
        <v>3986</v>
      </c>
      <c r="G500" s="69">
        <v>1996</v>
      </c>
      <c r="H500" s="70">
        <v>1</v>
      </c>
      <c r="I500" s="60">
        <v>0</v>
      </c>
      <c r="J500" s="71">
        <v>1</v>
      </c>
      <c r="K500" s="60">
        <v>0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59">
        <v>0</v>
      </c>
      <c r="Y500" s="60">
        <v>0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  <c r="AL500" s="92">
        <f>AC500-AH500</f>
        <v>0</v>
      </c>
    </row>
    <row r="501" spans="1:38" ht="17.25" thickBot="1">
      <c r="A501" s="72">
        <v>119</v>
      </c>
      <c r="B501" s="57" t="s">
        <v>3511</v>
      </c>
      <c r="C501" s="58" t="s">
        <v>1812</v>
      </c>
      <c r="D501" s="69" t="s">
        <v>103</v>
      </c>
      <c r="E501" s="58" t="s">
        <v>67</v>
      </c>
      <c r="F501" s="69" t="s">
        <v>3880</v>
      </c>
      <c r="G501" s="69">
        <v>2003</v>
      </c>
      <c r="H501" s="70">
        <v>1</v>
      </c>
      <c r="I501" s="60">
        <v>0</v>
      </c>
      <c r="J501" s="71">
        <v>1</v>
      </c>
      <c r="K501" s="60">
        <v>0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  <c r="AL501" s="92">
        <f>AC501-AH501</f>
        <v>0</v>
      </c>
    </row>
    <row r="502" spans="1:38" ht="17.25" thickBot="1">
      <c r="A502" s="72">
        <v>223</v>
      </c>
      <c r="B502" s="57" t="s">
        <v>218</v>
      </c>
      <c r="C502" s="58" t="s">
        <v>1812</v>
      </c>
      <c r="D502" s="69" t="s">
        <v>102</v>
      </c>
      <c r="E502" s="58" t="s">
        <v>91</v>
      </c>
      <c r="F502" s="69" t="s">
        <v>4093</v>
      </c>
      <c r="G502" s="69">
        <v>2000</v>
      </c>
      <c r="H502" s="70">
        <v>1</v>
      </c>
      <c r="I502" s="60">
        <v>0</v>
      </c>
      <c r="J502" s="71">
        <v>1</v>
      </c>
      <c r="K502" s="60">
        <v>0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71">
        <v>1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  <c r="AL502" s="92">
        <f>AC502-AH502</f>
        <v>0</v>
      </c>
    </row>
    <row r="503" spans="1:38" ht="17.25" thickBot="1">
      <c r="A503" s="72">
        <v>288</v>
      </c>
      <c r="B503" s="57" t="s">
        <v>3203</v>
      </c>
      <c r="C503" s="58" t="s">
        <v>1812</v>
      </c>
      <c r="D503" s="69" t="s">
        <v>103</v>
      </c>
      <c r="E503" s="58" t="s">
        <v>81</v>
      </c>
      <c r="F503" s="69" t="s">
        <v>4148</v>
      </c>
      <c r="G503" s="69">
        <v>2004</v>
      </c>
      <c r="H503" s="70">
        <v>1</v>
      </c>
      <c r="I503" s="60">
        <v>0</v>
      </c>
      <c r="J503" s="71">
        <v>1</v>
      </c>
      <c r="K503" s="60">
        <v>0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  <c r="AL503" s="92">
        <f>AC503-AH503</f>
        <v>0</v>
      </c>
    </row>
    <row r="504" spans="1:38" ht="17.25" thickBot="1">
      <c r="A504" s="72">
        <v>295</v>
      </c>
      <c r="B504" s="57" t="s">
        <v>2673</v>
      </c>
      <c r="C504" s="58" t="s">
        <v>1812</v>
      </c>
      <c r="D504" s="69" t="s">
        <v>103</v>
      </c>
      <c r="E504" s="58" t="s">
        <v>65</v>
      </c>
      <c r="F504" s="69" t="s">
        <v>4151</v>
      </c>
      <c r="G504" s="69">
        <v>2002</v>
      </c>
      <c r="H504" s="70">
        <v>1</v>
      </c>
      <c r="I504" s="60">
        <v>0</v>
      </c>
      <c r="J504" s="71">
        <v>1</v>
      </c>
      <c r="K504" s="60">
        <v>0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  <c r="AL504" s="92">
        <f>AC504-AH504</f>
        <v>0</v>
      </c>
    </row>
    <row r="505" spans="1:38" ht="17.25" thickBot="1">
      <c r="A505" s="72">
        <v>297</v>
      </c>
      <c r="B505" s="57" t="s">
        <v>2715</v>
      </c>
      <c r="C505" s="58" t="s">
        <v>1812</v>
      </c>
      <c r="D505" s="69" t="s">
        <v>103</v>
      </c>
      <c r="E505" s="58" t="s">
        <v>79</v>
      </c>
      <c r="F505" s="69" t="s">
        <v>4153</v>
      </c>
      <c r="G505" s="69">
        <v>2004</v>
      </c>
      <c r="H505" s="70">
        <v>1</v>
      </c>
      <c r="I505" s="60">
        <v>0</v>
      </c>
      <c r="J505" s="71">
        <v>1</v>
      </c>
      <c r="K505" s="60">
        <v>0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  <c r="AL505" s="92">
        <f>AC505-AH505</f>
        <v>0</v>
      </c>
    </row>
    <row r="506" spans="1:38" ht="17.25" thickBot="1">
      <c r="A506" s="72">
        <v>327</v>
      </c>
      <c r="B506" s="57" t="s">
        <v>3558</v>
      </c>
      <c r="C506" s="58" t="s">
        <v>1812</v>
      </c>
      <c r="D506" s="69" t="s">
        <v>102</v>
      </c>
      <c r="E506" s="58" t="s">
        <v>67</v>
      </c>
      <c r="F506" s="69" t="s">
        <v>4181</v>
      </c>
      <c r="G506" s="69">
        <v>2003</v>
      </c>
      <c r="H506" s="70">
        <v>1</v>
      </c>
      <c r="I506" s="60">
        <v>0</v>
      </c>
      <c r="J506" s="71">
        <v>1</v>
      </c>
      <c r="K506" s="60">
        <v>0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  <c r="AL506" s="92">
        <f>AC506-AH506</f>
        <v>0</v>
      </c>
    </row>
    <row r="507" spans="1:38" ht="17.25" thickBot="1">
      <c r="A507" s="72">
        <v>350</v>
      </c>
      <c r="B507" s="57" t="s">
        <v>2718</v>
      </c>
      <c r="C507" s="58" t="s">
        <v>1812</v>
      </c>
      <c r="D507" s="69" t="s">
        <v>103</v>
      </c>
      <c r="E507" s="58" t="s">
        <v>96</v>
      </c>
      <c r="F507" s="69" t="s">
        <v>4202</v>
      </c>
      <c r="G507" s="69">
        <v>2003</v>
      </c>
      <c r="H507" s="70">
        <v>1</v>
      </c>
      <c r="I507" s="60">
        <v>0</v>
      </c>
      <c r="J507" s="71">
        <v>1</v>
      </c>
      <c r="K507" s="60">
        <v>0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  <c r="AL507" s="92">
        <f>AC507-AH507</f>
        <v>0</v>
      </c>
    </row>
    <row r="508" spans="1:38">
      <c r="A508" s="73">
        <v>453</v>
      </c>
      <c r="B508" s="64" t="s">
        <v>337</v>
      </c>
      <c r="C508" s="65" t="s">
        <v>1812</v>
      </c>
      <c r="D508" s="74" t="s">
        <v>104</v>
      </c>
      <c r="E508" s="65" t="s">
        <v>85</v>
      </c>
      <c r="F508" s="74" t="s">
        <v>4279</v>
      </c>
      <c r="G508" s="74">
        <v>1989</v>
      </c>
      <c r="H508" s="75">
        <v>1</v>
      </c>
      <c r="I508" s="67">
        <v>0</v>
      </c>
      <c r="J508" s="76">
        <v>1</v>
      </c>
      <c r="K508" s="67">
        <v>0</v>
      </c>
      <c r="L508" s="66">
        <v>0</v>
      </c>
      <c r="M508" s="67">
        <v>0</v>
      </c>
      <c r="N508" s="67">
        <v>0</v>
      </c>
      <c r="O508" s="67">
        <v>0</v>
      </c>
      <c r="P508" s="67">
        <v>0</v>
      </c>
      <c r="Q508" s="67">
        <v>0</v>
      </c>
      <c r="R508" s="67">
        <v>0</v>
      </c>
      <c r="S508" s="67">
        <v>0</v>
      </c>
      <c r="T508" s="66">
        <v>0</v>
      </c>
      <c r="U508" s="67">
        <v>0</v>
      </c>
      <c r="V508" s="67">
        <v>0</v>
      </c>
      <c r="W508" s="67">
        <v>0</v>
      </c>
      <c r="X508" s="66">
        <v>0</v>
      </c>
      <c r="Y508" s="67">
        <v>0</v>
      </c>
      <c r="Z508" s="67">
        <v>0</v>
      </c>
      <c r="AA508" s="66">
        <v>0</v>
      </c>
      <c r="AB508" s="67">
        <v>0</v>
      </c>
      <c r="AC508" s="67">
        <v>0</v>
      </c>
      <c r="AD508" s="67">
        <v>0</v>
      </c>
      <c r="AE508" s="67">
        <v>0</v>
      </c>
      <c r="AF508" s="66">
        <v>0</v>
      </c>
      <c r="AG508" s="67">
        <v>0</v>
      </c>
      <c r="AH508" s="67">
        <v>0</v>
      </c>
      <c r="AI508" s="67">
        <v>0</v>
      </c>
      <c r="AJ508" s="67">
        <v>0</v>
      </c>
      <c r="AK508" s="68" t="s">
        <v>25</v>
      </c>
      <c r="AL508" s="92">
        <f>AC508-AH508</f>
        <v>0</v>
      </c>
    </row>
  </sheetData>
  <sortState ref="A3:AL508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79" r:id="rId1" display="https://fbref.com/en/players/774cf58b/Max-Aarons" xr:uid="{03EBD46C-E216-497E-A63E-1173E0D576A4}"/>
    <hyperlink ref="C179" r:id="rId2" display="https://fbref.com/en/country/ENG/England-Football" xr:uid="{23903714-3321-405C-9602-37EC51C72133}"/>
    <hyperlink ref="E179" r:id="rId3" display="https://fbref.com/en/squads/4ba7cbea/Bournemouth-Stats" xr:uid="{06547A5E-6E47-49E8-83A8-7037A197D5D4}"/>
    <hyperlink ref="AK179" r:id="rId4" display="https://fbref.com/en/players/774cf58b/matchlogs/2023-2024/summary/Max-Aarons-Match-Logs" xr:uid="{3F686413-8CC8-44B3-AAB7-8E6DD291FF28}"/>
    <hyperlink ref="B328" r:id="rId5" display="https://fbref.com/en/players/77816c91/Benie-Adama-Traore" xr:uid="{612162AE-24D2-42B7-B0AE-4BC304D6015F}"/>
    <hyperlink ref="C328" r:id="rId6" display="https://fbref.com/en/country/CIV/Cote-dIvoire-Football" xr:uid="{40B6190E-3ABF-4053-9BA1-6323AA10F7D2}"/>
    <hyperlink ref="E328" r:id="rId7" display="https://fbref.com/en/squads/1df6b87e/Sheffield-United-Stats" xr:uid="{C83956EF-FE9D-45B7-A696-87D9DBC94F47}"/>
    <hyperlink ref="AK328" r:id="rId8" display="https://fbref.com/en/players/77816c91/matchlogs/2023-2024/summary/Benie-Adama-Traore-Match-Logs" xr:uid="{B6112203-8694-4CC2-8F10-49C6BA3FA8F0}"/>
    <hyperlink ref="B340" r:id="rId9" display="https://fbref.com/en/players/c81d773d/Tosin-Adarabioyo" xr:uid="{7B5A4706-D835-47A4-8CC1-11E7C5EEE3B2}"/>
    <hyperlink ref="C340" r:id="rId10" display="https://fbref.com/en/country/ENG/England-Football" xr:uid="{60D94ACB-7DBD-4CC5-9004-19BC60E422B1}"/>
    <hyperlink ref="E340" r:id="rId11" display="https://fbref.com/en/squads/fd962109/Fulham-Stats" xr:uid="{BB80466C-7546-4209-B5A8-1D1046106B6E}"/>
    <hyperlink ref="AK340" r:id="rId12" display="https://fbref.com/en/players/c81d773d/matchlogs/2023-2024/summary/Tosin-Adarabioyo-Match-Logs" xr:uid="{D5F3BDDE-4047-478C-A5A3-7747AA46B234}"/>
    <hyperlink ref="B250" r:id="rId13" display="https://fbref.com/en/players/0480ebc7/Elijah-Adebayo" xr:uid="{664F6DD1-EA49-4980-934D-0603B2769D06}"/>
    <hyperlink ref="C250" r:id="rId14" display="https://fbref.com/en/country/ENG/England-Football" xr:uid="{6C487ADD-270D-4751-BC15-2D48C3FAA556}"/>
    <hyperlink ref="E250" r:id="rId15" display="https://fbref.com/en/squads/e297cd13/Luton-Town-Stats" xr:uid="{AB7A90C3-292D-476D-ADAD-9F367F24C56B}"/>
    <hyperlink ref="AK250" r:id="rId16" display="https://fbref.com/en/players/0480ebc7/matchlogs/2023-2024/summary/Elijah-Adebayo-Match-Logs" xr:uid="{54A53F9C-0746-4C6A-8428-6E3D3506343D}"/>
    <hyperlink ref="B133" r:id="rId17" display="https://fbref.com/en/players/4dcec659/Simon-Adingra" xr:uid="{C08E719A-AB76-40D1-8CB9-B51167E1A60F}"/>
    <hyperlink ref="C133" r:id="rId18" display="https://fbref.com/en/country/CIV/Cote-dIvoire-Football" xr:uid="{F6EDEEEC-D934-4877-848A-9C4A28459F40}"/>
    <hyperlink ref="E133" r:id="rId19" display="https://fbref.com/en/squads/d07537b9/Brighton-and-Hove-Albion-Stats" xr:uid="{F1D30333-DF99-4BCD-A2EE-CD85465D18D1}"/>
    <hyperlink ref="AK133" r:id="rId20" display="https://fbref.com/en/players/4dcec659/matchlogs/2023-2024/summary/Simon-Adingra-Match-Logs" xr:uid="{F4D7A85A-F24C-4525-8CF5-96BD320F2F64}"/>
    <hyperlink ref="B58" r:id="rId21" display="https://fbref.com/en/players/288e1e13/Nayef-Aguerd" xr:uid="{802223E6-4F66-424C-B2A0-4FA08BE0A408}"/>
    <hyperlink ref="C58" r:id="rId22" display="https://fbref.com/en/country/MAR/Morocco-Football" xr:uid="{1A1429F3-9460-43D4-AB12-B74F70E94C57}"/>
    <hyperlink ref="E58" r:id="rId23" display="https://fbref.com/en/squads/7c21e445/West-Ham-United-Stats" xr:uid="{B34396F1-9441-4B44-8732-CA0671CE3AB9}"/>
    <hyperlink ref="AK58" r:id="rId24" display="https://fbref.com/en/players/288e1e13/matchlogs/2023-2024/summary/Nayef-Aguerd-Match-Logs" xr:uid="{8ACD0D0C-A418-401F-9FE0-FF081D717100}"/>
    <hyperlink ref="B416" r:id="rId25" display="https://fbref.com/en/players/a6c58494/Naouirou-Ahamada" xr:uid="{EEA2088D-3AA9-4CBC-B06C-C34C0468EFA1}"/>
    <hyperlink ref="C416" r:id="rId26" display="https://fbref.com/en/country/FRA/France-Football" xr:uid="{9B866DC3-87C6-42D1-A101-6CDC49E671DB}"/>
    <hyperlink ref="E416" r:id="rId27" display="https://fbref.com/en/squads/47c64c55/Crystal-Palace-Stats" xr:uid="{98ABDE94-9043-4BDD-8940-4BB516A83D04}"/>
    <hyperlink ref="AK416" r:id="rId28" display="https://fbref.com/en/players/a6c58494/matchlogs/2023-2024/summary/Naouirou-Ahamada-Match-Logs" xr:uid="{97C74E35-497F-4D40-BC7C-3479BFF1AEFE}"/>
    <hyperlink ref="B140" r:id="rId29" display="https://fbref.com/en/players/eab957a3/Anel-Ahmedhodzic" xr:uid="{65D55A48-6427-46C3-A333-96CFAEAB1F2F}"/>
    <hyperlink ref="C140" r:id="rId30" display="https://fbref.com/en/country/BIH/Bosnia-and-Herzegovina-Football" xr:uid="{F2DC6B9D-33FE-495F-819A-058DE5447DB2}"/>
    <hyperlink ref="E140" r:id="rId31" display="https://fbref.com/en/squads/1df6b87e/Sheffield-United-Stats" xr:uid="{2BA5CB94-60D5-43C7-9B9A-87E73B61D338}"/>
    <hyperlink ref="AK140" r:id="rId32" display="https://fbref.com/en/players/eab957a3/matchlogs/2023-2024/summary/Anel-Ahmedhodzic-Match-Logs" xr:uid="{8C3424EF-783E-4DA8-91AF-045C310427DF}"/>
    <hyperlink ref="B210" r:id="rId33" display="https://fbref.com/en/players/246d153b/Ola-Aina" xr:uid="{E8256207-988D-4192-8BF4-1C4C25E9F657}"/>
    <hyperlink ref="C210" r:id="rId34" display="https://fbref.com/en/country/NGA/Nigeria-Football" xr:uid="{59891E92-B5D5-4E4E-9C69-3ADD52EB0910}"/>
    <hyperlink ref="E210" r:id="rId35" display="https://fbref.com/en/squads/e4a775cb/Nottingham-Forest-Stats" xr:uid="{B046DA12-9AA6-4205-BE5B-2433A4428DFF}"/>
    <hyperlink ref="AK210" r:id="rId36" display="https://fbref.com/en/players/246d153b/matchlogs/2023-2024/summary/Ola-Aina-Match-Logs" xr:uid="{A6BB2CAC-FDB4-47EF-A544-BA9874B8AAA4}"/>
    <hyperlink ref="B168" r:id="rId37" display="https://fbref.com/en/players/9b398aea/Rayan-Ait-Nouri" xr:uid="{BF1BCD55-1BB6-44A6-AA30-91DC2DAEBE38}"/>
    <hyperlink ref="C168" r:id="rId38" display="https://fbref.com/en/country/ALG/Algeria-Football" xr:uid="{ABD6CBA1-550B-4380-B8D4-5BBAD120C8CF}"/>
    <hyperlink ref="E168" r:id="rId39" display="https://fbref.com/en/squads/8cec06e1/Wolverhampton-Wanderers-Stats" xr:uid="{A90CD1AD-F612-4E05-8BF6-5C8EC5175147}"/>
    <hyperlink ref="AK168" r:id="rId40" display="https://fbref.com/en/players/9b398aea/matchlogs/2023-2024/summary/Rayan-Ait-Nouri-Match-Logs" xr:uid="{46E8D4EE-CA70-463E-84DA-666A6253FBD3}"/>
    <hyperlink ref="B229" r:id="rId41" display="https://fbref.com/en/players/a8c0acb7/Kristoffer-Ajer" xr:uid="{72916D11-3B0B-4716-9FDD-39E0FBC5092F}"/>
    <hyperlink ref="C229" r:id="rId42" display="https://fbref.com/en/country/NOR/Norway-Football" xr:uid="{5FA28F74-B201-4BD9-808F-1D5AAB4504DA}"/>
    <hyperlink ref="E229" r:id="rId43" display="https://fbref.com/en/squads/cd051869/Brentford-Stats" xr:uid="{15D37982-D0F5-4D4F-99B1-84B6681AFE16}"/>
    <hyperlink ref="AK229" r:id="rId44" display="https://fbref.com/en/players/a8c0acb7/matchlogs/2023-2024/summary/Kristoffer-Ajer-Match-Logs" xr:uid="{43FC0BF5-8A50-4C52-952B-68B60BA45AEA}"/>
    <hyperlink ref="B147" r:id="rId45" display="https://fbref.com/en/players/89ac64a6/Manuel-Akanji" xr:uid="{CDFD31C3-D0AF-4501-82B9-E028651D0A38}"/>
    <hyperlink ref="C147" r:id="rId46" display="https://fbref.com/en/country/SUI/Switzerland-Football" xr:uid="{5BC4EBBE-CDE8-4019-A6D0-5062D085E021}"/>
    <hyperlink ref="E147" r:id="rId47" display="https://fbref.com/en/squads/b8fd03ef/Manchester-City-Stats" xr:uid="{80BF5183-C81F-4C95-804E-6196BF6E6BDF}"/>
    <hyperlink ref="AK147" r:id="rId48" display="https://fbref.com/en/players/89ac64a6/matchlogs/2023-2024/summary/Manuel-Akanji-Match-Logs" xr:uid="{24531DA6-05E4-440B-BF76-A4AC2781B655}"/>
    <hyperlink ref="B207" r:id="rId49" display="https://fbref.com/en/players/eaeca114/Nathan-Ake" xr:uid="{7181EC2C-61B9-4960-8C61-CAED876B0759}"/>
    <hyperlink ref="C207" r:id="rId50" display="https://fbref.com/en/country/NED/Netherlands-Football" xr:uid="{1B2C9C8B-A723-4B41-8923-9222879CE934}"/>
    <hyperlink ref="E207" r:id="rId51" display="https://fbref.com/en/squads/b8fd03ef/Manchester-City-Stats" xr:uid="{7FA03AB5-0D23-412D-B32D-EE6BB334110B}"/>
    <hyperlink ref="AK207" r:id="rId52" display="https://fbref.com/en/players/eaeca114/matchlogs/2023-2024/summary/Nathan-Ake-Match-Logs" xr:uid="{423AAE99-478B-46B1-9541-BF1CB200BB95}"/>
    <hyperlink ref="B91" r:id="rId53" display="https://fbref.com/en/players/cd1acf9d/Trent-Alexander-Arnold" xr:uid="{3BA169D2-488F-423F-9B97-E76B7B6F5E55}"/>
    <hyperlink ref="C91" r:id="rId54" display="https://fbref.com/en/country/ENG/England-Football" xr:uid="{100D9F45-32BE-4D19-951D-DE703ED5114F}"/>
    <hyperlink ref="E91" r:id="rId55" display="https://fbref.com/en/squads/822bd0ba/Liverpool-Stats" xr:uid="{A6B1667C-91F4-4ABF-A62D-298081460EEA}"/>
    <hyperlink ref="AK91" r:id="rId56" display="https://fbref.com/en/players/cd1acf9d/matchlogs/2023-2024/summary/Trent-Alexander-Arnold-Match-Logs" xr:uid="{1BE87E3B-A561-4A8D-9C45-06779CB35ED0}"/>
    <hyperlink ref="B50" r:id="rId57" display="https://fbref.com/en/players/7a2e46a8/Alisson" xr:uid="{307C7B16-11A5-412B-8FE9-4AFD945B9FCC}"/>
    <hyperlink ref="C50" r:id="rId58" display="https://fbref.com/en/country/BRA/Brazil-Football" xr:uid="{19D26732-2B40-4AB4-B0EA-A7F20027A05D}"/>
    <hyperlink ref="E50" r:id="rId59" display="https://fbref.com/en/squads/822bd0ba/Liverpool-Stats" xr:uid="{511DC4CD-D513-44AA-9E3E-74D09E943A92}"/>
    <hyperlink ref="AK50" r:id="rId60" display="https://fbref.com/en/players/7a2e46a8/matchlogs/2023-2024/summary/Alisson-Match-Logs" xr:uid="{51A2E5C5-FF4D-4633-8326-E176644431C5}"/>
    <hyperlink ref="B102" r:id="rId61" display="https://fbref.com/en/players/862a1c15/Miguel-Almiron" xr:uid="{858FFCDC-5260-41DF-93FC-3D69E50CE937}"/>
    <hyperlink ref="C102" r:id="rId62" display="https://fbref.com/en/country/PAR/Paraguay-Football" xr:uid="{7067A674-5ECF-499D-BAB1-99374BD51206}"/>
    <hyperlink ref="E102" r:id="rId63" display="https://fbref.com/en/squads/b2b47a98/Newcastle-United-Stats" xr:uid="{5804424A-505C-415B-925B-59A85D0E6F4E}"/>
    <hyperlink ref="AK102" r:id="rId64" display="https://fbref.com/en/players/862a1c15/matchlogs/2023-2024/summary/Miguel-Almiron-Match-Logs" xr:uid="{712F60E4-5E53-4BA4-A32A-DEF6EB3FDF78}"/>
    <hyperlink ref="B128" r:id="rId65" display="https://fbref.com/en/players/8b3ab7ad/Edson-Alvarez" xr:uid="{081B218A-291A-44F5-81CE-5F487922212F}"/>
    <hyperlink ref="C128" r:id="rId66" display="https://fbref.com/en/country/MEX/Mexico-Football" xr:uid="{C8450682-A039-4A48-98EB-3A8815247A42}"/>
    <hyperlink ref="E128" r:id="rId67" display="https://fbref.com/en/squads/7c21e445/West-Ham-United-Stats" xr:uid="{690AA9E3-1245-499E-9C71-91628038BF09}"/>
    <hyperlink ref="AK128" r:id="rId68" display="https://fbref.com/en/players/8b3ab7ad/matchlogs/2023-2024/summary/Edson-Alvarez-Match-Logs" xr:uid="{55DF1F49-D2B8-4FAA-B315-9857B0EE85ED}"/>
    <hyperlink ref="B61" r:id="rId69" display="https://fbref.com/en/players/15ab5a2b/Julian-Alvarez" xr:uid="{9947C15D-5A7C-48E1-BFCA-E59E2BCDD593}"/>
    <hyperlink ref="C61" r:id="rId70" display="https://fbref.com/en/country/ARG/Argentina-Football" xr:uid="{47533568-7C75-4F5D-8197-780D8D4B1C94}"/>
    <hyperlink ref="E61" r:id="rId71" display="https://fbref.com/en/squads/b8fd03ef/Manchester-City-Stats" xr:uid="{28286DE8-66A1-4B4F-8A8B-75AF73EDD879}"/>
    <hyperlink ref="AK61" r:id="rId72" display="https://fbref.com/en/players/15ab5a2b/matchlogs/2023-2024/summary/Julian-Alvarez-Match-Logs" xr:uid="{87079655-1127-46CC-BEC8-72E1295245D7}"/>
    <hyperlink ref="B106" r:id="rId73" display="https://fbref.com/en/players/2ee5b0c9/Zeki-Amdouni" xr:uid="{5D3B0E52-FFE4-48B4-93B4-AE88A5C8FD16}"/>
    <hyperlink ref="C106" r:id="rId74" display="https://fbref.com/en/country/SUI/Switzerland-Football" xr:uid="{F301EA39-F570-4422-B8B9-506B395E6196}"/>
    <hyperlink ref="E106" r:id="rId75" display="https://fbref.com/en/squads/943e8050/Burnley-Stats" xr:uid="{A4CA8B45-B56E-44C4-A722-8E42F8F40549}"/>
    <hyperlink ref="AK106" r:id="rId76" display="https://fbref.com/en/players/2ee5b0c9/matchlogs/2023-2024/summary/Zeki-Amdouni-Match-Logs" xr:uid="{E63A07A1-0AFF-46FC-A871-2E4A586BE2CE}"/>
    <hyperlink ref="B264" r:id="rId77" display="https://fbref.com/en/players/5a2cb25d/Sofyan-Amrabat" xr:uid="{4C5384DE-98D7-4CC6-A92A-8D5A4829AC36}"/>
    <hyperlink ref="C264" r:id="rId78" display="https://fbref.com/en/country/MAR/Morocco-Football" xr:uid="{5040E67D-1C10-41F4-971F-67153E360FF7}"/>
    <hyperlink ref="E264" r:id="rId79" display="https://fbref.com/en/squads/19538871/Manchester-United-Stats" xr:uid="{84599C87-3A95-494F-B81A-C46C8C75CFBF}"/>
    <hyperlink ref="AK264" r:id="rId80" display="https://fbref.com/en/players/5a2cb25d/matchlogs/2023-2024/summary/Sofyan-Amrabat-Match-Logs" xr:uid="{845EDBF8-8DC7-4364-A06C-447497DE307A}"/>
    <hyperlink ref="B3" r:id="rId81" display="https://fbref.com/en/players/e34fc66d/Joachim-Andersen" xr:uid="{1130005B-5013-43F0-A61B-5EE77502EDCB}"/>
    <hyperlink ref="C3" r:id="rId82" display="https://fbref.com/en/country/DEN/Denmark-Football" xr:uid="{F2FDFB7B-2346-4C61-9192-331BE07A49B5}"/>
    <hyperlink ref="E3" r:id="rId83" display="https://fbref.com/en/squads/47c64c55/Crystal-Palace-Stats" xr:uid="{A6E5F98B-EA9A-47B3-B895-2C7BB18DF473}"/>
    <hyperlink ref="AK3" r:id="rId84" display="https://fbref.com/en/players/e34fc66d/matchlogs/2023-2024/summary/Joachim-Andersen-Match-Logs" xr:uid="{967CD205-1546-4415-87C1-777178616F0C}"/>
    <hyperlink ref="B318" r:id="rId85" display="https://fbref.com/en/players/de31038e/Elliot-Anderson" xr:uid="{65043061-CBBB-4032-ABD2-C345675C90CE}"/>
    <hyperlink ref="C318" r:id="rId86" display="https://fbref.com/en/country/SCO/Scotland-Football" xr:uid="{D9B7D654-1EB5-4E52-B797-1529DB0C46D1}"/>
    <hyperlink ref="E318" r:id="rId87" display="https://fbref.com/en/squads/b2b47a98/Newcastle-United-Stats" xr:uid="{F759B32D-C4EA-4BB8-BB93-EEB2F38B8AEA}"/>
    <hyperlink ref="AK318" r:id="rId88" display="https://fbref.com/en/players/de31038e/matchlogs/2023-2024/summary/Elliot-Anderson-Match-Logs" xr:uid="{EB2719BB-51F3-4FF5-BDBB-DB9721AA7DCC}"/>
    <hyperlink ref="B401" r:id="rId89" display="https://fbref.com/en/players/e4238fb1/Jaidon-Anthony" xr:uid="{DFFBBE75-9D6E-49D1-B550-3B7593D7A5EE}"/>
    <hyperlink ref="C401" r:id="rId90" display="https://fbref.com/en/country/ENG/England-Football" xr:uid="{56C6E024-7031-4AC5-B11B-82CD6304833E}"/>
    <hyperlink ref="E401" r:id="rId91" display="https://fbref.com/en/squads/4ba7cbea/Bournemouth-Stats" xr:uid="{6169260F-EF04-4B64-9564-1EDEC487EB4E}"/>
    <hyperlink ref="AK401" r:id="rId92" display="https://fbref.com/en/players/e4238fb1/matchlogs/2023-2024/summary/Jaidon-Anthony-Match-Logs" xr:uid="{5E2C01FF-101D-40AB-B04C-F355F43ED364}"/>
    <hyperlink ref="B211" r:id="rId93" display="https://fbref.com/en/players/ac05f970/Michail-Antonio" xr:uid="{08165BB6-53E8-4F0A-9C36-B40D5AA217E8}"/>
    <hyperlink ref="C211" r:id="rId94" display="https://fbref.com/en/country/JAM/Jamaica-Football" xr:uid="{A1A7E17C-40D0-4ABF-B846-6E4B79E2047E}"/>
    <hyperlink ref="E211" r:id="rId95" display="https://fbref.com/en/squads/7c21e445/West-Ham-United-Stats" xr:uid="{14A24B3D-8AF7-4FC7-B904-4342924875AC}"/>
    <hyperlink ref="AK211" r:id="rId96" display="https://fbref.com/en/players/ac05f970/matchlogs/2023-2024/summary/Michail-Antonio-Match-Logs" xr:uid="{564F0EED-29F4-4382-B727-D8CE52C2992E}"/>
    <hyperlink ref="B203" r:id="rId97" display="https://fbref.com/en/players/99127249/Antony" xr:uid="{C957363F-B7F5-4AE4-BCC7-F50FA572E201}"/>
    <hyperlink ref="C203" r:id="rId98" display="https://fbref.com/en/country/BRA/Brazil-Football" xr:uid="{1B184E91-2E8C-4E9A-9C4E-83FE728C7682}"/>
    <hyperlink ref="E203" r:id="rId99" display="https://fbref.com/en/squads/19538871/Manchester-United-Stats" xr:uid="{1D453DB2-EB06-4E82-A70F-CD243C5B9D77}"/>
    <hyperlink ref="AK203" r:id="rId100" display="https://fbref.com/en/players/99127249/matchlogs/2023-2024/summary/Antony-Match-Logs" xr:uid="{CD678A40-CF8D-4F80-8833-17250EDC4D5E}"/>
    <hyperlink ref="B112" r:id="rId101" display="https://fbref.com/en/players/05e8ca6d/Cameron-Archer" xr:uid="{99D53E51-80CA-4412-BA0F-328E8FB4FEF1}"/>
    <hyperlink ref="C112" r:id="rId102" display="https://fbref.com/en/country/ENG/England-Football" xr:uid="{01ECFD35-8194-4520-8E99-9E6584C5B8B5}"/>
    <hyperlink ref="E112" r:id="rId103" display="https://fbref.com/en/squads/1df6b87e/Sheffield-United-Stats" xr:uid="{6D3AE1F0-2E0F-4FC6-8C23-B735DBCCFAD9}"/>
    <hyperlink ref="AK112" r:id="rId104" display="https://fbref.com/en/players/05e8ca6d/matchlogs/2023-2024/summary/Cameron-Archer-Match-Logs" xr:uid="{8F1767AE-1CBD-4A67-827E-3CD6A8A71296}"/>
    <hyperlink ref="B490" r:id="rId105" display="https://fbref.com/en/players/05e8ca6d/Cameron-Archer" xr:uid="{5C528511-8528-4374-8910-F073BDF78C35}"/>
    <hyperlink ref="C490" r:id="rId106" display="https://fbref.com/en/country/ENG/England-Football" xr:uid="{682984F2-A4F7-49EC-9E84-ACD3B04E3134}"/>
    <hyperlink ref="E490" r:id="rId107" display="https://fbref.com/en/squads/8602292d/Aston-Villa-Stats" xr:uid="{17D6A8D5-FDFF-4906-9CAC-C01FF62E1EBB}"/>
    <hyperlink ref="AK490" r:id="rId108" display="https://fbref.com/en/players/05e8ca6d/matchlogs/2023-2024/summary/Cameron-Archer-Match-Logs" xr:uid="{9A454606-5381-40EA-BC25-50C6F5D88A88}"/>
    <hyperlink ref="B76" r:id="rId109" display="https://fbref.com/en/players/2f965a72/Alphonse-Areola" xr:uid="{3A11D2E9-886C-415D-997E-793CD85B24D7}"/>
    <hyperlink ref="C76" r:id="rId110" display="https://fbref.com/en/country/FRA/France-Football" xr:uid="{C112303B-6B18-47E5-A3C4-8755E281E72F}"/>
    <hyperlink ref="E76" r:id="rId111" display="https://fbref.com/en/squads/7c21e445/West-Ham-United-Stats" xr:uid="{423241AF-39DF-42FD-9EE1-349DF51E288A}"/>
    <hyperlink ref="AK76" r:id="rId112" display="https://fbref.com/en/players/2f965a72/matchlogs/2023-2024/summary/Alphonse-Areola-Match-Logs" xr:uid="{4B3EE42D-5231-44A1-9B8C-CE7FD7ED2299}"/>
    <hyperlink ref="B205" r:id="rId113" display="https://fbref.com/en/players/5c2b4f07/Serge-Aurier" xr:uid="{77D33D76-B719-4080-A0FA-31F6B9E0B889}"/>
    <hyperlink ref="C205" r:id="rId114" display="https://fbref.com/en/country/CIV/Cote-dIvoire-Football" xr:uid="{DDC1CAD4-865C-41E8-BD11-115B45CC22DE}"/>
    <hyperlink ref="E205" r:id="rId115" display="https://fbref.com/en/squads/e4a775cb/Nottingham-Forest-Stats" xr:uid="{D49180F5-AFBC-4E48-BBBA-FF28E0773654}"/>
    <hyperlink ref="AK205" r:id="rId116" display="https://fbref.com/en/players/5c2b4f07/matchlogs/2023-2024/summary/Serge-Aurier-Match-Logs" xr:uid="{D05717C5-F1AA-4B1B-9255-14646C9BC3EB}"/>
    <hyperlink ref="B249" r:id="rId117" display="https://fbref.com/en/players/e5478b87/Taiwo-Awoniyi" xr:uid="{A28684DA-BB8D-4E10-BB05-941F77E88CA3}"/>
    <hyperlink ref="C249" r:id="rId118" display="https://fbref.com/en/country/NGA/Nigeria-Football" xr:uid="{106579FB-A5E6-46A8-934C-2FA35D70C6B0}"/>
    <hyperlink ref="E249" r:id="rId119" display="https://fbref.com/en/squads/e4a775cb/Nottingham-Forest-Stats" xr:uid="{B39314C9-61A7-4ECF-AA84-6AF174D08BB3}"/>
    <hyperlink ref="AK249" r:id="rId120" display="https://fbref.com/en/players/e5478b87/matchlogs/2023-2024/summary/Taiwo-Awoniyi-Match-Logs" xr:uid="{7AD0BC76-7B2C-47BE-BE12-03797F05D164}"/>
    <hyperlink ref="B66" r:id="rId121" display="https://fbref.com/en/players/da052c14/Jordan-Ayew" xr:uid="{19B8DB0E-9FD1-49CB-B9F6-483D5F357DFE}"/>
    <hyperlink ref="C66" r:id="rId122" display="https://fbref.com/en/country/GHA/Ghana-Football" xr:uid="{D0EB2DC4-F5E4-45F5-9F38-A56DD28D8C3B}"/>
    <hyperlink ref="E66" r:id="rId123" display="https://fbref.com/en/squads/47c64c55/Crystal-Palace-Stats" xr:uid="{ED699285-E736-4D0D-BE0D-FAABE8B8D3D9}"/>
    <hyperlink ref="AK66" r:id="rId124" display="https://fbref.com/en/players/da052c14/matchlogs/2023-2024/summary/Jordan-Ayew-Match-Logs" xr:uid="{BB967599-1583-4BC3-986C-41926DE81E7A}"/>
    <hyperlink ref="B336" r:id="rId125" display="https://fbref.com/en/players/06df8256/Benoit-Badiashile" xr:uid="{65978C80-E324-4E12-9510-EFBE436BC4EC}"/>
    <hyperlink ref="C336" r:id="rId126" display="https://fbref.com/en/country/FRA/France-Football" xr:uid="{DB0B0A58-62C7-4E59-8ECB-62471EDCEB68}"/>
    <hyperlink ref="E336" r:id="rId127" display="https://fbref.com/en/squads/cff3d9bb/Chelsea-Stats" xr:uid="{CF923F54-99C7-439E-8BA6-E984804B9E70}"/>
    <hyperlink ref="AK336" r:id="rId128" display="https://fbref.com/en/players/06df8256/matchlogs/2023-2024/summary/Benoit-Badiashile-Match-Logs" xr:uid="{5BEA184F-70C9-4332-8165-134202D8E397}"/>
    <hyperlink ref="B238" r:id="rId129" display="https://fbref.com/en/players/3a233281/Leon-Bailey" xr:uid="{D7DB8BB6-CE39-4C7D-B6AC-FAA050B50E5F}"/>
    <hyperlink ref="C238" r:id="rId130" display="https://fbref.com/en/country/JAM/Jamaica-Football" xr:uid="{77D91305-14DA-42C2-8C66-5F29D8B13965}"/>
    <hyperlink ref="E238" r:id="rId131" display="https://fbref.com/en/squads/8602292d/Aston-Villa-Stats" xr:uid="{CFB49098-5C1B-45E5-8427-8D928CE073AA}"/>
    <hyperlink ref="AK238" r:id="rId132" display="https://fbref.com/en/players/3a233281/matchlogs/2023-2024/summary/Leon-Bailey-Match-Logs" xr:uid="{7035B9BE-0E5C-4EAD-B5D7-2D4985509D78}"/>
    <hyperlink ref="B253" r:id="rId133" display="https://fbref.com/en/players/394854c4/George-Baldock" xr:uid="{AF5E0651-2004-4C72-9251-D7EBCC9AC29B}"/>
    <hyperlink ref="C253" r:id="rId134" display="https://fbref.com/en/country/GRE/Greece-Football" xr:uid="{BD1CBBF3-DACF-436B-89B5-7D9CE01C1DC4}"/>
    <hyperlink ref="E253" r:id="rId135" display="https://fbref.com/en/squads/1df6b87e/Sheffield-United-Stats" xr:uid="{3C8B11E5-6CDF-4FAC-89D3-29B3BACCCC8C}"/>
    <hyperlink ref="AK253" r:id="rId136" display="https://fbref.com/en/players/394854c4/matchlogs/2023-2024/summary/George-Baldock-Match-Logs" xr:uid="{6C59ECCC-CB6F-43AF-842E-C8E0516E91E2}"/>
    <hyperlink ref="B287" r:id="rId137" display="https://fbref.com/en/players/a1390d2f/Carlos-Baleba" xr:uid="{BF8F5474-32C7-48DA-9599-B323FCC04361}"/>
    <hyperlink ref="C287" r:id="rId138" display="https://fbref.com/en/country/CMR/Cameroon-Football" xr:uid="{0301AC27-B717-49C1-8B81-A6B388EFF9FF}"/>
    <hyperlink ref="E287" r:id="rId139" display="https://fbref.com/en/squads/d07537b9/Brighton-and-Hove-Albion-Stats" xr:uid="{49DD3627-0420-4837-81A7-0AEA43CBD857}"/>
    <hyperlink ref="AK287" r:id="rId140" display="https://fbref.com/en/players/a1390d2f/matchlogs/2023-2024/summary/Carlos-Baleba-Match-Logs" xr:uid="{692095AF-16B1-42B8-8F87-16D10C616343}"/>
    <hyperlink ref="B458" r:id="rId141" display="https://fbref.com/en/players/f449640d/Fode-Ballo-Toure" xr:uid="{EEC3CD3E-65FC-47A5-972A-4D3FD12CE804}"/>
    <hyperlink ref="C458" r:id="rId142" display="https://fbref.com/en/country/SEN/Senegal-Football" xr:uid="{B30619D9-6310-4A68-9DE3-19026DA94084}"/>
    <hyperlink ref="E458" r:id="rId143" display="https://fbref.com/en/squads/fd962109/Fulham-Stats" xr:uid="{ABFEB86E-B1AE-4F7F-8FF3-0AB2E3F4A68C}"/>
    <hyperlink ref="AK458" r:id="rId144" display="https://fbref.com/en/players/f449640d/matchlogs/2023-2024/summary/Fode-Ballo-Toure-Match-Logs" xr:uid="{94DC1F8E-A82D-4EA7-B2D8-1CDA45F1115A}"/>
    <hyperlink ref="B383" r:id="rId145" display="https://fbref.com/en/players/2886c9b5/Shandon-Baptiste" xr:uid="{8BF1CA79-0FAC-499F-A778-32C23D9AF21E}"/>
    <hyperlink ref="C383" r:id="rId146" display="https://fbref.com/en/country/GRN/Grenada-Football" xr:uid="{D699F365-11E3-4227-B4A5-26EDE79C0483}"/>
    <hyperlink ref="E383" r:id="rId147" display="https://fbref.com/en/squads/cd051869/Brentford-Stats" xr:uid="{55F53911-0549-414E-896C-F86BFD34E76A}"/>
    <hyperlink ref="AK383" r:id="rId148" display="https://fbref.com/en/players/2886c9b5/matchlogs/2023-2024/summary/Shandon-Baptiste-Match-Logs" xr:uid="{18F6BF3D-B8BF-4659-B2FF-3C05D5E093FE}"/>
    <hyperlink ref="B193" r:id="rId149" display="https://fbref.com/en/players/3a24769f/Ross-Barkley" xr:uid="{1674328B-4F81-48D1-8EE8-2C71E463C912}"/>
    <hyperlink ref="C193" r:id="rId150" display="https://fbref.com/en/country/ENG/England-Football" xr:uid="{B17F99DB-EA08-4398-A8A8-37A3829DCD75}"/>
    <hyperlink ref="E193" r:id="rId151" display="https://fbref.com/en/squads/e297cd13/Luton-Town-Stats" xr:uid="{7175D13E-B07D-4ABE-9D48-60FE316C2513}"/>
    <hyperlink ref="AK193" r:id="rId152" display="https://fbref.com/en/players/3a24769f/matchlogs/2023-2024/summary/Ross-Barkley-Match-Logs" xr:uid="{8AB8E797-5ECC-4C63-AD3A-E9814B84EFB4}"/>
    <hyperlink ref="B384" r:id="rId153" display="https://fbref.com/en/players/3ea50f67/Harvey-Barnes" xr:uid="{EA034142-63E2-429D-B793-CFBA2627DEE0}"/>
    <hyperlink ref="C384" r:id="rId154" display="https://fbref.com/en/country/ENG/England-Football" xr:uid="{60D0D051-1A1F-4850-B338-45D4219E1219}"/>
    <hyperlink ref="E384" r:id="rId155" display="https://fbref.com/en/squads/b2b47a98/Newcastle-United-Stats" xr:uid="{C0FEFAE8-4AB5-45E8-88D7-5A9A3F005313}"/>
    <hyperlink ref="AK384" r:id="rId156" display="https://fbref.com/en/players/3ea50f67/matchlogs/2023-2024/summary/Harvey-Barnes-Match-Logs" xr:uid="{B2E03CDF-49A4-4A45-9FFC-FCACFDE45588}"/>
    <hyperlink ref="B345" r:id="rId157" display="https://fbref.com/en/players/1aa84968/Chris-Basham" xr:uid="{BD4C4BC2-C90C-4133-85AD-6524D12FAAB7}"/>
    <hyperlink ref="C345" r:id="rId158" display="https://fbref.com/en/country/ENG/England-Football" xr:uid="{B3C68F21-CE4F-4C8D-A5A4-3A74F3F38723}"/>
    <hyperlink ref="E345" r:id="rId159" display="https://fbref.com/en/squads/1df6b87e/Sheffield-United-Stats" xr:uid="{3B530A31-910E-48AB-B008-A602053A7BCA}"/>
    <hyperlink ref="AK345" r:id="rId160" display="https://fbref.com/en/players/1aa84968/matchlogs/2023-2024/summary/Chris-Basham-Match-Logs" xr:uid="{1609E072-6BE4-4C23-A5C1-76F5CC168ACB}"/>
    <hyperlink ref="B185" r:id="rId161" display="https://fbref.com/en/players/a36524bf/Calvin-Bassey" xr:uid="{3ED786DE-7C2F-4ECF-AD16-C3B5218322AC}"/>
    <hyperlink ref="C185" r:id="rId162" display="https://fbref.com/en/country/NGA/Nigeria-Football" xr:uid="{9EDFD004-4D35-4ECC-A785-00030AB64D2D}"/>
    <hyperlink ref="E185" r:id="rId163" display="https://fbref.com/en/squads/fd962109/Fulham-Stats" xr:uid="{184536BE-BBD1-45D3-B6EE-3686BCD14AF6}"/>
    <hyperlink ref="AK185" r:id="rId164" display="https://fbref.com/en/players/a36524bf/matchlogs/2023-2024/summary/Calvin-Bassey-Match-Logs" xr:uid="{CF4B6D2B-0F61-4C9F-8CEB-20934CD6FDBE}"/>
    <hyperlink ref="B496" r:id="rId165" display="https://fbref.com/en/players/50dc94ce/Donny-van-de-Beek" xr:uid="{5A6EA944-E585-4D20-8DEB-DE9547747820}"/>
    <hyperlink ref="C496" r:id="rId166" display="https://fbref.com/en/country/NED/Netherlands-Football" xr:uid="{0E00FDD9-12F4-4912-9FF5-4AC504D37809}"/>
    <hyperlink ref="E496" r:id="rId167" display="https://fbref.com/en/squads/19538871/Manchester-United-Stats" xr:uid="{4337DFEA-5945-4786-A14F-A3FC8DF328F2}"/>
    <hyperlink ref="AK496" r:id="rId168" display="https://fbref.com/en/players/50dc94ce/matchlogs/2023-2024/summary/Donny-van-de-Beek-Match-Logs" xr:uid="{93217269-45D3-4769-8D68-7B3A523DB833}"/>
    <hyperlink ref="B169" r:id="rId169" display="https://fbref.com/en/players/399e9474/Amarii-Bell" xr:uid="{A8560E6B-2193-45CA-ABC3-036DE6B5217B}"/>
    <hyperlink ref="C169" r:id="rId170" display="https://fbref.com/en/country/JAM/Jamaica-Football" xr:uid="{78E062AC-6AEE-4D75-915F-E2B054BE4EE7}"/>
    <hyperlink ref="E169" r:id="rId171" display="https://fbref.com/en/squads/e297cd13/Luton-Town-Stats" xr:uid="{5A7AE1C5-1CC3-4AD7-9225-E4E389B31BFF}"/>
    <hyperlink ref="AK169" r:id="rId172" display="https://fbref.com/en/players/399e9474/matchlogs/2023-2024/summary/Amarii-Bell-Match-Logs" xr:uid="{04AB6F8E-582B-4A09-8722-11782848D18C}"/>
    <hyperlink ref="B301" r:id="rId173" display="https://fbref.com/en/players/10f0fdd3/Jean-Ricner-Bellegarde" xr:uid="{0F183547-4BF4-4100-8AED-BCC33011D456}"/>
    <hyperlink ref="C301" r:id="rId174" display="https://fbref.com/en/country/FRA/France-Football" xr:uid="{D36A6464-5A1B-4CCC-A4E1-3EB7C0EF788F}"/>
    <hyperlink ref="E301" r:id="rId175" display="https://fbref.com/en/squads/8cec06e1/Wolverhampton-Wanderers-Stats" xr:uid="{B9333900-F114-4DA1-B5A4-465B42B09649}"/>
    <hyperlink ref="AK301" r:id="rId176" display="https://fbref.com/en/players/10f0fdd3/matchlogs/2023-2024/summary/Jean-Ricner-Bellegarde-Match-Logs" xr:uid="{CF0D56FF-92AE-422D-BA97-C47168440EFD}"/>
    <hyperlink ref="B375" r:id="rId177" display="https://fbref.com/en/players/9ade9ce1/Anis-Ben-Slimane" xr:uid="{58C6F710-0339-43EA-952C-1F4D4CF6A710}"/>
    <hyperlink ref="C375" r:id="rId178" display="https://fbref.com/en/country/TUN/Tunisia-Football" xr:uid="{30234D60-A3C5-4C09-9C0C-B4A1C76519BB}"/>
    <hyperlink ref="E375" r:id="rId179" display="https://fbref.com/en/squads/1df6b87e/Sheffield-United-Stats" xr:uid="{89304092-01A4-4299-A863-F87BD3153E68}"/>
    <hyperlink ref="AK375" r:id="rId180" display="https://fbref.com/en/players/9ade9ce1/matchlogs/2023-2024/summary/Anis-Ben-Slimane-Match-Logs" xr:uid="{41BB07F9-3BB1-414D-8F51-C1BD54F0B233}"/>
    <hyperlink ref="B293" r:id="rId181" display="https://fbref.com/en/players/5a04fd92/Said-Benrahma" xr:uid="{8B8084EA-900D-4D24-8895-66E03C881BBB}"/>
    <hyperlink ref="C293" r:id="rId182" display="https://fbref.com/en/country/ALG/Algeria-Football" xr:uid="{A7B6DFB3-D1B1-4293-95D6-1D9B2AB536E5}"/>
    <hyperlink ref="E293" r:id="rId183" display="https://fbref.com/en/squads/7c21e445/West-Ham-United-Stats" xr:uid="{CD32BF79-64AF-4B09-A88B-B443C4A73615}"/>
    <hyperlink ref="AK293" r:id="rId184" display="https://fbref.com/en/players/5a04fd92/matchlogs/2023-2024/summary/Said-Benrahma-Match-Logs" xr:uid="{F3434F68-F104-4F0B-BC29-94FD204A518C}"/>
    <hyperlink ref="B434" r:id="rId185" display="https://fbref.com/en/players/3b8674e6/Rodrigo-Bentancur" xr:uid="{691917BB-4414-48F2-89FD-48EC29775CA8}"/>
    <hyperlink ref="C434" r:id="rId186" display="https://fbref.com/en/country/URU/Uruguay-Football" xr:uid="{968B3DF5-C2AC-4D88-920A-92AA5C5C1F98}"/>
    <hyperlink ref="E434" r:id="rId187" display="https://fbref.com/en/squads/361ca564/Tottenham-Hotspur-Stats" xr:uid="{FF84630C-B2EC-4D7D-9C79-507ACEE866A7}"/>
    <hyperlink ref="AK434" r:id="rId188" display="https://fbref.com/en/players/3b8674e6/matchlogs/2023-2024/summary/Rodrigo-Bentancur-Match-Logs" xr:uid="{8633F6C4-4F45-4C22-ABAF-F1E90BE56F68}"/>
    <hyperlink ref="B370" r:id="rId189" display="https://fbref.com/en/players/68db6358/Daniel-Bentley" xr:uid="{F62E722C-7C50-4A84-B69F-53A675017F67}"/>
    <hyperlink ref="C370" r:id="rId190" display="https://fbref.com/en/country/ENG/England-Football" xr:uid="{BD0CB709-994B-4CBB-88D4-B893BBE89192}"/>
    <hyperlink ref="E370" r:id="rId191" display="https://fbref.com/en/squads/8cec06e1/Wolverhampton-Wanderers-Stats" xr:uid="{3046FC29-FD71-4C0B-9FEF-6B425EBEF006}"/>
    <hyperlink ref="AK370" r:id="rId192" display="https://fbref.com/en/players/68db6358/matchlogs/2023-2024/summary/Daniel-Bentley-Match-Logs" xr:uid="{53012013-636D-446C-B23C-4BA18E02EBDB}"/>
    <hyperlink ref="B254" r:id="rId193" display="https://fbref.com/en/players/f72293fc/Johann-Berg-Gudmundsson" xr:uid="{350FDE62-F5F6-4395-9F48-B97B11FF821B}"/>
    <hyperlink ref="C254" r:id="rId194" display="https://fbref.com/en/country/ISL/Iceland-Football" xr:uid="{2F487FF4-81E6-4B57-BE6E-E28E3437496F}"/>
    <hyperlink ref="E254" r:id="rId195" display="https://fbref.com/en/squads/943e8050/Burnley-Stats" xr:uid="{11745DDB-6E3D-4385-9C5B-951F9E0063A5}"/>
    <hyperlink ref="AK254" r:id="rId196" display="https://fbref.com/en/players/f72293fc/matchlogs/2023-2024/summary/Johann-Berg-Gudmundsson-Match-Logs" xr:uid="{4CD2FB6D-7A96-4DD0-8953-C5450D38C087}"/>
    <hyperlink ref="B83" r:id="rId197" display="https://fbref.com/en/players/d0b6129f/Sander-Berge" xr:uid="{BFFAE0A9-1D4D-4952-8249-831151E2BA69}"/>
    <hyperlink ref="C83" r:id="rId198" display="https://fbref.com/en/country/NOR/Norway-Football" xr:uid="{7BF1A821-8F78-4A8D-B25F-602B297AC94F}"/>
    <hyperlink ref="E83" r:id="rId199" display="https://fbref.com/en/squads/943e8050/Burnley-Stats" xr:uid="{867DB813-4850-4088-880F-C1CEFED6F1FB}"/>
    <hyperlink ref="AK83" r:id="rId200" display="https://fbref.com/en/players/d0b6129f/matchlogs/2023-2024/summary/Sander-Berge-Match-Logs" xr:uid="{60C284DA-49EC-4D7E-8069-66CC6E35B496}"/>
    <hyperlink ref="B467" r:id="rId201" display="https://fbref.com/en/players/2aaadf33/Luke-Berry" xr:uid="{F2B0BCF6-7DAA-4117-A84C-F43211440E59}"/>
    <hyperlink ref="C467" r:id="rId202" display="https://fbref.com/en/country/ENG/England-Football" xr:uid="{040DC4AE-5960-453A-A6B1-5B456581B689}"/>
    <hyperlink ref="E467" r:id="rId203" display="https://fbref.com/en/squads/e297cd13/Luton-Town-Stats" xr:uid="{D43CC17A-D13B-4427-A45A-8F26FEA45E81}"/>
    <hyperlink ref="AK467" r:id="rId204" display="https://fbref.com/en/players/2aaadf33/matchlogs/2023-2024/summary/Luke-Berry-Match-Logs" xr:uid="{1B4BC741-0F83-45DB-A11F-6E57D10A87BC}"/>
    <hyperlink ref="B312" r:id="rId205" display="https://fbref.com/en/players/ed5c0319/Beto" xr:uid="{A1A45ECA-2AB7-427C-8629-14D74FDBBF64}"/>
    <hyperlink ref="C312" r:id="rId206" display="https://fbref.com/en/country/GNB/Guinea-Bissau-Football" xr:uid="{772EBEE1-43BA-45B1-B606-0D99AEFE202C}"/>
    <hyperlink ref="E312" r:id="rId207" display="https://fbref.com/en/squads/d3fd31cc/Everton-Stats" xr:uid="{01992744-3E1A-41B0-8691-084B71191EAF}"/>
    <hyperlink ref="AK312" r:id="rId208" display="https://fbref.com/en/players/ed5c0319/matchlogs/2023-2024/summary/Beto-Match-Logs" xr:uid="{7DE8F3A2-2E2F-4000-B5A4-116AD33C7B7F}"/>
    <hyperlink ref="B137" r:id="rId209" display="https://fbref.com/en/players/9af1f9ff/Jordan-Beyer" xr:uid="{E5834BAA-F665-4C60-AFC9-265107F0C420}"/>
    <hyperlink ref="C137" r:id="rId210" display="https://fbref.com/en/country/GER/Germany-Football" xr:uid="{B259A808-42BF-476E-B9A4-23B33C9F87E1}"/>
    <hyperlink ref="E137" r:id="rId211" display="https://fbref.com/en/squads/943e8050/Burnley-Stats" xr:uid="{C5AD9D0D-F51B-4301-B003-10F7F1F8C42D}"/>
    <hyperlink ref="AK137" r:id="rId212" display="https://fbref.com/en/players/9af1f9ff/matchlogs/2023-2024/summary/Jordan-Beyer-Match-Logs" xr:uid="{39EB9817-5CFD-47D9-A53D-C5D1B092D711}"/>
    <hyperlink ref="B141" r:id="rId213" display="https://fbref.com/en/players/d328a254/Philip-Billing" xr:uid="{9210186C-43E6-42A7-9381-585D97F306D9}"/>
    <hyperlink ref="C141" r:id="rId214" display="https://fbref.com/en/country/DEN/Denmark-Football" xr:uid="{0B1DA696-8FEF-485C-BD57-11071FD632D1}"/>
    <hyperlink ref="E141" r:id="rId215" display="https://fbref.com/en/squads/4ba7cbea/Bournemouth-Stats" xr:uid="{8117129D-CC15-4CE9-9839-4FA06540BA84}"/>
    <hyperlink ref="AK141" r:id="rId216" display="https://fbref.com/en/players/d328a254/matchlogs/2023-2024/summary/Philip-Billing-Match-Logs" xr:uid="{904547AC-9E3A-4037-8D4B-2905A91C5D11}"/>
    <hyperlink ref="B110" r:id="rId217" display="https://fbref.com/en/players/6c203af0/Yves-Bissouma" xr:uid="{0FB3166E-9716-460F-BACB-E1745FE7D3DA}"/>
    <hyperlink ref="C110" r:id="rId218" display="https://fbref.com/en/country/MLI/Mali-Football" xr:uid="{E780F519-A428-408A-B86C-2C9B0A52C033}"/>
    <hyperlink ref="E110" r:id="rId219" display="https://fbref.com/en/squads/361ca564/Tottenham-Hotspur-Stats" xr:uid="{5693EA41-0D4E-4DDD-93CD-360B3F70EC1B}"/>
    <hyperlink ref="AK110" r:id="rId220" display="https://fbref.com/en/players/6c203af0/matchlogs/2023-2024/summary/Yves-Bissouma-Match-Logs" xr:uid="{905806C1-9904-4803-98E2-1ACC5F76DA87}"/>
    <hyperlink ref="B477" r:id="rId221" display="https://fbref.com/en/players/4c5835e6/Benicio-Boaitey" xr:uid="{6BE7742F-4936-48D7-A22D-B2CD339F1609}"/>
    <hyperlink ref="C477" r:id="rId222" display="https://fbref.com/en/country/ENG/England-Football" xr:uid="{E9A26483-FF7F-4F8A-AF27-A7237A58029F}"/>
    <hyperlink ref="E477" r:id="rId223" display="https://fbref.com/en/squads/d07537b9/Brighton-and-Hove-Albion-Stats" xr:uid="{AC772509-4741-4BAA-B0F1-E2FF5CFA16ED}"/>
    <hyperlink ref="AK477" r:id="rId224" display="https://fbref.com/en/players/4c5835e6/matchlogs/2023-2024/summary/Benicio-Boaitey-Match-Logs" xr:uid="{95D015F7-F6BD-4B5C-B624-7E5FA3743F25}"/>
    <hyperlink ref="B448" r:id="rId225" display="https://fbref.com/en/players/eed2427e/Oscar-Bobb" xr:uid="{67C486E3-4FB2-46CA-8614-CEC2E4D0E83A}"/>
    <hyperlink ref="C448" r:id="rId226" display="https://fbref.com/en/country/NOR/Norway-Football" xr:uid="{445F0C75-3FB6-47F6-84BA-5DF7E3138F71}"/>
    <hyperlink ref="E448" r:id="rId227" display="https://fbref.com/en/squads/b8fd03ef/Manchester-City-Stats" xr:uid="{585B32DE-AFBD-4EEF-B788-24F9ACA9B56D}"/>
    <hyperlink ref="AK448" r:id="rId228" display="https://fbref.com/en/players/eed2427e/matchlogs/2023-2024/summary/Oscar-Bobb-Match-Logs" xr:uid="{9F189CBB-DECA-4F98-8C9B-BF1FB4A579BC}"/>
    <hyperlink ref="B138" r:id="rId229" display="https://fbref.com/en/players/ae5019e6/Jayden-Bogle" xr:uid="{FBC6DA1A-9165-4859-B7FB-FE9EAA82E6E2}"/>
    <hyperlink ref="C138" r:id="rId230" display="https://fbref.com/en/country/ENG/England-Football" xr:uid="{44434637-CC37-4F19-92DD-14745543066A}"/>
    <hyperlink ref="E138" r:id="rId231" display="https://fbref.com/en/squads/1df6b87e/Sheffield-United-Stats" xr:uid="{3F1F2C58-D49A-4A8D-B795-C87236A4FEA7}"/>
    <hyperlink ref="AK138" r:id="rId232" display="https://fbref.com/en/players/ae5019e6/matchlogs/2023-2024/summary/Jayden-Bogle-Match-Logs" xr:uid="{88FEBC7A-D122-4074-BE6E-47796ACC33A0}"/>
    <hyperlink ref="B171" r:id="rId233" display="https://fbref.com/en/players/a4ac4b8f/Willy-Boly" xr:uid="{9B1BD0A9-2343-4B62-8AB2-FBE458821187}"/>
    <hyperlink ref="C171" r:id="rId234" display="https://fbref.com/en/country/CIV/Cote-dIvoire-Football" xr:uid="{BD90F8C2-E705-4F54-8835-DAA9A3952F79}"/>
    <hyperlink ref="E171" r:id="rId235" display="https://fbref.com/en/squads/e4a775cb/Nottingham-Forest-Stats" xr:uid="{8D4C965B-3709-4456-8EE7-E771AD5C5267}"/>
    <hyperlink ref="AK171" r:id="rId236" display="https://fbref.com/en/players/a4ac4b8f/matchlogs/2023-2024/summary/Willy-Boly-Match-Logs" xr:uid="{7F19D886-6755-41E5-81E6-F9B3FB27DA1F}"/>
    <hyperlink ref="B290" r:id="rId237" display="https://fbref.com/en/players/ccce7025/Sven-Botman" xr:uid="{75A1BDD0-ABF8-4F02-B24B-1024F211027B}"/>
    <hyperlink ref="C290" r:id="rId238" display="https://fbref.com/en/country/NED/Netherlands-Football" xr:uid="{0D0FC959-0DED-4E6F-A0E8-20AE0EF4E332}"/>
    <hyperlink ref="E290" r:id="rId239" display="https://fbref.com/en/squads/b2b47a98/Newcastle-United-Stats" xr:uid="{64DBFF41-77F5-4A20-A8F6-392430620AA8}"/>
    <hyperlink ref="AK290" r:id="rId240" display="https://fbref.com/en/players/ccce7025/matchlogs/2023-2024/summary/Sven-Botman-Match-Logs" xr:uid="{19F3496C-B02E-4DE6-BD52-CFEEAC015BC3}"/>
    <hyperlink ref="B29" r:id="rId241" display="https://fbref.com/en/players/79c84d1c/Jarrod-Bowen" xr:uid="{C718374A-12AD-4CDA-BD4E-E986142C1D1B}"/>
    <hyperlink ref="C29" r:id="rId242" display="https://fbref.com/en/country/ENG/England-Football" xr:uid="{6D52C14C-72C3-46C0-BC9E-5391DF905228}"/>
    <hyperlink ref="E29" r:id="rId243" display="https://fbref.com/en/squads/7c21e445/West-Ham-United-Stats" xr:uid="{D4C3D0D9-C7BD-4573-A9DE-C765F63B4289}"/>
    <hyperlink ref="AK29" r:id="rId244" display="https://fbref.com/en/players/79c84d1c/matchlogs/2023-2024/summary/Jarrod-Bowen-Match-Logs" xr:uid="{6A91F880-278C-42D0-8127-9CE92B04BFAF}"/>
    <hyperlink ref="B77" r:id="rId245" display="https://fbref.com/en/players/c1949191/Jarrad-Branthwaite" xr:uid="{270A3455-C2FB-4BA3-8DAB-7DBB51F23E91}"/>
    <hyperlink ref="C77" r:id="rId246" display="https://fbref.com/en/country/ENG/England-Football" xr:uid="{58B50B89-D0B8-4249-B483-168F57CDF41A}"/>
    <hyperlink ref="E77" r:id="rId247" display="https://fbref.com/en/squads/d3fd31cc/Everton-Stats" xr:uid="{542421F2-8741-4977-9EDE-902C506C405D}"/>
    <hyperlink ref="AK77" r:id="rId248" display="https://fbref.com/en/players/c1949191/matchlogs/2023-2024/summary/Jarrad-Branthwaite-Match-Logs" xr:uid="{81BDEB08-EB97-49F7-AAAE-1FAEA57882B0}"/>
    <hyperlink ref="B400" r:id="rId249" display="https://fbref.com/en/players/30e81a88/Rhian-Brewster" xr:uid="{693522C0-949E-4C6E-ACDC-4F3F26671DDB}"/>
    <hyperlink ref="C400" r:id="rId250" display="https://fbref.com/en/country/ENG/England-Football" xr:uid="{E9A78294-D303-4DC5-8B38-DA52059FB09E}"/>
    <hyperlink ref="E400" r:id="rId251" display="https://fbref.com/en/squads/1df6b87e/Sheffield-United-Stats" xr:uid="{2CA3A080-E394-436F-8FAE-F89CF368CC81}"/>
    <hyperlink ref="AK400" r:id="rId252" display="https://fbref.com/en/players/30e81a88/matchlogs/2023-2024/summary/Rhian-Brewster-Match-Logs" xr:uid="{462BBE16-80A0-4789-B736-D6B039E949B0}"/>
    <hyperlink ref="B352" r:id="rId253" display="https://fbref.com/en/players/97220da2/Armando-Broja" xr:uid="{BFA7D7B2-6B80-465F-8C84-FD781ADF1839}"/>
    <hyperlink ref="C352" r:id="rId254" display="https://fbref.com/en/country/ALB/Albania-Football" xr:uid="{2F6B7EFC-95CE-4FD3-9A0A-1B7312B502B1}"/>
    <hyperlink ref="E352" r:id="rId255" display="https://fbref.com/en/squads/cff3d9bb/Chelsea-Stats" xr:uid="{FAF10638-3A05-42DB-8152-FFE45F9A6102}"/>
    <hyperlink ref="AK352" r:id="rId256" display="https://fbref.com/en/players/97220da2/matchlogs/2023-2024/summary/Armando-Broja-Match-Logs" xr:uid="{B5DA83C2-6A95-4CC5-9B43-D321AC29B427}"/>
    <hyperlink ref="B360" r:id="rId257" display="https://fbref.com/en/players/5f346071/Andre-Brooks" xr:uid="{6421419A-2AEC-4ED5-8AA4-A07782A8BA73}"/>
    <hyperlink ref="C360" r:id="rId258" display="https://fbref.com/en/country/ENG/England-Football" xr:uid="{89CCE171-EE28-4F8A-B83D-339C75E89915}"/>
    <hyperlink ref="E360" r:id="rId259" display="https://fbref.com/en/squads/1df6b87e/Sheffield-United-Stats" xr:uid="{45191968-A774-42B3-8268-CD69B3377525}"/>
    <hyperlink ref="AK360" r:id="rId260" display="https://fbref.com/en/players/5f346071/matchlogs/2023-2024/summary/Andre-Brooks-Match-Logs" xr:uid="{E6206ED6-3F1A-47CB-861F-72767BB54F2C}"/>
    <hyperlink ref="B371" r:id="rId261" display="https://fbref.com/en/players/dc4cae05/David-Brooks" xr:uid="{196D76FA-AA84-400E-A019-1E36772DA7E4}"/>
    <hyperlink ref="C371" r:id="rId262" display="https://fbref.com/en/country/WAL/Wales-Football" xr:uid="{88123965-DBDA-4308-8160-BC5140B0B4D0}"/>
    <hyperlink ref="E371" r:id="rId263" display="https://fbref.com/en/squads/4ba7cbea/Bournemouth-Stats" xr:uid="{8DAB6C1B-9C7E-44E7-86A9-D3ED2FDF0958}"/>
    <hyperlink ref="AK371" r:id="rId264" display="https://fbref.com/en/players/dc4cae05/matchlogs/2023-2024/summary/David-Brooks-Match-Logs" xr:uid="{CB7D6848-F96A-4C0A-B8EE-8F302E533820}"/>
    <hyperlink ref="B199" r:id="rId265" display="https://fbref.com/en/players/ca18c8f1/Jacob-Brown" xr:uid="{58E3FE5A-4B4B-44D9-8459-BF3A63885F43}"/>
    <hyperlink ref="C199" r:id="rId266" display="https://fbref.com/en/country/SCO/Scotland-Football" xr:uid="{858D35EB-9AF4-4AD5-B733-3BCC2B4EC199}"/>
    <hyperlink ref="E199" r:id="rId267" display="https://fbref.com/en/squads/e297cd13/Luton-Town-Stats" xr:uid="{F1C45BB3-229B-4AA0-9C7C-6386724C7DEF}"/>
    <hyperlink ref="AK199" r:id="rId268" display="https://fbref.com/en/players/ca18c8f1/matchlogs/2023-2024/summary/Jacob-Brown-Match-Logs" xr:uid="{5BA855F1-FD1A-400F-AF4B-EAA1C96E3083}"/>
    <hyperlink ref="B89" r:id="rId269" display="https://fbref.com/en/players/47369df8/Josh-Brownhill" xr:uid="{5F1748E4-D076-4227-8F46-1605736C209D}"/>
    <hyperlink ref="C89" r:id="rId270" display="https://fbref.com/en/country/ENG/England-Football" xr:uid="{7EE2BA9E-5A17-4B72-BD20-70EA20AEA09F}"/>
    <hyperlink ref="E89" r:id="rId271" display="https://fbref.com/en/squads/943e8050/Burnley-Stats" xr:uid="{085E4385-8E16-4440-B758-A21AF92236E3}"/>
    <hyperlink ref="AK89" r:id="rId272" display="https://fbref.com/en/players/47369df8/matchlogs/2023-2024/summary/Josh-Brownhill-Match-Logs" xr:uid="{E58DBD10-B1C2-4941-B96A-2E1B60F90277}"/>
    <hyperlink ref="B304" r:id="rId273" display="https://fbref.com/en/players/4e204552/Jacob-Bruun-Larsen" xr:uid="{7B1DCF9A-602E-4E0A-9983-0890B9046FD6}"/>
    <hyperlink ref="C304" r:id="rId274" display="https://fbref.com/en/country/DEN/Denmark-Football" xr:uid="{ED92337B-EA4B-4ECC-B341-B0192D46BD00}"/>
    <hyperlink ref="E304" r:id="rId275" display="https://fbref.com/en/squads/943e8050/Burnley-Stats" xr:uid="{71EA3D36-1D40-4E0D-AEC7-E5A9321272E5}"/>
    <hyperlink ref="AK304" r:id="rId276" display="https://fbref.com/en/players/4e204552/matchlogs/2023-2024/summary/Jacob-Bruun-Larsen-Match-Logs" xr:uid="{6866F371-F65B-4CF3-AA22-17390120AC90}"/>
    <hyperlink ref="B338" r:id="rId277" display="https://fbref.com/en/players/bfc3b3a0/Hugo-Bueno" xr:uid="{5FE3A008-659C-49F1-B992-B08DFDA71513}"/>
    <hyperlink ref="C338" r:id="rId278" display="https://fbref.com/en/country/ESP/Spain-Football" xr:uid="{CBBF4B06-FB13-4AC1-A9CC-EB0A22567C89}"/>
    <hyperlink ref="E338" r:id="rId279" display="https://fbref.com/en/squads/8cec06e1/Wolverhampton-Wanderers-Stats" xr:uid="{D5C51016-5964-46CD-BF39-7CE750B76B8E}"/>
    <hyperlink ref="AK338" r:id="rId280" display="https://fbref.com/en/players/bfc3b3a0/matchlogs/2023-2024/summary/Hugo-Bueno-Match-Logs" xr:uid="{93734119-60DB-414F-BF23-A5BFA11E0E74}"/>
    <hyperlink ref="B421" r:id="rId281" display="https://fbref.com/en/players/edc98fac/Santiago-Bueno" xr:uid="{F84980D6-D1B9-4E27-8C53-95A603B21046}"/>
    <hyperlink ref="C421" r:id="rId282" display="https://fbref.com/en/country/URU/Uruguay-Football" xr:uid="{298C1F2C-C7CF-43EA-89CE-1B2E818B4DE4}"/>
    <hyperlink ref="E421" r:id="rId283" display="https://fbref.com/en/squads/8cec06e1/Wolverhampton-Wanderers-Stats" xr:uid="{6662CD07-880E-412C-85DE-629D171D57CB}"/>
    <hyperlink ref="AK421" r:id="rId284" display="https://fbref.com/en/players/edc98fac/matchlogs/2023-2024/summary/Santiago-Bueno-Match-Logs" xr:uid="{4D4AFDC7-9464-48F1-B10C-8C396E13BD41}"/>
    <hyperlink ref="B335" r:id="rId285" display="https://fbref.com/en/players/468a7a91/Facundo-Buonanotte" xr:uid="{29ABBD8D-A20A-42A8-8BFE-7519E66929EC}"/>
    <hyperlink ref="C335" r:id="rId286" display="https://fbref.com/en/country/ARG/Argentina-Football" xr:uid="{C9D8C59E-F0DF-40DB-9BD3-D00A3D037DEA}"/>
    <hyperlink ref="E335" r:id="rId287" display="https://fbref.com/en/squads/d07537b9/Brighton-and-Hove-Albion-Stats" xr:uid="{82F8E3F7-3C73-4986-81B2-F8A733880501}"/>
    <hyperlink ref="AK335" r:id="rId288" display="https://fbref.com/en/players/468a7a91/matchlogs/2023-2024/summary/Facundo-Buonanotte-Match-Logs" xr:uid="{F4AF59B0-8672-4D11-85FC-B10641AD3BE8}"/>
    <hyperlink ref="B269" r:id="rId289" display="https://fbref.com/en/players/a681b7b7/Reece-Burke" xr:uid="{4C7A26D7-C42E-4F51-9693-2EFF99A9163A}"/>
    <hyperlink ref="C269" r:id="rId290" display="https://fbref.com/en/country/ENG/England-Football" xr:uid="{5C141E4A-4550-4435-9FB1-9F35A18567C4}"/>
    <hyperlink ref="E269" r:id="rId291" display="https://fbref.com/en/squads/e297cd13/Luton-Town-Stats" xr:uid="{50555E95-3D52-4A6B-94B0-54F3D4EFC79F}"/>
    <hyperlink ref="AK269" r:id="rId292" display="https://fbref.com/en/players/a681b7b7/matchlogs/2023-2024/summary/Reece-Burke-Match-Logs" xr:uid="{C59EBFAC-5C50-4387-A0DD-7ED471E7ED4F}"/>
    <hyperlink ref="B142" r:id="rId293" display="https://fbref.com/en/players/b2d31e83/Dan-Burn" xr:uid="{EFF944DD-6A6E-4E12-B2F7-007FC079D00A}"/>
    <hyperlink ref="C142" r:id="rId294" display="https://fbref.com/en/country/ENG/England-Football" xr:uid="{5508DDFB-D326-47A3-8371-59497D3D96B9}"/>
    <hyperlink ref="E142" r:id="rId295" display="https://fbref.com/en/squads/b2b47a98/Newcastle-United-Stats" xr:uid="{F64C5954-10EE-4F7F-85CE-F332E08CBD64}"/>
    <hyperlink ref="AK142" r:id="rId296" display="https://fbref.com/en/players/b2d31e83/matchlogs/2023-2024/summary/Dan-Burn-Match-Logs" xr:uid="{A55C9018-4B2E-4F72-BE10-AC53DA96FAA0}"/>
    <hyperlink ref="B486" r:id="rId297" display="https://fbref.com/en/players/dab84ad2/Mason-Burstow" xr:uid="{36E31437-95F7-4152-8836-718D408B3101}"/>
    <hyperlink ref="C486" r:id="rId298" display="https://fbref.com/en/country/ENG/England-Football" xr:uid="{57056B62-A385-4926-A5D6-66E5C7FABD8E}"/>
    <hyperlink ref="E486" r:id="rId299" display="https://fbref.com/en/squads/cff3d9bb/Chelsea-Stats" xr:uid="{11667437-0F96-446F-ACA9-C9ACB160EB2E}"/>
    <hyperlink ref="AK486" r:id="rId300" display="https://fbref.com/en/players/dab84ad2/matchlogs/2023-2024/summary/Mason-Burstow-Match-Logs" xr:uid="{36C9073B-D937-4B5D-A12B-3783E92CEC3D}"/>
    <hyperlink ref="B117" r:id="rId301" display="https://fbref.com/en/players/16264a81/Moises-Caicedo" xr:uid="{F12B4B63-63C2-4377-8E4F-4C16359945C8}"/>
    <hyperlink ref="C117" r:id="rId302" display="https://fbref.com/en/country/ECU/Ecuador-Football" xr:uid="{FF54350F-7DFD-4970-ABF4-D1445C774451}"/>
    <hyperlink ref="E117" r:id="rId303" display="https://fbref.com/en/squads/cff3d9bb/Chelsea-Stats" xr:uid="{298E80A4-0B62-4B30-A8AE-2D554C5505D9}"/>
    <hyperlink ref="AK117" r:id="rId304" display="https://fbref.com/en/players/16264a81/matchlogs/2023-2024/summary/Moises-Caicedo-Match-Logs" xr:uid="{24C05B32-4CBA-476A-A316-E92F3BCA5236}"/>
    <hyperlink ref="B255" r:id="rId305" display="https://fbref.com/en/players/a8748947/Tom-Cairney" xr:uid="{4254C3E8-2437-4A45-9BB6-E2A31FAC9344}"/>
    <hyperlink ref="C255" r:id="rId306" display="https://fbref.com/en/country/SCO/Scotland-Football" xr:uid="{E5CA4282-AB07-4500-A221-5D25ED1F7D3B}"/>
    <hyperlink ref="E255" r:id="rId307" display="https://fbref.com/en/squads/fd962109/Fulham-Stats" xr:uid="{FC0E1E9D-0741-401D-9DC3-89C49768716B}"/>
    <hyperlink ref="AK255" r:id="rId308" display="https://fbref.com/en/players/a8748947/matchlogs/2023-2024/summary/Tom-Cairney-Match-Logs" xr:uid="{39377BEA-BC0C-4E6B-B199-521CC9721ABF}"/>
    <hyperlink ref="B172" r:id="rId309" display="https://fbref.com/en/players/59e6e5bf/Dominic-Calvert-Lewin" xr:uid="{AAF64495-821E-4EFF-A337-D8B8E34DFC80}"/>
    <hyperlink ref="C172" r:id="rId310" display="https://fbref.com/en/country/ENG/England-Football" xr:uid="{578451AB-76E2-4376-A7AD-CEC99B0B7BF3}"/>
    <hyperlink ref="E172" r:id="rId311" display="https://fbref.com/en/squads/d3fd31cc/Everton-Stats" xr:uid="{2F32D135-3287-4856-8088-EAADB68CE66F}"/>
    <hyperlink ref="AK172" r:id="rId312" display="https://fbref.com/en/players/59e6e5bf/matchlogs/2023-2024/summary/Dominic-Calvert-Lewin-Match-Logs" xr:uid="{0469C911-CC66-432C-8E7D-1223CBEFDFA0}"/>
    <hyperlink ref="B499" r:id="rId313" display="https://fbref.com/en/players/4506aec5/Thomas-Cannon" xr:uid="{D1A65E63-C838-400F-8465-45796E30FA39}"/>
    <hyperlink ref="C499" r:id="rId314" display="https://fbref.com/en/country/IRL/Republic-of-Ireland-Football" xr:uid="{D10796EC-4D6D-49AF-9115-8E863869A02A}"/>
    <hyperlink ref="E499" r:id="rId315" display="https://fbref.com/en/squads/d3fd31cc/Everton-Stats" xr:uid="{D2F4D4F2-FDB7-4720-9423-14896BA1650B}"/>
    <hyperlink ref="AK499" r:id="rId316" display="https://fbref.com/en/players/4506aec5/matchlogs/2023-2024/summary/Thomas-Cannon-Match-Logs" xr:uid="{C382D50B-E839-48D6-96C3-09D01B9576DA}"/>
    <hyperlink ref="B227" r:id="rId317" display="https://fbref.com/en/players/b4a014b1/Diego-Carlos" xr:uid="{63F68A6A-C44E-423C-A613-01E0403558B6}"/>
    <hyperlink ref="C227" r:id="rId318" display="https://fbref.com/en/country/BRA/Brazil-Football" xr:uid="{562030F6-AF31-4E19-9E92-B5180B4265E6}"/>
    <hyperlink ref="E227" r:id="rId319" display="https://fbref.com/en/squads/8602292d/Aston-Villa-Stats" xr:uid="{B0C1547A-7025-4AD7-92C6-3375C5892975}"/>
    <hyperlink ref="AK227" r:id="rId320" display="https://fbref.com/en/players/b4a014b1/matchlogs/2023-2024/summary/Diego-Carlos-Match-Logs" xr:uid="{AF1CC2AD-9CFC-4F63-9BE6-9FC6D07A57EC}"/>
    <hyperlink ref="B256" r:id="rId321" display="https://fbref.com/en/players/4d224fe8/Casemiro" xr:uid="{1F2392A4-8BE4-457D-8CDA-FBF4FB4A2396}"/>
    <hyperlink ref="C256" r:id="rId322" display="https://fbref.com/en/country/BRA/Brazil-Football" xr:uid="{BB67C980-EE78-48D1-8B1D-423E07A9C909}"/>
    <hyperlink ref="E256" r:id="rId323" display="https://fbref.com/en/squads/19538871/Manchester-United-Stats" xr:uid="{6239D86C-51F8-4018-AE1D-83FAEE4C9DD9}"/>
    <hyperlink ref="AK256" r:id="rId324" display="https://fbref.com/en/players/4d224fe8/matchlogs/2023-2024/summary/Casemiro-Match-Logs" xr:uid="{D20D40CC-146B-4B30-A71C-87127EE7C263}"/>
    <hyperlink ref="B98" r:id="rId325" display="https://fbref.com/en/players/2389cdc2/Matty-Cash" xr:uid="{CF761F13-859B-41DA-98E3-4E8DC1F4309A}"/>
    <hyperlink ref="C98" r:id="rId326" display="https://fbref.com/en/country/POL/Poland-Football" xr:uid="{2F4C5D3A-5C76-4673-A849-7CBADD96BB90}"/>
    <hyperlink ref="E98" r:id="rId327" display="https://fbref.com/en/squads/8602292d/Aston-Villa-Stats" xr:uid="{1B299E2A-79D9-47BF-A74B-8F056DF29A57}"/>
    <hyperlink ref="AK98" r:id="rId328" display="https://fbref.com/en/players/2389cdc2/matchlogs/2023-2024/summary/Matty-Cash-Match-Logs" xr:uid="{4EC98669-7914-42DA-8767-2560AEACB637}"/>
    <hyperlink ref="B121" r:id="rId329" display="https://fbref.com/en/players/197640fd/Timothy-Castagne" xr:uid="{91A76B64-E9E3-4747-9473-C94E49389C24}"/>
    <hyperlink ref="C121" r:id="rId330" display="https://fbref.com/en/country/BEL/Belgium-Football" xr:uid="{112403CB-B7EE-4EC0-A77E-BA4E8EB892BA}"/>
    <hyperlink ref="E121" r:id="rId331" display="https://fbref.com/en/squads/fd962109/Fulham-Stats" xr:uid="{D34E997E-8894-4808-ABA6-78826CFE4A8B}"/>
    <hyperlink ref="AK121" r:id="rId332" display="https://fbref.com/en/players/197640fd/matchlogs/2023-2024/summary/Timothy-Castagne-Match-Logs" xr:uid="{035CA32B-0A2D-4FFA-A4B7-7EB5350D6E12}"/>
    <hyperlink ref="B491" r:id="rId333" display="https://fbref.com/en/players/e28868f3/Jonny-Castro" xr:uid="{1B9B0DC9-294D-446B-9F94-3E7A0A6C587A}"/>
    <hyperlink ref="C491" r:id="rId334" display="https://fbref.com/en/country/ESP/Spain-Football" xr:uid="{A5B95401-19BA-4162-9673-54EE816B79AC}"/>
    <hyperlink ref="E491" r:id="rId335" display="https://fbref.com/en/squads/8cec06e1/Wolverhampton-Wanderers-Stats" xr:uid="{D5155346-5E6A-46D9-96D0-79BADA02BBE7}"/>
    <hyperlink ref="AK491" r:id="rId336" display="https://fbref.com/en/players/e28868f3/matchlogs/2023-2024/summary/Jonny-Castro-Match-Logs" xr:uid="{6E28B6BC-982B-4C6A-AF4D-7BDF0AD6E81F}"/>
    <hyperlink ref="B449" r:id="rId337" display="https://fbref.com/en/players/9cfbad36/Julio-Cesar-Enciso" xr:uid="{502D6CE1-3758-4D5A-8DD9-4D613B9513D0}"/>
    <hyperlink ref="C449" r:id="rId338" display="https://fbref.com/en/country/PAR/Paraguay-Football" xr:uid="{664A6F3C-01F2-4EB8-A39E-4F156B688533}"/>
    <hyperlink ref="E449" r:id="rId339" display="https://fbref.com/en/squads/d07537b9/Brighton-and-Hove-Albion-Stats" xr:uid="{96842DBF-7E3A-43DF-8BAA-ADAC1020F949}"/>
    <hyperlink ref="AK449" r:id="rId340" display="https://fbref.com/en/players/9cfbad36/matchlogs/2023-2024/summary/Julio-Cesar-Enciso-Match-Logs" xr:uid="{B4FA1F2D-B649-401A-BC39-20F46D83E4A1}"/>
    <hyperlink ref="B455" r:id="rId341" display="https://fbref.com/en/players/890f108d/Youssef-Chermiti" xr:uid="{F6ED64C7-0C54-49C9-B424-379CF93224F4}"/>
    <hyperlink ref="C455" r:id="rId342" display="https://fbref.com/en/country/POR/Portugal-Football" xr:uid="{8740EDE0-B375-4B8E-A101-5F2464443977}"/>
    <hyperlink ref="E455" r:id="rId343" display="https://fbref.com/en/squads/d3fd31cc/Everton-Stats" xr:uid="{5B1365C3-9D4C-4AB2-BB7A-2CC50FDC5F9D}"/>
    <hyperlink ref="AK455" r:id="rId344" display="https://fbref.com/en/players/890f108d/matchlogs/2023-2024/summary/Youssef-Chermiti-Match-Logs" xr:uid="{8B097151-D5D5-4A84-BADB-18C7AB9F128B}"/>
    <hyperlink ref="B343" r:id="rId345" display="https://fbref.com/en/players/d2424d1b/Ben-Chilwell" xr:uid="{9FABC49E-E309-4F38-81D5-2DBC60ADDE7D}"/>
    <hyperlink ref="C343" r:id="rId346" display="https://fbref.com/en/country/ENG/England-Football" xr:uid="{7631E666-743F-4F7D-AF54-4A8B5ED47102}"/>
    <hyperlink ref="E343" r:id="rId347" display="https://fbref.com/en/squads/cff3d9bb/Chelsea-Stats" xr:uid="{02073C2A-D778-4B6F-AB5D-1445B5CE591E}"/>
    <hyperlink ref="AK343" r:id="rId348" display="https://fbref.com/en/players/d2424d1b/matchlogs/2023-2024/summary/Ben-Chilwell-Match-Logs" xr:uid="{17CCBD72-7EA5-447F-9EE8-821898F8FACE}"/>
    <hyperlink ref="B243" r:id="rId349" display="https://fbref.com/en/players/2696b6a9/Tahith-Chong" xr:uid="{1DE01B78-9619-45DB-94AD-D66617229EA0}"/>
    <hyperlink ref="C243" r:id="rId350" display="https://fbref.com/en/country/NED/Netherlands-Football" xr:uid="{7E4E8EC3-05FE-44CE-84B5-5051A2EDC175}"/>
    <hyperlink ref="E243" r:id="rId351" display="https://fbref.com/en/squads/e297cd13/Luton-Town-Stats" xr:uid="{521DF74F-388E-4B80-9C70-B0AFE8F90D72}"/>
    <hyperlink ref="AK243" r:id="rId352" display="https://fbref.com/en/players/2696b6a9/matchlogs/2023-2024/summary/Tahith-Chong-Match-Logs" xr:uid="{900D1E45-2181-4EBF-8D45-E62B1839AD74}"/>
    <hyperlink ref="B87" r:id="rId353" display="https://fbref.com/en/players/26ce2263/Ryan-Christie" xr:uid="{BFFA4511-BE21-4B16-AE62-45F896233D2F}"/>
    <hyperlink ref="C87" r:id="rId354" display="https://fbref.com/en/country/SCO/Scotland-Football" xr:uid="{AF065688-333F-4A61-9E0F-54E680D7A3CC}"/>
    <hyperlink ref="E87" r:id="rId355" display="https://fbref.com/en/squads/4ba7cbea/Bournemouth-Stats" xr:uid="{D2F6D958-7CE3-4968-B792-003B9976DA22}"/>
    <hyperlink ref="AK87" r:id="rId356" display="https://fbref.com/en/players/26ce2263/matchlogs/2023-2024/summary/Ryan-Christie-Match-Logs" xr:uid="{D4A1B5A1-B725-40A1-ACBB-CE344629717E}"/>
    <hyperlink ref="B419" r:id="rId357" display="https://fbref.com/en/players/b2f9c73e/Carney-Chukwuemeka" xr:uid="{3BAFFED7-DE16-48D4-835B-9AA580CA9E0A}"/>
    <hyperlink ref="C419" r:id="rId358" display="https://fbref.com/en/country/ENG/England-Football" xr:uid="{B868E53A-7B41-4328-838D-C895136A2CF0}"/>
    <hyperlink ref="E419" r:id="rId359" display="https://fbref.com/en/squads/cff3d9bb/Chelsea-Stats" xr:uid="{377D6A70-2159-4B6B-9897-65E875479366}"/>
    <hyperlink ref="AK419" r:id="rId360" display="https://fbref.com/en/players/b2f9c73e/matchlogs/2023-2024/summary/Carney-Chukwuemeka-Match-Logs" xr:uid="{E93A1C22-A34D-4F9A-8D44-E1BD30DE0B07}"/>
    <hyperlink ref="B440" r:id="rId361" display="https://fbref.com/en/players/7c5fa6cf/Jordan-Clark" xr:uid="{569A53D8-9CAD-40FB-A927-D6C67DB4B4F6}"/>
    <hyperlink ref="C440" r:id="rId362" display="https://fbref.com/en/country/ENG/England-Football" xr:uid="{1DE01E34-07B9-41DA-B540-E42AD90A12A5}"/>
    <hyperlink ref="E440" r:id="rId363" display="https://fbref.com/en/squads/e297cd13/Luton-Town-Stats" xr:uid="{01C84860-DCEE-44F1-AF07-608C9E302024}"/>
    <hyperlink ref="AK440" r:id="rId364" display="https://fbref.com/en/players/7c5fa6cf/matchlogs/2023-2024/summary/Jordan-Clark-Match-Logs" xr:uid="{22478D3F-2437-443F-B211-595811764A39}"/>
    <hyperlink ref="B302" r:id="rId365" display="https://fbref.com/en/players/0442183b/Nathaniel-Clyne" xr:uid="{0F709D87-4450-4734-9F9E-BA6FA65EDCBD}"/>
    <hyperlink ref="C302" r:id="rId366" display="https://fbref.com/en/country/ENG/England-Football" xr:uid="{C5BC4726-9CF1-4261-9883-5D53984E2428}"/>
    <hyperlink ref="E302" r:id="rId367" display="https://fbref.com/en/squads/47c64c55/Crystal-Palace-Stats" xr:uid="{B95044A2-18FD-4ECE-9AE7-3A1DB927196B}"/>
    <hyperlink ref="AK302" r:id="rId368" display="https://fbref.com/en/players/0442183b/matchlogs/2023-2024/summary/Nathaniel-Clyne-Match-Logs" xr:uid="{8D8EBC10-1A9D-47F3-B92D-5BFF440F3621}"/>
    <hyperlink ref="B452" r:id="rId369" display="https://fbref.com/en/players/0420d84f/Seamus-Coleman" xr:uid="{ADA0B935-D0C5-41B4-A6EC-8370FAF915CC}"/>
    <hyperlink ref="C452" r:id="rId370" display="https://fbref.com/en/country/IRL/Republic-of-Ireland-Football" xr:uid="{B9AF2507-BE70-475D-9D21-6A0DA1C41192}"/>
    <hyperlink ref="E452" r:id="rId371" display="https://fbref.com/en/squads/d3fd31cc/Everton-Stats" xr:uid="{C50128B1-0E9D-45F0-8758-275C4E00A980}"/>
    <hyperlink ref="AK452" r:id="rId372" display="https://fbref.com/en/players/0420d84f/matchlogs/2023-2024/summary/Seamus-Coleman-Match-Logs" xr:uid="{D150434D-BA6D-4402-831E-CB3CA815706B}"/>
    <hyperlink ref="B160" r:id="rId373" display="https://fbref.com/en/players/a8c19eb8/Nathan-Collins" xr:uid="{F4C99A53-BC43-4360-AF56-01B540EA8262}"/>
    <hyperlink ref="C160" r:id="rId374" display="https://fbref.com/en/country/IRL/Republic-of-Ireland-Football" xr:uid="{25602730-0D6D-49E8-9A3B-ED92474DBAD8}"/>
    <hyperlink ref="E160" r:id="rId375" display="https://fbref.com/en/squads/cd051869/Brentford-Stats" xr:uid="{717A395F-F146-41C4-BC1D-0AD4DC4F7B3E}"/>
    <hyperlink ref="AK160" r:id="rId376" display="https://fbref.com/en/players/a8c19eb8/matchlogs/2023-2024/summary/Nathan-Collins-Match-Logs" xr:uid="{1C9C3E22-6C1A-4A13-B22F-1F0588EB2923}"/>
    <hyperlink ref="B75" r:id="rId377" display="https://fbref.com/en/players/700783e7/Levi-Colwill" xr:uid="{95D951B7-59AF-429E-9214-1CD03F59078C}"/>
    <hyperlink ref="C75" r:id="rId378" display="https://fbref.com/en/country/ENG/England-Football" xr:uid="{19FD6FFD-7F8A-4E8C-9066-8FAA8A9AFD8A}"/>
    <hyperlink ref="E75" r:id="rId379" display="https://fbref.com/en/squads/cff3d9bb/Chelsea-Stats" xr:uid="{7DBE608E-D938-4CFB-9B41-DD08E8AE2F56}"/>
    <hyperlink ref="AK75" r:id="rId380" display="https://fbref.com/en/players/700783e7/matchlogs/2023-2024/summary/Levi-Colwill-Match-Logs" xr:uid="{5848428A-DF1F-4F42-AB2A-691157B63EC2}"/>
    <hyperlink ref="B167" r:id="rId381" display="https://fbref.com/en/players/2afc7272/Lewis-Cook" xr:uid="{3876D239-02B1-4C98-8DCC-0B6753958BCB}"/>
    <hyperlink ref="C167" r:id="rId382" display="https://fbref.com/en/country/ENG/England-Football" xr:uid="{C3772A76-7724-4CD9-9277-CE71299913E0}"/>
    <hyperlink ref="E167" r:id="rId383" display="https://fbref.com/en/squads/4ba7cbea/Bournemouth-Stats" xr:uid="{7346D9E6-09B0-4D2E-BDC4-B66F9788A08F}"/>
    <hyperlink ref="AK167" r:id="rId384" display="https://fbref.com/en/players/2afc7272/matchlogs/2023-2024/summary/Lewis-Cook-Match-Logs" xr:uid="{A2090AB0-54A2-4B63-8F55-606C7EF861DA}"/>
    <hyperlink ref="B474" r:id="rId385" display="https://fbref.com/en/players/74e12f1e/Jack-Cork" xr:uid="{3FF5F5F7-B826-47AB-843F-8AE9B994800C}"/>
    <hyperlink ref="C474" r:id="rId386" display="https://fbref.com/en/country/ENG/England-Football" xr:uid="{ECE8F3F9-503F-4C62-A3CE-A26B61DD3C8E}"/>
    <hyperlink ref="E474" r:id="rId387" display="https://fbref.com/en/squads/943e8050/Burnley-Stats" xr:uid="{21BCD261-B630-4470-A523-261A9D0DFC99}"/>
    <hyperlink ref="AK474" r:id="rId388" display="https://fbref.com/en/players/74e12f1e/matchlogs/2023-2024/summary/Jack-Cork-Match-Logs" xr:uid="{4901EA68-FE7F-4377-8CF9-7EA7E64ED354}"/>
    <hyperlink ref="B500" r:id="rId389" display="https://fbref.com/en/players/beb391dd/Maxwel-Cornet" xr:uid="{78A8E16C-311A-46E6-9F5C-4CA3ECE113D3}"/>
    <hyperlink ref="C500" r:id="rId390" display="https://fbref.com/en/country/CIV/Cote-dIvoire-Football" xr:uid="{DA659187-BD75-4790-89AF-2BF6762E0A9E}"/>
    <hyperlink ref="E500" r:id="rId391" display="https://fbref.com/en/squads/7c21e445/West-Ham-United-Stats" xr:uid="{C8B6FF24-038D-4DB6-A93D-7B057A5B7B88}"/>
    <hyperlink ref="AK500" r:id="rId392" display="https://fbref.com/en/players/beb391dd/matchlogs/2023-2024/summary/Maxwel-Cornet-Match-Logs" xr:uid="{2EE2977F-A3B7-4AAD-8CEB-013CC518DCA1}"/>
    <hyperlink ref="B13" r:id="rId393" display="https://fbref.com/en/players/fdf3cb77/Vladimir-Coufal" xr:uid="{FEFF2F8F-5B0F-4D35-99F9-816CC665803F}"/>
    <hyperlink ref="C13" r:id="rId394" display="https://fbref.com/en/country/CZE/Czech-Republic-Football" xr:uid="{365169AC-F95A-4402-B726-55C5298E75EF}"/>
    <hyperlink ref="E13" r:id="rId395" display="https://fbref.com/en/squads/7c21e445/West-Ham-United-Stats" xr:uid="{14502F8D-17B9-4058-8DC2-E73DCDEDE448}"/>
    <hyperlink ref="AK13" r:id="rId396" display="https://fbref.com/en/players/fdf3cb77/matchlogs/2023-2024/summary/Vladimir-Coufal-Match-Logs" xr:uid="{2AA5F3D7-433B-4906-9793-4688567A0FF7}"/>
    <hyperlink ref="B468" r:id="rId397" display="https://fbref.com/en/players/0ef89a37/Philippe-Coutinho" xr:uid="{BD2E7DFC-B6AD-4721-894E-C9E0C6F0E211}"/>
    <hyperlink ref="C468" r:id="rId398" display="https://fbref.com/en/country/BRA/Brazil-Football" xr:uid="{15261312-6A4C-4EE7-951B-1CB5CD3A9311}"/>
    <hyperlink ref="E468" r:id="rId399" display="https://fbref.com/en/squads/8602292d/Aston-Villa-Stats" xr:uid="{C34AB2A9-7810-4EC4-B865-36CB46056930}"/>
    <hyperlink ref="AK468" r:id="rId400" display="https://fbref.com/en/players/0ef89a37/matchlogs/2023-2024/summary/Philippe-Coutinho-Match-Logs" xr:uid="{DCADBD14-9917-400F-9B52-D35B94285718}"/>
    <hyperlink ref="B418" r:id="rId401" display="https://fbref.com/en/players/4f974391/Aaron-Cresswell" xr:uid="{FD29A264-A35B-47F9-B645-8D9AAF085634}"/>
    <hyperlink ref="C418" r:id="rId402" display="https://fbref.com/en/country/ENG/England-Football" xr:uid="{A6BED69C-C94C-4B1F-8B41-E3C95DD5C93D}"/>
    <hyperlink ref="E418" r:id="rId403" display="https://fbref.com/en/squads/7c21e445/West-Ham-United-Stats" xr:uid="{4533175E-3E5A-4196-85BC-BAB27A97014F}"/>
    <hyperlink ref="AK418" r:id="rId404" display="https://fbref.com/en/players/4f974391/matchlogs/2023-2024/summary/Aaron-Cresswell-Match-Logs" xr:uid="{8034A3AB-EAE2-4178-808D-6CFA45EE539E}"/>
    <hyperlink ref="B236" r:id="rId405" display="https://fbref.com/en/players/1daec722/Marc-Cucurella" xr:uid="{D5FC55B0-D270-4AAB-A07A-A467EFA18D37}"/>
    <hyperlink ref="C236" r:id="rId406" display="https://fbref.com/en/country/ESP/Spain-Football" xr:uid="{3E0D1672-E169-40F1-95B8-91F9CD21F314}"/>
    <hyperlink ref="E236" r:id="rId407" display="https://fbref.com/en/squads/cff3d9bb/Chelsea-Stats" xr:uid="{06BF5DD8-A729-4957-8435-FD8F4241DA96}"/>
    <hyperlink ref="AK236" r:id="rId408" display="https://fbref.com/en/players/1daec722/matchlogs/2023-2024/summary/Marc-Cucurella-Match-Logs" xr:uid="{3771D2DF-5CE4-4E29-A6B2-E54C7DBCEFCB}"/>
    <hyperlink ref="B202" r:id="rId409" display="https://fbref.com/en/players/f6d7d690/Josh-Cullen" xr:uid="{D54B4773-481E-480C-9E3E-3593DA715FB9}"/>
    <hyperlink ref="C202" r:id="rId410" display="https://fbref.com/en/country/IRL/Republic-of-Ireland-Football" xr:uid="{02E68F2D-5915-41B7-A4D0-6CAB2231DD19}"/>
    <hyperlink ref="E202" r:id="rId411" display="https://fbref.com/en/squads/943e8050/Burnley-Stats" xr:uid="{5D33B9D0-48CC-4A58-8163-07141F6C6697}"/>
    <hyperlink ref="AK202" r:id="rId412" display="https://fbref.com/en/players/f6d7d690/matchlogs/2023-2024/summary/Josh-Cullen-Match-Logs" xr:uid="{00AF0FB6-C3AA-41DC-96FD-F4EBF30EF720}"/>
    <hyperlink ref="B34" r:id="rId413" display="https://fbref.com/en/players/dc62b55d/Matheus-Cunha" xr:uid="{BA572889-72A0-4A78-87DF-AE4D134D2806}"/>
    <hyperlink ref="C34" r:id="rId414" display="https://fbref.com/en/country/BRA/Brazil-Football" xr:uid="{63D86C92-4695-4AB8-AD39-F265C85138F2}"/>
    <hyperlink ref="E34" r:id="rId415" display="https://fbref.com/en/squads/8cec06e1/Wolverhampton-Wanderers-Stats" xr:uid="{CF83399F-B286-451A-88D3-F906A9C63050}"/>
    <hyperlink ref="AK34" r:id="rId416" display="https://fbref.com/en/players/dc62b55d/matchlogs/2023-2024/summary/Matheus-Cunha-Match-Logs" xr:uid="{54383A33-2CB7-4896-B7EE-8E2CD7DA8834}"/>
    <hyperlink ref="B303" r:id="rId417" display="https://fbref.com/en/players/db4ed67b/Mahmoud-Dahoud" xr:uid="{AB473A97-79A7-4F9E-820A-4582F44E9B3D}"/>
    <hyperlink ref="C303" r:id="rId418" display="https://fbref.com/en/country/GER/Germany-Football" xr:uid="{925E566F-CDBA-4C6C-922A-A2AAF2D678D2}"/>
    <hyperlink ref="E303" r:id="rId419" display="https://fbref.com/en/squads/d07537b9/Brighton-and-Hove-Albion-Stats" xr:uid="{B382BA76-3497-4C67-81C4-1804BB59960F}"/>
    <hyperlink ref="AK303" r:id="rId420" display="https://fbref.com/en/players/db4ed67b/matchlogs/2023-2024/summary/Mahmoud-Dahoud-Match-Logs" xr:uid="{F78AFDDC-76A1-4973-8774-433E8CBB7FE4}"/>
    <hyperlink ref="B197" r:id="rId421" display="https://fbref.com/en/players/93e08bce/Ameen-Al-Dakhil" xr:uid="{1A3E1A49-D5FE-46EC-ADF0-108168131388}"/>
    <hyperlink ref="C197" r:id="rId422" display="https://fbref.com/en/country/BEL/Belgium-Football" xr:uid="{0831C9CA-8A7C-44E1-9EF1-C2725859AB31}"/>
    <hyperlink ref="E197" r:id="rId423" display="https://fbref.com/en/squads/943e8050/Burnley-Stats" xr:uid="{84F144C1-070D-45F5-98E0-3A58478AA788}"/>
    <hyperlink ref="AK197" r:id="rId424" display="https://fbref.com/en/players/93e08bce/matchlogs/2023-2024/summary/Ameen-Al-Dakhil-Match-Logs" xr:uid="{9191E387-71E6-4B98-A94E-59CC387C7650}"/>
    <hyperlink ref="B69" r:id="rId425" display="https://fbref.com/en/players/d9565625/Diogo-Dalot" xr:uid="{F032CF99-C77F-4840-95CA-F551DE1514C9}"/>
    <hyperlink ref="C69" r:id="rId426" display="https://fbref.com/en/country/POR/Portugal-Football" xr:uid="{4C7413C7-5150-401F-BE8D-B081AB8D8B52}"/>
    <hyperlink ref="E69" r:id="rId427" display="https://fbref.com/en/squads/19538871/Manchester-United-Stats" xr:uid="{DDAEC82E-6122-4AA6-AF9D-748178F993D5}"/>
    <hyperlink ref="AK69" r:id="rId428" display="https://fbref.com/en/players/d9565625/matchlogs/2023-2024/summary/Diogo-Dalot-Match-Logs" xr:uid="{54534271-E826-44C0-AB76-43974EBAD014}"/>
    <hyperlink ref="B396" r:id="rId429" display="https://fbref.com/en/players/215f3907/Mikkel-Damsgaard" xr:uid="{B2020808-753A-44AB-9194-5EDF7F8C6304}"/>
    <hyperlink ref="C396" r:id="rId430" display="https://fbref.com/en/country/DEN/Denmark-Football" xr:uid="{A9D48CFA-689B-40E1-82AA-68DACE3A87A5}"/>
    <hyperlink ref="E396" r:id="rId431" display="https://fbref.com/en/squads/cd051869/Brentford-Stats" xr:uid="{9FE0BAA0-7D94-49FD-B606-9FC74478CA10}"/>
    <hyperlink ref="AK396" r:id="rId432" display="https://fbref.com/en/players/215f3907/matchlogs/2023-2024/summary/Mikkel-Damsgaard-Match-Logs" xr:uid="{42A589D9-6987-4338-A646-7F1525AD4B0F}"/>
    <hyperlink ref="B295" r:id="rId433" display="https://fbref.com/en/players/a816dbfb/Danilo" xr:uid="{BB6BA194-A7E5-4FF2-B574-9AEF10CBA077}"/>
    <hyperlink ref="C295" r:id="rId434" display="https://fbref.com/en/country/BRA/Brazil-Football" xr:uid="{B1D98180-9A2B-4534-B93B-F4DF8E8A1ADA}"/>
    <hyperlink ref="E295" r:id="rId435" display="https://fbref.com/en/squads/e4a775cb/Nottingham-Forest-Stats" xr:uid="{3DA872FC-38D3-4E3C-8EA2-6A4C2A49345C}"/>
    <hyperlink ref="AK295" r:id="rId436" display="https://fbref.com/en/players/a816dbfb/matchlogs/2023-2024/summary/Danilo-Match-Logs" xr:uid="{66D81D0E-0A2A-479C-B5F8-D4E72FF5CEA9}"/>
    <hyperlink ref="B315" r:id="rId437" display="https://fbref.com/en/players/f08490a6/Arnaut-Danjuma" xr:uid="{1B21A583-AD28-46B3-A6C4-4045E90915B3}"/>
    <hyperlink ref="C315" r:id="rId438" display="https://fbref.com/en/country/NED/Netherlands-Football" xr:uid="{B2A8C40B-7D98-4374-A7C1-61240A57AE38}"/>
    <hyperlink ref="E315" r:id="rId439" display="https://fbref.com/en/squads/d3fd31cc/Everton-Stats" xr:uid="{2D9F54AB-C54D-4620-8E26-7A149686635C}"/>
    <hyperlink ref="AK315" r:id="rId440" display="https://fbref.com/en/players/f08490a6/matchlogs/2023-2024/summary/Arnaut-Danjuma-Match-Logs" xr:uid="{566FFECC-45B9-4CDC-B10F-977D0A91DF34}"/>
    <hyperlink ref="B483" r:id="rId441" display="https://fbref.com/en/players/60344e4f/Josh-Dasilva" xr:uid="{CC0714F5-BE31-466A-BA7A-CFDFF3B2ECA0}"/>
    <hyperlink ref="C483" r:id="rId442" display="https://fbref.com/en/country/ENG/England-Football" xr:uid="{2EF787ED-EBB5-4FB4-8BDF-33723F645B6A}"/>
    <hyperlink ref="E483" r:id="rId443" display="https://fbref.com/en/squads/cd051869/Brentford-Stats" xr:uid="{09F37D6F-6C7A-494E-A294-2CA13FB852E8}"/>
    <hyperlink ref="AK483" r:id="rId444" display="https://fbref.com/en/players/60344e4f/matchlogs/2023-2024/summary/Josh-Dasilva-Match-Logs" xr:uid="{183F679C-18B8-4DBC-9997-C464DE646B44}"/>
    <hyperlink ref="B230" r:id="rId445" display="https://fbref.com/en/players/44781702/Ben-Davies" xr:uid="{72C116E1-7ACA-4FF5-B6A3-75BE326805C5}"/>
    <hyperlink ref="C230" r:id="rId446" display="https://fbref.com/en/country/WAL/Wales-Football" xr:uid="{3E1FF455-34AF-472D-BC1B-64203B515B59}"/>
    <hyperlink ref="E230" r:id="rId447" display="https://fbref.com/en/squads/361ca564/Tottenham-Hotspur-Stats" xr:uid="{3DAE8079-6BBA-4700-A64D-0847DD046C74}"/>
    <hyperlink ref="AK230" r:id="rId448" display="https://fbref.com/en/players/44781702/matchlogs/2023-2024/summary/Ben-Davies-Match-Logs" xr:uid="{C5CE249C-C9C0-4760-8EB3-F01860128637}"/>
    <hyperlink ref="B454" r:id="rId449" display="https://fbref.com/en/players/9228b07c/Tom-Davies" xr:uid="{F9B09930-4BF1-4CD4-961B-1DFE165A6B09}"/>
    <hyperlink ref="C454" r:id="rId450" display="https://fbref.com/en/country/ENG/England-Football" xr:uid="{C4F7F471-5FA5-4500-880B-155252CADAA5}"/>
    <hyperlink ref="E454" r:id="rId451" display="https://fbref.com/en/squads/1df6b87e/Sheffield-United-Stats" xr:uid="{0F10071D-3549-48A5-98D9-87B3BAD7FB39}"/>
    <hyperlink ref="AK454" r:id="rId452" display="https://fbref.com/en/players/9228b07c/matchlogs/2023-2024/summary/Tom-Davies-Match-Logs" xr:uid="{79D0641A-EC62-4781-B64E-08330D77ACAA}"/>
    <hyperlink ref="B39" r:id="rId453" display="https://fbref.com/en/players/3e9e06cb/Craig-Dawson" xr:uid="{61BB35C1-2491-404B-A425-1A518130175B}"/>
    <hyperlink ref="C39" r:id="rId454" display="https://fbref.com/en/country/ENG/England-Football" xr:uid="{94E6D373-0594-4E32-A688-A4ECBC1EEC8C}"/>
    <hyperlink ref="E39" r:id="rId455" display="https://fbref.com/en/squads/8cec06e1/Wolverhampton-Wanderers-Stats" xr:uid="{16A6E36A-E055-479C-95E9-4BB132B259FD}"/>
    <hyperlink ref="AK39" r:id="rId456" display="https://fbref.com/en/players/3e9e06cb/matchlogs/2023-2024/summary/Craig-Dawson-Match-Logs" xr:uid="{D51CECE0-9C11-48B9-A787-FD358A4D4D8C}"/>
    <hyperlink ref="B470" r:id="rId457" display="https://fbref.com/en/players/e46012d4/Kevin-De-Bruyne" xr:uid="{A289F8C5-DB6D-4977-9741-32073C1D56F1}"/>
    <hyperlink ref="C470" r:id="rId458" display="https://fbref.com/en/country/BEL/Belgium-Football" xr:uid="{49BB4461-1FB4-438B-88DD-90E632E865FC}"/>
    <hyperlink ref="E470" r:id="rId459" display="https://fbref.com/en/squads/b8fd03ef/Manchester-City-Stats" xr:uid="{9498272F-C545-4AF5-A311-6CCF74C5B9F2}"/>
    <hyperlink ref="AK470" r:id="rId460" display="https://fbref.com/en/players/e46012d4/matchlogs/2023-2024/summary/Kevin-De-Bruyne-Match-Logs" xr:uid="{0688EFD6-D182-4308-B0BC-BD7C381D458B}"/>
    <hyperlink ref="B351" r:id="rId461" display="https://fbref.com/en/players/b737f944/Hannes-Delcroix" xr:uid="{2A665C24-8EA4-4214-89B4-CB8F5296606A}"/>
    <hyperlink ref="C351" r:id="rId462" display="https://fbref.com/en/country/BEL/Belgium-Football" xr:uid="{2708E3F1-9EB0-4D7C-9D66-E97285295D84}"/>
    <hyperlink ref="E351" r:id="rId463" display="https://fbref.com/en/squads/943e8050/Burnley-Stats" xr:uid="{EE0E7DA4-14F5-4BC7-AF95-A312831F3C26}"/>
    <hyperlink ref="AK351" r:id="rId464" display="https://fbref.com/en/players/b737f944/matchlogs/2023-2024/summary/Hannes-Delcroix-Match-Logs" xr:uid="{8A9079E9-D13C-40AE-9FF1-86C1B3BF5560}"/>
    <hyperlink ref="B462" r:id="rId465" display="https://fbref.com/en/players/5a7301ae/Leander-Dendoncker" xr:uid="{00EE8F29-1214-42C2-937E-72A86B1B23AE}"/>
    <hyperlink ref="C462" r:id="rId466" display="https://fbref.com/en/country/BEL/Belgium-Football" xr:uid="{32000F27-83EB-4A01-ABE1-F7E006CE7EC2}"/>
    <hyperlink ref="E462" r:id="rId467" display="https://fbref.com/en/squads/8602292d/Aston-Villa-Stats" xr:uid="{374F5A30-8155-4140-8D33-DC806320A727}"/>
    <hyperlink ref="AK462" r:id="rId468" display="https://fbref.com/en/players/5a7301ae/matchlogs/2023-2024/summary/Leander-Dendoncker-Match-Logs" xr:uid="{38B2E90F-F891-4DD4-9D49-A2A165DB416B}"/>
    <hyperlink ref="B115" r:id="rId469" display="https://fbref.com/en/players/aeed5c06/Moussa-Diaby" xr:uid="{07A5A1F3-7E48-467F-A8A8-B4A5E23A404A}"/>
    <hyperlink ref="C115" r:id="rId470" display="https://fbref.com/en/country/FRA/France-Football" xr:uid="{495BFE92-39E6-4501-AB3B-3C31B50BF1A5}"/>
    <hyperlink ref="E115" r:id="rId471" display="https://fbref.com/en/squads/8602292d/Aston-Villa-Stats" xr:uid="{6A8A17F2-D584-46BA-A5F1-280640856493}"/>
    <hyperlink ref="AK115" r:id="rId472" display="https://fbref.com/en/players/aeed5c06/matchlogs/2023-2024/summary/Moussa-Diaby-Match-Logs" xr:uid="{1D8B502E-6E76-4A84-B7C8-DDF28FB78D75}"/>
    <hyperlink ref="B501" r:id="rId473" display="https://fbref.com/en/players/e31708b2/Amadou-Diallo" xr:uid="{BD7065F5-0A7F-4C8A-B276-7B7665846CE0}"/>
    <hyperlink ref="C501" r:id="rId474" display="https://fbref.com/en/country/ENG/England-Football" xr:uid="{9D837454-3E36-47E0-9756-51DC5A477717}"/>
    <hyperlink ref="E501" r:id="rId475" display="https://fbref.com/en/squads/b2b47a98/Newcastle-United-Stats" xr:uid="{46D65C30-C55C-46BF-AF59-C54085AD27AB}"/>
    <hyperlink ref="AK501" r:id="rId476" display="https://fbref.com/en/players/e31708b2/matchlogs/2023-2024/summary/Amadou-Diallo-Match-Logs" xr:uid="{33A91FED-C0E1-4E69-99EC-42C7974DB787}"/>
    <hyperlink ref="B96" r:id="rId477" display="https://fbref.com/en/players/31c69ef1/Ruben-Dias" xr:uid="{B4083F06-B9AE-4293-988B-7D82CA6C25D2}"/>
    <hyperlink ref="C96" r:id="rId478" display="https://fbref.com/en/country/POR/Portugal-Football" xr:uid="{B82DC177-298F-474D-99FB-8E945A8D8602}"/>
    <hyperlink ref="E96" r:id="rId479" display="https://fbref.com/en/squads/b8fd03ef/Manchester-City-Stats" xr:uid="{0F834C45-AAA6-42EF-82C1-C859647ED1CB}"/>
    <hyperlink ref="AK96" r:id="rId480" display="https://fbref.com/en/players/31c69ef1/matchlogs/2023-2024/summary/Ruben-Dias-Match-Logs" xr:uid="{BE9D815B-82AE-4466-A4A7-88AC6904978E}"/>
    <hyperlink ref="B150" r:id="rId481" display="https://fbref.com/en/players/4a1a9578/Luis-Diaz" xr:uid="{E6CBA83D-1FF2-4D8D-9929-0BB26B6281E9}"/>
    <hyperlink ref="C150" r:id="rId482" display="https://fbref.com/en/country/COL/Colombia-Football" xr:uid="{F8B0241B-111A-4AE6-B663-E9DD80F99A11}"/>
    <hyperlink ref="E150" r:id="rId483" display="https://fbref.com/en/squads/822bd0ba/Liverpool-Stats" xr:uid="{F2460BE0-00CE-4F65-B980-07409C72FB5C}"/>
    <hyperlink ref="AK150" r:id="rId484" display="https://fbref.com/en/players/4a1a9578/matchlogs/2023-2024/summary/Luis-Diaz-Match-Logs" xr:uid="{A9C96912-C903-4AFC-B1D5-CC8DEBA2FDA3}"/>
    <hyperlink ref="B382" r:id="rId485" display="https://fbref.com/en/players/ac861941/Eric-Dier" xr:uid="{8E5C2DE5-E511-4A21-A19E-F04E2D651FCD}"/>
    <hyperlink ref="C382" r:id="rId486" display="https://fbref.com/en/country/ENG/England-Football" xr:uid="{9A644FED-9E00-4C3C-83DB-6EFBE4F1D55E}"/>
    <hyperlink ref="E382" r:id="rId487" display="https://fbref.com/en/squads/361ca564/Tottenham-Hotspur-Stats" xr:uid="{EEF34CE6-F413-45DA-9936-6C0824EF59EB}"/>
    <hyperlink ref="AK382" r:id="rId488" display="https://fbref.com/en/players/ac861941/matchlogs/2023-2024/summary/Eric-Dier-Match-Logs" xr:uid="{AC16782E-7CF5-4082-B20F-7CC3A5B12157}"/>
    <hyperlink ref="B48" r:id="rId489" display="https://fbref.com/en/players/1b84dbe1/Lucas-Digne" xr:uid="{5F2A91F0-D016-4F6B-A10E-8E68326DDE84}"/>
    <hyperlink ref="C48" r:id="rId490" display="https://fbref.com/en/country/FRA/France-Football" xr:uid="{AF0E5404-75E9-4E19-B1D0-5C42A70A79C8}"/>
    <hyperlink ref="E48" r:id="rId491" display="https://fbref.com/en/squads/8602292d/Aston-Villa-Stats" xr:uid="{778FF347-1CE3-44B3-852D-7A0D17BEE1AE}"/>
    <hyperlink ref="AK48" r:id="rId492" display="https://fbref.com/en/players/1b84dbe1/matchlogs/2023-2024/summary/Lucas-Digne-Match-Logs" xr:uid="{8420AE99-725E-4E1B-AD1A-6CFB5151E3EE}"/>
    <hyperlink ref="B219" r:id="rId493" display="https://fbref.com/en/players/a712ca2b/Issa-Diop" xr:uid="{4E8EA661-D9DB-4040-85D3-A9CFAD4F8C4C}"/>
    <hyperlink ref="C219" r:id="rId494" display="https://fbref.com/en/country/FRA/France-Football" xr:uid="{96EC43A7-DC45-4090-A2C7-9172E5085783}"/>
    <hyperlink ref="E219" r:id="rId495" display="https://fbref.com/en/squads/fd962109/Fulham-Stats" xr:uid="{EE0EC349-A059-4D3E-9269-03760A42B8BB}"/>
    <hyperlink ref="AK219" r:id="rId496" display="https://fbref.com/en/players/a712ca2b/matchlogs/2023-2024/summary/Issa-Diop-Match-Logs" xr:uid="{3C70E830-3B41-4ACB-8197-0388BFC8C199}"/>
    <hyperlink ref="B59" r:id="rId497" display="https://fbref.com/en/players/ad82197c/Axel-Disasi" xr:uid="{1B1A5567-3A2E-49E0-B2D1-071313FA3559}"/>
    <hyperlink ref="C59" r:id="rId498" display="https://fbref.com/en/country/FRA/France-Football" xr:uid="{CED47141-93F4-443E-81BA-A74C7C264192}"/>
    <hyperlink ref="E59" r:id="rId499" display="https://fbref.com/en/squads/cff3d9bb/Chelsea-Stats" xr:uid="{E54FC7A8-7995-420C-A938-B3A78BA87F02}"/>
    <hyperlink ref="AK59" r:id="rId500" display="https://fbref.com/en/players/ad82197c/matchlogs/2023-2024/summary/Axel-Disasi-Match-Logs" xr:uid="{8B6D8115-CC0D-4A2B-BBF1-ACEDB8B59E66}"/>
    <hyperlink ref="B478" r:id="rId501" display="https://fbref.com/en/players/733f1a7d/Ben-Doak" xr:uid="{C7B4C529-D54B-4377-8729-6F64DD2ECC9E}"/>
    <hyperlink ref="C478" r:id="rId502" display="https://fbref.com/en/country/SCO/Scotland-Football" xr:uid="{8143BDBD-2780-4043-8033-B33D88C0B344}"/>
    <hyperlink ref="E478" r:id="rId503" display="https://fbref.com/en/squads/822bd0ba/Liverpool-Stats" xr:uid="{EC23A85D-0D50-424E-BD65-CF032B2F180E}"/>
    <hyperlink ref="AK478" r:id="rId504" display="https://fbref.com/en/players/733f1a7d/matchlogs/2023-2024/summary/Ben-Doak-Match-Logs" xr:uid="{F75F8A63-3933-4EE6-856C-C92D20F683DF}"/>
    <hyperlink ref="B397" r:id="rId505" display="https://fbref.com/en/players/e814e1cf/Lewis-Dobbin" xr:uid="{E054A015-F114-4B75-A206-B2343154F355}"/>
    <hyperlink ref="C397" r:id="rId506" display="https://fbref.com/en/country/ENG/England-Football" xr:uid="{7E393988-EECF-4D7D-B6BB-2043C2C73CE9}"/>
    <hyperlink ref="E397" r:id="rId507" display="https://fbref.com/en/squads/d3fd31cc/Everton-Stats" xr:uid="{361C1283-F4BA-40E1-8563-1824BDEBA40D}"/>
    <hyperlink ref="AK397" r:id="rId508" display="https://fbref.com/en/players/e814e1cf/matchlogs/2023-2024/summary/Lewis-Dobbin-Match-Logs" xr:uid="{62FDEE1C-4393-4927-97D7-45D5C034AD53}"/>
    <hyperlink ref="B325" r:id="rId509" display="https://fbref.com/en/players/d557d734/Matt-Doherty" xr:uid="{8B5481CA-47BA-4A8A-A880-566592A946FD}"/>
    <hyperlink ref="C325" r:id="rId510" display="https://fbref.com/en/country/IRL/Republic-of-Ireland-Football" xr:uid="{EFB74F7C-FCC5-4378-A343-4BC9D27A2A49}"/>
    <hyperlink ref="E325" r:id="rId511" display="https://fbref.com/en/squads/8cec06e1/Wolverhampton-Wanderers-Stats" xr:uid="{250842A1-E541-4A8A-807F-E36F0B6349C4}"/>
    <hyperlink ref="AK325" r:id="rId512" display="https://fbref.com/en/players/d557d734/matchlogs/2023-2024/summary/Matt-Doherty-Match-Logs" xr:uid="{74EAFF14-5786-447A-976B-78DD7A0C87E4}"/>
    <hyperlink ref="B239" r:id="rId513" display="https://fbref.com/en/players/fffea3e5/Jeremy-Doku" xr:uid="{4857549A-2B12-43F6-9CBE-2DC00169AFE5}"/>
    <hyperlink ref="C239" r:id="rId514" display="https://fbref.com/en/country/BEL/Belgium-Football" xr:uid="{BE10BACE-E097-4A45-B6AE-D622AC0AA2C7}"/>
    <hyperlink ref="E239" r:id="rId515" display="https://fbref.com/en/squads/b8fd03ef/Manchester-City-Stats" xr:uid="{756E0EA1-A6DD-4FCC-B1C9-BC0C8B64A074}"/>
    <hyperlink ref="AK239" r:id="rId516" display="https://fbref.com/en/players/fffea3e5/matchlogs/2023-2024/summary/Jeremy-Doku-Match-Logs" xr:uid="{84A43407-A38F-47A2-A50E-347D092AC32F}"/>
    <hyperlink ref="B257" r:id="rId517" display="https://fbref.com/en/players/20b3a502/Nicolas-Dominguez" xr:uid="{7D556388-0857-422C-9536-873972C15193}"/>
    <hyperlink ref="C257" r:id="rId518" display="https://fbref.com/en/country/ARG/Argentina-Football" xr:uid="{13FEC8C1-C184-462B-9485-B87E536CD825}"/>
    <hyperlink ref="E257" r:id="rId519" display="https://fbref.com/en/squads/e4a775cb/Nottingham-Forest-Stats" xr:uid="{93A46E01-608F-4FF8-8E8A-8ADC1A9E793B}"/>
    <hyperlink ref="AK257" r:id="rId520" display="https://fbref.com/en/players/20b3a502/matchlogs/2023-2024/summary/Nicolas-Dominguez-Match-Logs" xr:uid="{ACABDDCB-22CF-4044-A82A-53D2BA440436}"/>
    <hyperlink ref="B497" r:id="rId521" display="https://fbref.com/en/players/5e4d9b48/Jamie-Donley" xr:uid="{652E989F-E6BB-4CB8-90C2-CCA2A3823620}"/>
    <hyperlink ref="C497" r:id="rId522" display="https://fbref.com/en/country/ENG/England-Football" xr:uid="{D899EC6C-47CE-454E-8EE1-FCDD95AAFA38}"/>
    <hyperlink ref="E497" r:id="rId523" display="https://fbref.com/en/squads/361ca564/Tottenham-Hotspur-Stats" xr:uid="{150E2226-CCCD-4AEA-9711-A5197D8C682F}"/>
    <hyperlink ref="AK497" r:id="rId524" display="https://fbref.com/en/players/5e4d9b48/matchlogs/2023-2024/summary/Jamie-Donley-Match-Logs" xr:uid="{722E02E9-77E1-4876-B40C-7A83E016232D}"/>
    <hyperlink ref="B94" r:id="rId525" display="https://fbref.com/en/players/67ac5bb8/Gabriel-Dos-Santos" xr:uid="{4F2671E9-C44D-4AF7-A5CD-AF043BBC0DF0}"/>
    <hyperlink ref="C94" r:id="rId526" display="https://fbref.com/en/country/BRA/Brazil-Football" xr:uid="{ECC36B7B-55D1-4422-9935-84E2A2687CFD}"/>
    <hyperlink ref="E94" r:id="rId527" display="https://fbref.com/en/squads/18bb7c10/Arsenal-Stats" xr:uid="{4B2EC94F-EF61-410A-B98E-AC1711E6DFD3}"/>
    <hyperlink ref="AK94" r:id="rId528" display="https://fbref.com/en/players/67ac5bb8/matchlogs/2023-2024/summary/Gabriel-Dos-Santos-Match-Logs" xr:uid="{07A1891C-0F4A-405E-969A-B629664C16A2}"/>
    <hyperlink ref="B51" r:id="rId529" display="https://fbref.com/en/players/02b29014/Abdoulaye-Doucoure" xr:uid="{98343FA4-0B35-45FD-B728-A82D953128AA}"/>
    <hyperlink ref="C51" r:id="rId530" display="https://fbref.com/en/country/MLI/Mali-Football" xr:uid="{CA00C8D1-C298-47D3-88C8-26B581008A15}"/>
    <hyperlink ref="E51" r:id="rId531" display="https://fbref.com/en/squads/d3fd31cc/Everton-Stats" xr:uid="{FE0C58F1-5E36-45D1-AE0E-14E4B8E0F7FE}"/>
    <hyperlink ref="AK51" r:id="rId532" display="https://fbref.com/en/players/02b29014/matchlogs/2023-2024/summary/Abdoulaye-Doucoure-Match-Logs" xr:uid="{B613A075-D174-494D-B285-E083FBC6C346}"/>
    <hyperlink ref="B186" r:id="rId533" display="https://fbref.com/en/players/ce4f40c7/Cheick-Doucoure" xr:uid="{496ED3C7-691D-47F1-9A74-F25DBFB51B0F}"/>
    <hyperlink ref="C186" r:id="rId534" display="https://fbref.com/en/country/MLI/Mali-Football" xr:uid="{5ED36686-BC98-4709-9B90-ABEC9B178F32}"/>
    <hyperlink ref="E186" r:id="rId535" display="https://fbref.com/en/squads/47c64c55/Crystal-Palace-Stats" xr:uid="{CEC9E39C-73DF-47D3-AF24-13F71535BBE2}"/>
    <hyperlink ref="AK186" r:id="rId536" display="https://fbref.com/en/players/ce4f40c7/matchlogs/2023-2024/summary/Cheick-Doucoure-Match-Logs" xr:uid="{856F7EBC-1C37-45EA-9037-4C07100F49B6}"/>
    <hyperlink ref="B131" r:id="rId537" display="https://fbref.com/en/players/bf33b257/Alfie-Doughty" xr:uid="{89A0A443-7371-4C77-959F-0A7B7323C39C}"/>
    <hyperlink ref="C131" r:id="rId538" display="https://fbref.com/en/country/ENG/England-Football" xr:uid="{58C99C1B-B72B-46EF-AFFF-42703BD19817}"/>
    <hyperlink ref="E131" r:id="rId539" display="https://fbref.com/en/squads/e297cd13/Luton-Town-Stats" xr:uid="{738B4F8C-D618-4FC9-8507-02662AE557C9}"/>
    <hyperlink ref="AK131" r:id="rId540" display="https://fbref.com/en/players/bf33b257/matchlogs/2023-2024/summary/Alfie-Doughty-Match-Logs" xr:uid="{E276F355-4F4D-4831-8826-883FAF93A326}"/>
    <hyperlink ref="B356" r:id="rId541" display="https://fbref.com/en/players/5526deb1/Tommy-Doyle" xr:uid="{53069ABF-8BDD-4052-991B-5525B7E697EC}"/>
    <hyperlink ref="C356" r:id="rId542" display="https://fbref.com/en/country/ENG/England-Football" xr:uid="{40E3EA93-167E-4EBD-9C4B-16D20F0D7C08}"/>
    <hyperlink ref="E356" r:id="rId543" display="https://fbref.com/en/squads/8cec06e1/Wolverhampton-Wanderers-Stats" xr:uid="{30BFEEBF-475D-4B1D-A60E-1DE4667D87C5}"/>
    <hyperlink ref="AK356" r:id="rId544" display="https://fbref.com/en/players/5526deb1/matchlogs/2023-2024/summary/Tommy-Doyle-Match-Logs" xr:uid="{59979F55-CBE0-4C82-8C1D-4791FBE3CD85}"/>
    <hyperlink ref="B339" r:id="rId545" display="https://fbref.com/en/players/3a949a25/Martin-Dubravka" xr:uid="{7B3046E2-CD94-4FDD-B698-3618FBBDA457}"/>
    <hyperlink ref="C339" r:id="rId546" display="https://fbref.com/en/country/SVK/Slovakia-Football" xr:uid="{59323AA1-5422-4BD8-BFFF-921CD0AFA38C}"/>
    <hyperlink ref="E339" r:id="rId547" display="https://fbref.com/en/squads/b2b47a98/Newcastle-United-Stats" xr:uid="{6B97DABD-8733-4B2F-A197-31082DD45D70}"/>
    <hyperlink ref="AK339" r:id="rId548" display="https://fbref.com/en/players/3a949a25/matchlogs/2023-2024/summary/Martin-Dubravka-Match-Logs" xr:uid="{3CD1115A-D123-415D-BA2A-F02F49E17249}"/>
    <hyperlink ref="B492" r:id="rId549" display="https://fbref.com/en/players/3fe6bd8c/Paul-Dummett" xr:uid="{C0A79915-3C78-46B0-B17B-B0B133BB3A7D}"/>
    <hyperlink ref="C492" r:id="rId550" display="https://fbref.com/en/country/WAL/Wales-Football" xr:uid="{8DA5308B-8079-4179-9C9F-565EE904432A}"/>
    <hyperlink ref="E492" r:id="rId551" display="https://fbref.com/en/squads/b2b47a98/Newcastle-United-Stats" xr:uid="{05BBFA16-161C-4C76-9F77-BE246636E7F6}"/>
    <hyperlink ref="AK492" r:id="rId552" display="https://fbref.com/en/players/3fe6bd8c/matchlogs/2023-2024/summary/Paul-Dummett-Match-Logs" xr:uid="{E55D5E3B-B5C8-4ECD-BD25-7ADBE88C2270}"/>
    <hyperlink ref="B85" r:id="rId553" display="https://fbref.com/en/players/282f75f3/Lewis-Dunk" xr:uid="{F522F0AC-7940-464B-A474-2662C0FFA6AE}"/>
    <hyperlink ref="C85" r:id="rId554" display="https://fbref.com/en/country/ENG/England-Football" xr:uid="{1A16B982-714F-4495-88D4-2AA14233A023}"/>
    <hyperlink ref="E85" r:id="rId555" display="https://fbref.com/en/squads/d07537b9/Brighton-and-Hove-Albion-Stats" xr:uid="{972C94B9-AD51-4136-9F1C-D4816A333057}"/>
    <hyperlink ref="AK85" r:id="rId556" display="https://fbref.com/en/players/282f75f3/matchlogs/2023-2024/summary/Lewis-Dunk-Match-Logs" xr:uid="{55781ECF-E514-4AEC-8FD4-D077E7359C70}"/>
    <hyperlink ref="B404" r:id="rId557" display="https://fbref.com/en/players/414184f7/Jhon-Duran" xr:uid="{8909E1EA-E636-4EB5-9B9B-C0E6814A9B52}"/>
    <hyperlink ref="C404" r:id="rId558" display="https://fbref.com/en/country/COL/Colombia-Football" xr:uid="{AA3DF698-650A-4B85-9130-C6F7A529302B}"/>
    <hyperlink ref="E404" r:id="rId559" display="https://fbref.com/en/squads/8602292d/Aston-Villa-Stats" xr:uid="{FB271BF5-F686-4E5C-A93A-FD314C329D61}"/>
    <hyperlink ref="AK404" r:id="rId560" display="https://fbref.com/en/players/414184f7/matchlogs/2023-2024/summary/Jhon-Duran-Match-Logs" xr:uid="{11176B94-9A67-4FF4-ABA6-D88F23A6CD1F}"/>
    <hyperlink ref="B52" r:id="rId561" display="https://fbref.com/en/players/3bb7b8b4/Ederson" xr:uid="{B4A36B4B-7391-47FD-B69B-268FDFE81C8B}"/>
    <hyperlink ref="C52" r:id="rId562" display="https://fbref.com/en/country/BRA/Brazil-Football" xr:uid="{3513DB3D-8AEC-47E9-B585-B7BDEB9B2425}"/>
    <hyperlink ref="E52" r:id="rId563" display="https://fbref.com/en/squads/b8fd03ef/Manchester-City-Stats" xr:uid="{CF0DB728-C8FE-4001-BCCA-0849DBDD0B99}"/>
    <hyperlink ref="AK52" r:id="rId564" display="https://fbref.com/en/players/3bb7b8b4/matchlogs/2023-2024/summary/Ederson-Match-Logs" xr:uid="{DAECB8AB-9D72-4E03-BB1D-BEAE08AD7250}"/>
    <hyperlink ref="B103" r:id="rId565" display="https://fbref.com/en/players/0562b7f1/Odsonne-Edouard" xr:uid="{FDC02764-91F5-4A70-AD9C-1ECD849BF916}"/>
    <hyperlink ref="C103" r:id="rId566" display="https://fbref.com/en/country/FRA/France-Football" xr:uid="{2AE15695-FE17-46DA-88FA-27BFDCEF5A1B}"/>
    <hyperlink ref="E103" r:id="rId567" display="https://fbref.com/en/squads/47c64c55/Crystal-Palace-Stats" xr:uid="{00976372-8C88-45CE-93F7-7315DA7607F3}"/>
    <hyperlink ref="AK103" r:id="rId568" display="https://fbref.com/en/players/0562b7f1/matchlogs/2023-2024/summary/Odsonne-Edouard-Match-Logs" xr:uid="{E5AF92E1-CAFD-44CF-BF6C-45CB747F4D44}"/>
    <hyperlink ref="B297" r:id="rId569" display="https://fbref.com/en/players/debe38a0/John-Egan" xr:uid="{3F7137DE-FD7C-402D-AA96-F1CBD2085B02}"/>
    <hyperlink ref="C297" r:id="rId570" display="https://fbref.com/en/country/IRL/Republic-of-Ireland-Football" xr:uid="{65036D30-D3DC-4A97-9914-BDD6EB612858}"/>
    <hyperlink ref="E297" r:id="rId571" display="https://fbref.com/en/squads/1df6b87e/Sheffield-United-Stats" xr:uid="{548E0FEF-30AC-42B4-98B1-686E53833C75}"/>
    <hyperlink ref="AK297" r:id="rId572" display="https://fbref.com/en/players/debe38a0/matchlogs/2023-2024/summary/John-Egan-Match-Logs" xr:uid="{80DCEB26-BE5E-4778-8879-41EEF66B8F7C}"/>
    <hyperlink ref="B425" r:id="rId573" display="https://fbref.com/en/players/3d554589/Hjalmar-Ekdal" xr:uid="{F64E6591-01DE-4E2A-9C71-005F2AF8DD45}"/>
    <hyperlink ref="C425" r:id="rId574" display="https://fbref.com/en/country/SWE/Sweden-Football" xr:uid="{967CC17F-B6DD-45A3-8289-7A56E3EA2E4B}"/>
    <hyperlink ref="E425" r:id="rId575" display="https://fbref.com/en/squads/943e8050/Burnley-Stats" xr:uid="{73E8D063-C342-4A1D-82D9-7F5999D6C03B}"/>
    <hyperlink ref="AK425" r:id="rId576" display="https://fbref.com/en/players/3d554589/matchlogs/2023-2024/summary/Hjalmar-Ekdal-Match-Logs" xr:uid="{C0B06BBE-7553-4597-A50B-40450210EB50}"/>
    <hyperlink ref="B116" r:id="rId577" display="https://fbref.com/en/players/2fba6108/Anthony-Elanga" xr:uid="{682DDE13-A6BF-4FB5-9DC1-1E4F6D5D8692}"/>
    <hyperlink ref="C116" r:id="rId578" display="https://fbref.com/en/country/SWE/Sweden-Football" xr:uid="{DA991A7B-8A09-4CD0-B34B-930F5F81638D}"/>
    <hyperlink ref="E116" r:id="rId579" display="https://fbref.com/en/squads/e4a775cb/Nottingham-Forest-Stats" xr:uid="{DA3A6CC1-5A44-4BF5-B76D-BAA03CE9EC3D}"/>
    <hyperlink ref="AK116" r:id="rId580" display="https://fbref.com/en/players/2fba6108/matchlogs/2023-2024/summary/Anthony-Elanga-Match-Logs" xr:uid="{59586721-5978-46E7-86A1-DC258C392EE2}"/>
    <hyperlink ref="B341" r:id="rId581" display="https://fbref.com/en/players/b9e1436c/Harvey-Elliott" xr:uid="{43C4FDCA-F7DE-4FDA-82D2-8FF81AA28497}"/>
    <hyperlink ref="C341" r:id="rId582" display="https://fbref.com/en/country/ENG/England-Football" xr:uid="{F5016553-A292-4828-B463-65619DC8BAD0}"/>
    <hyperlink ref="E341" r:id="rId583" display="https://fbref.com/en/squads/822bd0ba/Liverpool-Stats" xr:uid="{FFE3FDC6-5FF0-48AB-ADCB-8E547A36DB1F}"/>
    <hyperlink ref="AK341" r:id="rId584" display="https://fbref.com/en/players/b9e1436c/matchlogs/2023-2024/summary/Harvey-Elliott-Match-Logs" xr:uid="{49AB8905-C012-497B-876A-C4B47B263A78}"/>
    <hyperlink ref="B498" r:id="rId585" display="https://fbref.com/en/players/47a34c4f/Mohamed-Elneny" xr:uid="{D3AFFE42-E944-47EA-B54C-7154D3014E78}"/>
    <hyperlink ref="C498" r:id="rId586" display="https://fbref.com/en/country/EGY/Egypt-Football" xr:uid="{E109CCCC-9645-4AEA-85BD-880F586E9B8D}"/>
    <hyperlink ref="E498" r:id="rId587" display="https://fbref.com/en/squads/18bb7c10/Arsenal-Stats" xr:uid="{B809FB32-6727-417B-9768-0A953DD0AB11}"/>
    <hyperlink ref="AK498" r:id="rId588" display="https://fbref.com/en/players/47a34c4f/matchlogs/2023-2024/summary/Mohamed-Elneny-Match-Logs" xr:uid="{144AA503-6148-4891-84AE-354EF96934C6}"/>
    <hyperlink ref="B267" r:id="rId589" display="https://fbref.com/en/players/df8b52a5/Emerson" xr:uid="{0BB47DDC-2025-4FA1-8634-177E6145AAC7}"/>
    <hyperlink ref="C267" r:id="rId590" display="https://fbref.com/en/country/BRA/Brazil-Football" xr:uid="{3CA0D668-1213-4966-A90E-8808EF413300}"/>
    <hyperlink ref="E267" r:id="rId591" display="https://fbref.com/en/squads/361ca564/Tottenham-Hotspur-Stats" xr:uid="{BB3D3809-DB29-4B5A-A147-F6D92A054D8B}"/>
    <hyperlink ref="AK267" r:id="rId592" display="https://fbref.com/en/players/df8b52a5/matchlogs/2023-2024/summary/Emerson-Match-Logs" xr:uid="{16B32F6D-B9E7-4643-8047-7B832AC89BC0}"/>
    <hyperlink ref="B281" r:id="rId593" display="https://fbref.com/en/players/c149016b/Wataru-Endo" xr:uid="{6C63DAAD-0AA7-4283-A3C7-91A08573A1A1}"/>
    <hyperlink ref="C281" r:id="rId594" display="https://fbref.com/en/country/JPN/Japan-Football" xr:uid="{BF5874CA-3C5A-4C64-B882-552A4BC1132E}"/>
    <hyperlink ref="E281" r:id="rId595" display="https://fbref.com/en/squads/822bd0ba/Liverpool-Stats" xr:uid="{E1DAB41A-11A5-469B-A489-1E5D946EC73C}"/>
    <hyperlink ref="AK281" r:id="rId596" display="https://fbref.com/en/players/c149016b/matchlogs/2023-2024/summary/Wataru-Endo-Match-Logs" xr:uid="{FB640BDA-B565-44F2-B93E-E5021D3B9283}"/>
    <hyperlink ref="B265" r:id="rId597" display="https://fbref.com/en/players/980522ec/Christian-Eriksen" xr:uid="{DBCA7D33-C2A3-4943-969F-5915C6137112}"/>
    <hyperlink ref="C265" r:id="rId598" display="https://fbref.com/en/country/DEN/Denmark-Football" xr:uid="{44D31F41-6B65-45B5-B3F5-258F6BA0EFD0}"/>
    <hyperlink ref="E265" r:id="rId599" display="https://fbref.com/en/squads/19538871/Manchester-United-Stats" xr:uid="{93919086-D78F-43F3-9CA0-74925365A379}"/>
    <hyperlink ref="AK265" r:id="rId600" display="https://fbref.com/en/players/980522ec/matchlogs/2023-2024/summary/Christian-Eriksen-Match-Logs" xr:uid="{28B04F27-7BC1-41E7-9707-344EBEC2AB9C}"/>
    <hyperlink ref="B292" r:id="rId601" display="https://fbref.com/en/players/d38fdf53/Pervis-Estupinan" xr:uid="{58BBF196-32CA-47A1-8094-0E1B30DD72A6}"/>
    <hyperlink ref="C292" r:id="rId602" display="https://fbref.com/en/country/ECU/Ecuador-Football" xr:uid="{F57228B8-D229-484E-84C3-C050B43346F3}"/>
    <hyperlink ref="E292" r:id="rId603" display="https://fbref.com/en/squads/d07537b9/Brighton-and-Hove-Albion-Stats" xr:uid="{68DB99B4-AD15-42C1-B036-3F0D2475B876}"/>
    <hyperlink ref="AK292" r:id="rId604" display="https://fbref.com/en/players/d38fdf53/matchlogs/2023-2024/summary/Pervis-Estupinan-Match-Logs" xr:uid="{5ACFD652-88B0-4EC2-A65F-342944CE05DA}"/>
    <hyperlink ref="B258" r:id="rId605" display="https://fbref.com/en/players/f8fcd2a5/Jonny-Evans" xr:uid="{222BCF96-2D28-411E-8C61-CC4E13AA9409}"/>
    <hyperlink ref="C258" r:id="rId606" display="https://fbref.com/en/country/NIR/Northern-Ireland-Football" xr:uid="{5FC694D5-06B3-47B3-BBFC-2720A8721855}"/>
    <hyperlink ref="E258" r:id="rId607" display="https://fbref.com/en/squads/19538871/Manchester-United-Stats" xr:uid="{E3E04BCB-3F6A-49D6-BA7B-B9214AE9A402}"/>
    <hyperlink ref="AK258" r:id="rId608" display="https://fbref.com/en/players/f8fcd2a5/matchlogs/2023-2024/summary/Jonny-Evans-Match-Logs" xr:uid="{1237270D-729E-4F1D-8D9C-762AC01EF772}"/>
    <hyperlink ref="B209" r:id="rId609" display="https://fbref.com/en/players/ae4fc6a4/Eberechi-Eze" xr:uid="{04BFAC15-1CBF-4D16-BA98-ECE255E313EF}"/>
    <hyperlink ref="C209" r:id="rId610" display="https://fbref.com/en/country/ENG/England-Football" xr:uid="{532F463E-910B-4BC6-A013-E0DEB9CE3F61}"/>
    <hyperlink ref="E209" r:id="rId611" display="https://fbref.com/en/squads/47c64c55/Crystal-Palace-Stats" xr:uid="{F718C885-9CD6-4580-A6CA-0DE44EA42C0C}"/>
    <hyperlink ref="AK209" r:id="rId612" display="https://fbref.com/en/players/ae4fc6a4/matchlogs/2023-2024/summary/Eberechi-Eze-Match-Logs" xr:uid="{6D0C556D-06F1-4FB0-8BAC-C7C13DE604A9}"/>
    <hyperlink ref="B363" r:id="rId613" display="https://fbref.com/en/players/9328b835/Lukasz-Fabianski" xr:uid="{4584D1D9-2509-468A-9D0C-90B74B4B4AB0}"/>
    <hyperlink ref="C363" r:id="rId614" display="https://fbref.com/en/country/POL/Poland-Football" xr:uid="{A2D4C157-D8BE-46BD-9A6E-1A93C90A2057}"/>
    <hyperlink ref="E363" r:id="rId615" display="https://fbref.com/en/squads/7c21e445/West-Ham-United-Stats" xr:uid="{08B4F9F4-2F17-426D-A2A2-1011D4BA3488}"/>
    <hyperlink ref="AK363" r:id="rId616" display="https://fbref.com/en/players/9328b835/matchlogs/2023-2024/summary/Lukasz-Fabianski-Match-Logs" xr:uid="{E6F27987-95B2-477D-B8E9-21AEC978B4F1}"/>
    <hyperlink ref="B358" r:id="rId617" display="https://fbref.com/en/players/0ba976e4/Ansu-Fati" xr:uid="{2C9EDF22-E17C-4B73-B883-8F16B839D4FF}"/>
    <hyperlink ref="C358" r:id="rId618" display="https://fbref.com/en/country/ESP/Spain-Football" xr:uid="{8395183B-CAD8-42B2-B95D-A7539E4FD79A}"/>
    <hyperlink ref="E358" r:id="rId619" display="https://fbref.com/en/squads/d07537b9/Brighton-and-Hove-Albion-Stats" xr:uid="{F7AEAD12-DDDB-4C74-B57E-1FD2D8E32971}"/>
    <hyperlink ref="AK358" r:id="rId620" display="https://fbref.com/en/players/0ba976e4/matchlogs/2023-2024/summary/Ansu-Fati-Match-Logs" xr:uid="{1EA44C9B-CC7C-4D7E-896C-76E1936D96AF}"/>
    <hyperlink ref="B414" r:id="rId621" display="https://fbref.com/en/players/51a3c4c8/Felipe" xr:uid="{1346C11E-F4A8-48DC-88D3-B2AD8D46F344}"/>
    <hyperlink ref="C414" r:id="rId622" display="https://fbref.com/en/country/BRA/Brazil-Football" xr:uid="{DB52AF80-5CA3-47A8-A6B9-2F2A898DD8F2}"/>
    <hyperlink ref="E414" r:id="rId623" display="https://fbref.com/en/squads/e4a775cb/Nottingham-Forest-Stats" xr:uid="{288C64E9-8F07-4DE7-BDFC-DE86C8C78079}"/>
    <hyperlink ref="AK414" r:id="rId624" display="https://fbref.com/en/players/51a3c4c8/matchlogs/2023-2024/summary/Felipe-Match-Logs" xr:uid="{96BF090E-23D5-4650-AA2A-5395AF2F1D57}"/>
    <hyperlink ref="B187" r:id="rId625" display="https://fbref.com/en/players/4596da74/Evan-Ferguson" xr:uid="{B057D099-26F8-445C-B61C-9E4F68C3AB1D}"/>
    <hyperlink ref="C187" r:id="rId626" display="https://fbref.com/en/country/IRL/Republic-of-Ireland-Football" xr:uid="{09B93D4A-E7B7-41F8-8249-3686733CBE3E}"/>
    <hyperlink ref="E187" r:id="rId627" display="https://fbref.com/en/squads/d07537b9/Brighton-and-Hove-Albion-Stats" xr:uid="{05281D18-5B39-4FF8-8110-24A80DCE18EE}"/>
    <hyperlink ref="AK187" r:id="rId628" display="https://fbref.com/en/players/4596da74/matchlogs/2023-2024/summary/Evan-Ferguson-Match-Logs" xr:uid="{8F42CB5A-F076-400F-BC43-4381B9670093}"/>
    <hyperlink ref="B20" r:id="rId629" display="https://fbref.com/en/players/507c7bdf/Bruno-Fernandes" xr:uid="{718CF8BE-C803-4A4D-B0FD-2039853E340F}"/>
    <hyperlink ref="C20" r:id="rId630" display="https://fbref.com/en/country/POR/Portugal-Football" xr:uid="{BBD99522-F8F9-432B-9C50-8077D574A8C2}"/>
    <hyperlink ref="E20" r:id="rId631" display="https://fbref.com/en/squads/19538871/Manchester-United-Stats" xr:uid="{1BDB5A16-AFB0-4D8F-89C3-6BC3D718E041}"/>
    <hyperlink ref="AK20" r:id="rId632" display="https://fbref.com/en/players/507c7bdf/matchlogs/2023-2024/summary/Bruno-Fernandes-Match-Logs" xr:uid="{0B5B2B09-F16D-4692-9E30-77A09095197C}"/>
    <hyperlink ref="B101" r:id="rId633" display="https://fbref.com/en/players/5ff4ab71/Enzo-Fernandez" xr:uid="{346F79CD-D70C-4A70-B668-A35816752F3D}"/>
    <hyperlink ref="C101" r:id="rId634" display="https://fbref.com/en/country/ARG/Argentina-Football" xr:uid="{02F18FBB-83E3-455D-9A64-C1A60F9B3EFA}"/>
    <hyperlink ref="E101" r:id="rId635" display="https://fbref.com/en/squads/cff3d9bb/Chelsea-Stats" xr:uid="{C431DA77-2AC1-484B-969A-4240238A1964}"/>
    <hyperlink ref="AK101" r:id="rId636" display="https://fbref.com/en/players/5ff4ab71/matchlogs/2023-2024/summary/Enzo-Fernandez-Match-Logs" xr:uid="{6F533506-370B-4138-9433-5D2B154AFC30}"/>
    <hyperlink ref="B432" r:id="rId637" display="https://fbref.com/en/players/b63e789d/John-Fleck" xr:uid="{E88994B3-E172-491E-BCF1-5AF98019C22E}"/>
    <hyperlink ref="C432" r:id="rId638" display="https://fbref.com/en/country/SCO/Scotland-Football" xr:uid="{B8846082-4F3C-4629-A634-C74670175972}"/>
    <hyperlink ref="E432" r:id="rId639" display="https://fbref.com/en/squads/1df6b87e/Sheffield-United-Stats" xr:uid="{83CA2484-504B-4145-85D3-47039CE8959D}"/>
    <hyperlink ref="AK432" r:id="rId640" display="https://fbref.com/en/players/b63e789d/matchlogs/2023-2024/summary/John-Fleck-Match-Logs" xr:uid="{C53E31FA-EBB5-493C-9D53-44C7E1F0A39A}"/>
    <hyperlink ref="B63" r:id="rId641" display="https://fbref.com/en/players/a92ab7be/Mark-Flekken" xr:uid="{31A49E97-75E2-4A72-98F1-374EEEB77D15}"/>
    <hyperlink ref="C63" r:id="rId642" display="https://fbref.com/en/country/NED/Netherlands-Football" xr:uid="{367B87DA-FB4B-4F9A-AE83-A1D970A626C7}"/>
    <hyperlink ref="E63" r:id="rId643" display="https://fbref.com/en/squads/cd051869/Brentford-Stats" xr:uid="{A1444FF2-1912-4A0A-A38C-D90CF4AE49AD}"/>
    <hyperlink ref="AK63" r:id="rId644" display="https://fbref.com/en/players/a92ab7be/matchlogs/2023-2024/summary/Mark-Flekken-Match-Logs" xr:uid="{C1CF1055-CD4E-4DEA-BFCD-8DA72AF190BF}"/>
    <hyperlink ref="B81" r:id="rId645" display="https://fbref.com/en/players/ed1e53f3/Phil-Foden" xr:uid="{83A5D59F-F8D0-4F18-8650-7F6176805FA1}"/>
    <hyperlink ref="C81" r:id="rId646" display="https://fbref.com/en/country/ENG/England-Football" xr:uid="{61896B4A-1A3B-41A2-A02F-E418FED9FAF0}"/>
    <hyperlink ref="E81" r:id="rId647" display="https://fbref.com/en/squads/b8fd03ef/Manchester-City-Stats" xr:uid="{C90C8AD2-C37E-4589-99C4-E355A4C19794}"/>
    <hyperlink ref="AK81" r:id="rId648" display="https://fbref.com/en/players/ed1e53f3/matchlogs/2023-2024/summary/Phil-Foden-Match-Logs" xr:uid="{A72DECAC-6377-42F1-8481-B7683C608A96}"/>
    <hyperlink ref="B4" r:id="rId649" display="https://fbref.com/en/players/96cf7b61/Wes-Foderingham" xr:uid="{58461016-4BBA-41F1-A428-7DF64D96AA5C}"/>
    <hyperlink ref="C4" r:id="rId650" display="https://fbref.com/en/country/ENG/England-Football" xr:uid="{DAEB4BD3-741B-4DC7-904A-F44DEF1ED815}"/>
    <hyperlink ref="E4" r:id="rId651" display="https://fbref.com/en/squads/1df6b87e/Sheffield-United-Stats" xr:uid="{F81153E5-5D02-486B-9336-257BAEBCCD85}"/>
    <hyperlink ref="AK4" r:id="rId652" display="https://fbref.com/en/players/96cf7b61/matchlogs/2023-2024/summary/Wes-Foderingham-Match-Logs" xr:uid="{0655EDF2-8216-4349-9F1E-1A06B4BFE2CD}"/>
    <hyperlink ref="B372" r:id="rId653" display="https://fbref.com/en/players/82927de4/Pablo-Fornals" xr:uid="{57C273FA-F9C9-48E8-9607-38781BCF72C7}"/>
    <hyperlink ref="C372" r:id="rId654" display="https://fbref.com/en/country/ESP/Spain-Football" xr:uid="{486620C6-ABDB-4A11-A3EB-C4F37F97487E}"/>
    <hyperlink ref="E372" r:id="rId655" display="https://fbref.com/en/squads/7c21e445/West-Ham-United-Stats" xr:uid="{C752138B-783F-487C-AF8C-7B7C57131078}"/>
    <hyperlink ref="AK372" r:id="rId656" display="https://fbref.com/en/players/82927de4/matchlogs/2023-2024/summary/Pablo-Fornals-Match-Logs" xr:uid="{9037969D-865E-4B35-B819-C52EC5DE5276}"/>
    <hyperlink ref="B233" r:id="rId657" display="https://fbref.com/en/players/f84a807c/Lyle-Foster" xr:uid="{B039A340-4BE6-419D-9CFE-4048318654EB}"/>
    <hyperlink ref="C233" r:id="rId658" display="https://fbref.com/en/country/RSA/South-Africa-Football" xr:uid="{6DFAE03C-CC06-4457-818D-A9349235A974}"/>
    <hyperlink ref="E233" r:id="rId659" display="https://fbref.com/en/squads/943e8050/Burnley-Stats" xr:uid="{2242635D-D9A6-469D-A7AF-79F0B9939F1B}"/>
    <hyperlink ref="AK233" r:id="rId660" display="https://fbref.com/en/players/f84a807c/matchlogs/2023-2024/summary/Lyle-Foster-Match-Logs" xr:uid="{A3AA3B64-C16E-4153-82E2-8F31B4E83852}"/>
    <hyperlink ref="B460" r:id="rId661" display="https://fbref.com/en/players/077faf72/Matheus-Franca" xr:uid="{C65FF45D-BE33-43A0-9A0A-5AAF9C3CEB64}"/>
    <hyperlink ref="C460" r:id="rId662" display="https://fbref.com/en/country/BRA/Brazil-Football" xr:uid="{DA94755C-D4D1-446F-A3CB-00279329785D}"/>
    <hyperlink ref="E460" r:id="rId663" display="https://fbref.com/en/squads/47c64c55/Crystal-Palace-Stats" xr:uid="{D21D3CCF-FE49-43F5-817D-DFABBBF4B137}"/>
    <hyperlink ref="AK460" r:id="rId664" display="https://fbref.com/en/players/077faf72/matchlogs/2023-2024/summary/Matheus-Franca-Match-Logs" xr:uid="{F620A403-1358-49D1-94B2-6CF17565C8D5}"/>
    <hyperlink ref="B231" r:id="rId665" display="https://fbref.com/en/players/1971591f/Cody-Gakpo" xr:uid="{FAC79DCF-5882-4343-80E8-1F1DD6BA45DD}"/>
    <hyperlink ref="C231" r:id="rId666" display="https://fbref.com/en/country/NED/Netherlands-Football" xr:uid="{B44D41D8-6486-4DB7-B177-CD851CD8583D}"/>
    <hyperlink ref="E231" r:id="rId667" display="https://fbref.com/en/squads/822bd0ba/Liverpool-Stats" xr:uid="{1F6876A4-A850-4098-9170-6B58F195DA4E}"/>
    <hyperlink ref="AK231" r:id="rId668" display="https://fbref.com/en/players/1971591f/matchlogs/2023-2024/summary/Cody-Gakpo-Match-Logs" xr:uid="{68E3A656-1F6F-45B4-A657-CA28B4E0C286}"/>
    <hyperlink ref="B57" r:id="rId669" display="https://fbref.com/en/players/c2731c10/Conor-Gallagher" xr:uid="{DED65BC4-E7A4-413E-9C8F-8E9CE5524CEB}"/>
    <hyperlink ref="C57" r:id="rId670" display="https://fbref.com/en/country/ENG/England-Football" xr:uid="{9EE37A45-BDF2-4FB8-B6F4-0B9EF662445F}"/>
    <hyperlink ref="E57" r:id="rId671" display="https://fbref.com/en/squads/cff3d9bb/Chelsea-Stats" xr:uid="{6948E1CD-99E5-48B1-B070-518D626C9824}"/>
    <hyperlink ref="AK57" r:id="rId672" display="https://fbref.com/en/players/c2731c10/matchlogs/2023-2024/summary/Conor-Gallagher-Match-Logs" xr:uid="{D1F91976-BC2C-46BA-8B35-793171FE4C31}"/>
    <hyperlink ref="B163" r:id="rId673" display="https://fbref.com/en/players/72c812f3/Idrissa-Gana-Gueye" xr:uid="{89300813-9BF7-40A0-824D-B9F5060FD337}"/>
    <hyperlink ref="C163" r:id="rId674" display="https://fbref.com/en/country/SEN/Senegal-Football" xr:uid="{F10BA6F3-BE81-4B7F-A563-E530604A6071}"/>
    <hyperlink ref="E163" r:id="rId675" display="https://fbref.com/en/squads/d3fd31cc/Everton-Stats" xr:uid="{6224EAA5-4EE7-477B-B177-46C0C8C56657}"/>
    <hyperlink ref="AK163" r:id="rId676" display="https://fbref.com/en/players/72c812f3/matchlogs/2023-2024/summary/Idrissa-Gana-Gueye-Match-Logs" xr:uid="{91703CB4-CA85-440F-96E8-00C00B62AD64}"/>
    <hyperlink ref="B194" r:id="rId677" display="https://fbref.com/en/players/7aa8adfe/Alejandro-Garnacho" xr:uid="{35BFAAA1-2DC1-4394-8EBB-E68BCE3CFCD5}"/>
    <hyperlink ref="C194" r:id="rId678" display="https://fbref.com/en/country/ARG/Argentina-Football" xr:uid="{70FC697F-4231-433F-8A09-088C7DE7196A}"/>
    <hyperlink ref="E194" r:id="rId679" display="https://fbref.com/en/squads/19538871/Manchester-United-Stats" xr:uid="{4A42D63F-7A99-4B29-982E-A9EC56B26D2A}"/>
    <hyperlink ref="AK194" r:id="rId680" display="https://fbref.com/en/players/7aa8adfe/matchlogs/2023-2024/summary/Alejandro-Garnacho-Match-Logs" xr:uid="{0FB51E4C-C882-40A4-82F4-6E3FCE3D8828}"/>
    <hyperlink ref="B55" r:id="rId681" display="https://fbref.com/en/players/4e015693/James-Garner" xr:uid="{A76E4A27-448D-40FE-9D48-54EDBACD62D6}"/>
    <hyperlink ref="C55" r:id="rId682" display="https://fbref.com/en/country/ENG/England-Football" xr:uid="{C694F57E-9F6A-4664-829C-F6F8CA55728E}"/>
    <hyperlink ref="E55" r:id="rId683" display="https://fbref.com/en/squads/d3fd31cc/Everton-Stats" xr:uid="{B7A40D12-9AA8-4ABE-9F0A-68745BEDE3A7}"/>
    <hyperlink ref="AK55" r:id="rId684" display="https://fbref.com/en/players/4e015693/matchlogs/2023-2024/summary/James-Garner-Match-Logs" xr:uid="{D16266B8-3A6F-403C-A75A-FC730A91F702}"/>
    <hyperlink ref="B288" r:id="rId685" display="https://fbref.com/en/players/f7b1d4e0/Saman-Ghoddos" xr:uid="{99DB0D23-E9E4-4470-8FDB-EEC658B81075}"/>
    <hyperlink ref="C288" r:id="rId686" display="https://fbref.com/en/country/IRN/Iran-Football" xr:uid="{E0286116-A7E5-41DA-B0D1-3285DE6EAE99}"/>
    <hyperlink ref="E288" r:id="rId687" display="https://fbref.com/en/squads/cd051869/Brentford-Stats" xr:uid="{B425500B-47E6-4DCD-9C97-5DCC39EDB485}"/>
    <hyperlink ref="AK288" r:id="rId688" display="https://fbref.com/en/players/f7b1d4e0/matchlogs/2023-2024/summary/Saman-Ghoddos-Match-Logs" xr:uid="{A62833FD-776C-44C3-B629-6D0FA883382D}"/>
    <hyperlink ref="B33" r:id="rId689" display="https://fbref.com/en/players/32f60ed8/Morgan-Gibbs-White" xr:uid="{7D7CE834-CDFC-4AEE-B945-9AEFD56D647A}"/>
    <hyperlink ref="C33" r:id="rId690" display="https://fbref.com/en/country/ENG/England-Football" xr:uid="{48788AF0-AF94-4DDB-8244-20A4CDCD8322}"/>
    <hyperlink ref="E33" r:id="rId691" display="https://fbref.com/en/squads/e4a775cb/Nottingham-Forest-Stats" xr:uid="{B6E540DA-B088-46C7-8E41-7EB5C898DD11}"/>
    <hyperlink ref="AK33" r:id="rId692" display="https://fbref.com/en/players/32f60ed8/matchlogs/2023-2024/summary/Morgan-Gibbs-White-Match-Logs" xr:uid="{212DB524-2AE2-4775-9AED-456E0A63EB7D}"/>
    <hyperlink ref="B403" r:id="rId693" display="https://fbref.com/en/players/7b5ab7f2/Bryan-Gil" xr:uid="{8ACBB2AB-EBC5-408B-AC7D-9F3273A4A25A}"/>
    <hyperlink ref="C403" r:id="rId694" display="https://fbref.com/en/country/ESP/Spain-Football" xr:uid="{44E58598-F29B-4FC2-B488-FBC11D6BE090}"/>
    <hyperlink ref="E403" r:id="rId695" display="https://fbref.com/en/squads/361ca564/Tottenham-Hotspur-Stats" xr:uid="{22AE6BFB-7895-4339-A09A-E36E78E40633}"/>
    <hyperlink ref="AK403" r:id="rId696" display="https://fbref.com/en/players/7b5ab7f2/matchlogs/2023-2024/summary/Bryan-Gil-Match-Logs" xr:uid="{6F28EAAB-450C-4F8F-ABE2-DDCD64DB06CE}"/>
    <hyperlink ref="B144" r:id="rId697" display="https://fbref.com/en/players/df10e27c/Billy-Gilmour" xr:uid="{6B6665E9-C15F-4DC4-8ED0-37BD4D3F9EBC}"/>
    <hyperlink ref="C144" r:id="rId698" display="https://fbref.com/en/country/SCO/Scotland-Football" xr:uid="{07E6E21C-8E23-410D-99A8-34EE4940EEA8}"/>
    <hyperlink ref="E144" r:id="rId699" display="https://fbref.com/en/squads/d07537b9/Brighton-and-Hove-Albion-Stats" xr:uid="{14A7E029-2DCF-4D5A-9524-6E4F94E65421}"/>
    <hyperlink ref="AK144" r:id="rId700" display="https://fbref.com/en/players/df10e27c/matchlogs/2023-2024/summary/Billy-Gilmour-Match-Logs" xr:uid="{A3986B1D-D60D-4A10-983D-CB0A3979EFE1}"/>
    <hyperlink ref="B433" r:id="rId701" display="https://fbref.com/en/players/9f7c837d/Ben-Godfrey" xr:uid="{4EF686AC-9D31-4973-95CE-246E5CC7FDBD}"/>
    <hyperlink ref="C433" r:id="rId702" display="https://fbref.com/en/country/ENG/England-Football" xr:uid="{A8ECDCB2-E1C1-4095-AEE9-400CBC15B424}"/>
    <hyperlink ref="E433" r:id="rId703" display="https://fbref.com/en/squads/d3fd31cc/Everton-Stats" xr:uid="{96CDBC3F-8A24-438A-B22D-133228F9D2BA}"/>
    <hyperlink ref="AK433" r:id="rId704" display="https://fbref.com/en/players/9f7c837d/matchlogs/2023-2024/summary/Ben-Godfrey-Match-Logs" xr:uid="{5FB05559-71F0-40B2-BAF9-1BC11BFF180C}"/>
    <hyperlink ref="B451" r:id="rId705" display="https://fbref.com/en/players/1961b2aa/Andre-Gomes" xr:uid="{9A557DBB-BA49-450E-9AC1-06D555D608CD}"/>
    <hyperlink ref="C451" r:id="rId706" display="https://fbref.com/en/country/POR/Portugal-Football" xr:uid="{5CB4268A-7325-4881-9585-1A37E0FED1EC}"/>
    <hyperlink ref="E451" r:id="rId707" display="https://fbref.com/en/squads/d3fd31cc/Everton-Stats" xr:uid="{61F15317-EADE-40B5-B1FA-89F4EC9F1F4F}"/>
    <hyperlink ref="AK451" r:id="rId708" display="https://fbref.com/en/players/1961b2aa/matchlogs/2023-2024/summary/Andre-Gomes-Match-Logs" xr:uid="{5E9928A3-2761-467C-AE4C-C9F12207CDF5}"/>
    <hyperlink ref="B108" r:id="rId709" display="https://fbref.com/en/players/8b57ad2c/Joao-Gomes" xr:uid="{3E54BD98-7341-408E-A0B5-B071228D80ED}"/>
    <hyperlink ref="C108" r:id="rId710" display="https://fbref.com/en/country/BRA/Brazil-Football" xr:uid="{09AD3445-0E71-41AB-8378-09184C8A3E10}"/>
    <hyperlink ref="E108" r:id="rId711" display="https://fbref.com/en/squads/8cec06e1/Wolverhampton-Wanderers-Stats" xr:uid="{5C67B9FF-6DE4-494A-A8B3-B99586C4C2BE}"/>
    <hyperlink ref="AK108" r:id="rId712" display="https://fbref.com/en/players/8b57ad2c/matchlogs/2023-2024/summary/Joao-Gomes-Match-Logs" xr:uid="{6F7C6F42-3CB4-4A7C-A620-41678866E5AE}"/>
    <hyperlink ref="B143" r:id="rId713" display="https://fbref.com/en/players/f0caab96/Toti-Gomes" xr:uid="{78533530-8581-4453-A692-DF9A9400E5EE}"/>
    <hyperlink ref="C143" r:id="rId714" display="https://fbref.com/en/country/POR/Portugal-Football" xr:uid="{40A04A8F-4CE4-48B9-A2C5-E64145D9D013}"/>
    <hyperlink ref="E143" r:id="rId715" display="https://fbref.com/en/squads/8cec06e1/Wolverhampton-Wanderers-Stats" xr:uid="{F9EC6708-7CC7-454F-BC3E-0B2377B7AA3E}"/>
    <hyperlink ref="AK143" r:id="rId716" display="https://fbref.com/en/players/f0caab96/matchlogs/2023-2024/summary/Toti-Gomes-Match-Logs" xr:uid="{7A2920CB-5184-478B-BAA6-01A39C61B32D}"/>
    <hyperlink ref="B223" r:id="rId717" display="https://fbref.com/en/players/7a11550b/Joe-Gomez" xr:uid="{41716E0F-66B9-4628-A502-4F8232890F57}"/>
    <hyperlink ref="C223" r:id="rId718" display="https://fbref.com/en/country/ENG/England-Football" xr:uid="{96E2CB0D-FF1C-42D2-9EF2-455C822D425D}"/>
    <hyperlink ref="E223" r:id="rId719" display="https://fbref.com/en/squads/822bd0ba/Liverpool-Stats" xr:uid="{FA05B995-8DBC-4362-B87D-848B363AA20C}"/>
    <hyperlink ref="AK223" r:id="rId720" display="https://fbref.com/en/players/7a11550b/matchlogs/2023-2024/summary/Joe-Gomez-Match-Logs" xr:uid="{7708A9D9-3BD1-4FCD-BA97-8E721F76B4A2}"/>
    <hyperlink ref="B475" r:id="rId721" display="https://fbref.com/en/players/01e5f06e/Sergio-Gomez" xr:uid="{A6B069F7-FF78-409E-BFA6-B4ED95639C1C}"/>
    <hyperlink ref="C475" r:id="rId722" display="https://fbref.com/en/country/ESP/Spain-Football" xr:uid="{8A19C825-A1A5-41AD-A86C-7ED43BA78D2D}"/>
    <hyperlink ref="E475" r:id="rId723" display="https://fbref.com/en/squads/b8fd03ef/Manchester-City-Stats" xr:uid="{E55C93AF-925B-41C4-8053-9E1AA169DBBA}"/>
    <hyperlink ref="AK475" r:id="rId724" display="https://fbref.com/en/players/01e5f06e/matchlogs/2023-2024/summary/Sergio-Gomez-Match-Logs" xr:uid="{38AAE1B2-700D-4F0F-9300-97AB717DB438}"/>
    <hyperlink ref="B64" r:id="rId725" display="https://fbref.com/en/players/2bd83368/Anthony-Gordon" xr:uid="{06B21640-B24F-41DC-90C1-3D2885AD1DE4}"/>
    <hyperlink ref="C64" r:id="rId726" display="https://fbref.com/en/country/ENG/England-Football" xr:uid="{FF25E8BE-E436-458A-96A9-46112CD4351F}"/>
    <hyperlink ref="E64" r:id="rId727" display="https://fbref.com/en/squads/b2b47a98/Newcastle-United-Stats" xr:uid="{9181F88E-C9C8-474B-885B-DDDE88D39935}"/>
    <hyperlink ref="AK64" r:id="rId728" display="https://fbref.com/en/players/2bd83368/matchlogs/2023-2024/summary/Anthony-Gordon-Match-Logs" xr:uid="{3E664A01-6F3B-484E-9EFE-8179B7174652}"/>
    <hyperlink ref="B283" r:id="rId729" display="https://fbref.com/en/players/b8e740fb/Ryan-Gravenberch" xr:uid="{55FCA188-0F3A-4026-937A-978E2DD4DA2A}"/>
    <hyperlink ref="C283" r:id="rId730" display="https://fbref.com/en/country/NED/Netherlands-Football" xr:uid="{FEFC3E2C-B906-4D37-8DC4-1DB94717FAE9}"/>
    <hyperlink ref="E283" r:id="rId731" display="https://fbref.com/en/squads/822bd0ba/Liverpool-Stats" xr:uid="{C60FC693-7042-41F1-9898-19D4304DF0F5}"/>
    <hyperlink ref="AK283" r:id="rId732" display="https://fbref.com/en/players/b8e740fb/matchlogs/2023-2024/summary/Ryan-Gravenberch-Match-Logs" xr:uid="{32B4E8D7-3AA9-4C90-9BE1-630E3BE7BA35}"/>
    <hyperlink ref="B280" r:id="rId733" display="https://fbref.com/en/players/b0b4fd3e/Jack-Grealish" xr:uid="{7A9FE9F1-4959-4716-A8B9-CE768B0F86E8}"/>
    <hyperlink ref="C280" r:id="rId734" display="https://fbref.com/en/country/ENG/England-Football" xr:uid="{3932D083-D14C-4DEB-9059-E60129109D34}"/>
    <hyperlink ref="E280" r:id="rId735" display="https://fbref.com/en/squads/b8fd03ef/Manchester-City-Stats" xr:uid="{2706CDF3-FB1E-4A78-9254-8A5050758A8C}"/>
    <hyperlink ref="AK280" r:id="rId736" display="https://fbref.com/en/players/b0b4fd3e/matchlogs/2023-2024/summary/Jack-Grealish-Match-Logs" xr:uid="{78ADEE22-FF47-45BE-9E87-87CDC138EBAF}"/>
    <hyperlink ref="B71" r:id="rId737" display="https://fbref.com/en/players/8aec0537/Pascal-Gross" xr:uid="{71F4EF0B-645F-4526-BB4B-D284FD3E302B}"/>
    <hyperlink ref="C71" r:id="rId738" display="https://fbref.com/en/country/GER/Germany-Football" xr:uid="{B0953FB4-965C-4DCC-976C-AE6DBDB642E1}"/>
    <hyperlink ref="E71" r:id="rId739" display="https://fbref.com/en/squads/d07537b9/Brighton-and-Hove-Albion-Stats" xr:uid="{6A716D9D-D7F2-4DF0-BB77-7ABAF00CDB4B}"/>
    <hyperlink ref="AK71" r:id="rId740" display="https://fbref.com/en/players/8aec0537/matchlogs/2023-2024/summary/Pascal-Gross-Match-Logs" xr:uid="{D4580648-C9B4-4ADC-8578-DC0727E594E3}"/>
    <hyperlink ref="B27" r:id="rId741" display="https://fbref.com/en/players/d0706b27/Marc-Guehi" xr:uid="{118A90C7-D9E0-47F7-9457-3AE5D83E6003}"/>
    <hyperlink ref="C27" r:id="rId742" display="https://fbref.com/en/country/ENG/England-Football" xr:uid="{02D07B06-62C8-4BBB-8751-BBEF67329CBA}"/>
    <hyperlink ref="E27" r:id="rId743" display="https://fbref.com/en/squads/47c64c55/Crystal-Palace-Stats" xr:uid="{11D43CD6-6DAF-46D5-A3AE-B4E23895CAC0}"/>
    <hyperlink ref="AK27" r:id="rId744" display="https://fbref.com/en/players/d0706b27/matchlogs/2023-2024/summary/Marc-Guehi-Match-Logs" xr:uid="{693DFF99-8DC8-4CF6-8755-994339AC295F}"/>
    <hyperlink ref="B37" r:id="rId745" display="https://fbref.com/en/players/82518f62/Bruno-Guimaraes" xr:uid="{2F479704-E775-44FF-B666-19B563F74DAB}"/>
    <hyperlink ref="C37" r:id="rId746" display="https://fbref.com/en/country/BRA/Brazil-Football" xr:uid="{29ED2377-5FF8-445D-B771-ACD880761E34}"/>
    <hyperlink ref="E37" r:id="rId747" display="https://fbref.com/en/squads/b2b47a98/Newcastle-United-Stats" xr:uid="{EED68DA6-20F2-4F20-B597-3411003155A6}"/>
    <hyperlink ref="AK37" r:id="rId748" display="https://fbref.com/en/players/82518f62/matchlogs/2023-2024/summary/Bruno-Guimaraes-Match-Logs" xr:uid="{15C6ED57-67EF-4C36-92B1-72AC7E1CAA85}"/>
    <hyperlink ref="B261" r:id="rId749" display="https://fbref.com/en/players/d56b9520/Malo-Gusto" xr:uid="{ADC9742A-805A-4B7F-857F-BDF45244AE5F}"/>
    <hyperlink ref="C261" r:id="rId750" display="https://fbref.com/en/country/FRA/France-Football" xr:uid="{C4A64F3B-051E-4135-B3B5-022B853579BE}"/>
    <hyperlink ref="E261" r:id="rId751" display="https://fbref.com/en/squads/cff3d9bb/Chelsea-Stats" xr:uid="{B3F23225-9EEE-4C12-93BE-5C3ABA82F299}"/>
    <hyperlink ref="AK261" r:id="rId752" display="https://fbref.com/en/players/d56b9520/matchlogs/2023-2024/summary/Malo-Gusto-Match-Logs" xr:uid="{E28607D0-E63A-4DA9-A0D3-7D9E76CBA2A3}"/>
    <hyperlink ref="B151" r:id="rId753" display="https://fbref.com/en/players/5ad50391/Josko-Gvardiol" xr:uid="{DCA0B942-141D-4207-AB9C-498BDB2008F4}"/>
    <hyperlink ref="C151" r:id="rId754" display="https://fbref.com/en/country/CRO/Croatia-Football" xr:uid="{9FDA8DD9-1A5B-4C54-86B1-FCD932F87B82}"/>
    <hyperlink ref="E151" r:id="rId755" display="https://fbref.com/en/squads/b8fd03ef/Manchester-City-Stats" xr:uid="{AB2D297B-45D8-44F9-B1E7-A1EBF08D35A8}"/>
    <hyperlink ref="AK151" r:id="rId756" display="https://fbref.com/en/players/5ad50391/matchlogs/2023-2024/summary/Josko-Gvardiol-Match-Logs" xr:uid="{A1ED54FE-9651-454D-B784-35D081C8512F}"/>
    <hyperlink ref="B93" r:id="rId757" display="https://fbref.com/en/players/1f44ac21/Erling-Haaland" xr:uid="{77EAF834-8EEB-4678-BC8D-FE0BE0234B66}"/>
    <hyperlink ref="C93" r:id="rId758" display="https://fbref.com/en/country/NOR/Norway-Football" xr:uid="{81356F45-C961-41C9-AFF9-6CBFA4C38AC8}"/>
    <hyperlink ref="E93" r:id="rId759" display="https://fbref.com/en/squads/b8fd03ef/Manchester-City-Stats" xr:uid="{1938E542-6A37-4413-A495-DFC871608E4F}"/>
    <hyperlink ref="AK93" r:id="rId760" display="https://fbref.com/en/players/1f44ac21/matchlogs/2023-2024/summary/Erling-Haaland-Match-Logs" xr:uid="{5857D910-E41F-45B6-B832-CE71F899C98D}"/>
    <hyperlink ref="B479" r:id="rId761" display="https://fbref.com/en/players/a7588cdc/Antwoine-Hackford" xr:uid="{F3E055FE-D989-45F2-ABA8-532551723BB4}"/>
    <hyperlink ref="C479" r:id="rId762" display="https://fbref.com/en/country/ENG/England-Football" xr:uid="{FABF7358-4E83-4973-B488-4125F7338B93}"/>
    <hyperlink ref="E479" r:id="rId763" display="https://fbref.com/en/squads/1df6b87e/Sheffield-United-Stats" xr:uid="{FFCA1996-AA32-4BE4-ABF0-3E55B3E9B34F}"/>
    <hyperlink ref="AK479" r:id="rId764" display="https://fbref.com/en/players/a7588cdc/matchlogs/2023-2024/summary/Antwoine-Hackford-Match-Logs" xr:uid="{761C1E50-DBD4-4C3C-B775-40A8A9A72E5B}"/>
    <hyperlink ref="B438" r:id="rId765" display="https://fbref.com/en/players/da011f18/Lewis-Hall" xr:uid="{3C02F8F9-15BC-4F0C-B55E-9727DF8DE90C}"/>
    <hyperlink ref="C438" r:id="rId766" display="https://fbref.com/en/country/ENG/England-Football" xr:uid="{DCE2D421-B010-4764-BA14-AFD1832679FB}"/>
    <hyperlink ref="E438" r:id="rId767" display="https://fbref.com/en/squads/b2b47a98/Newcastle-United-Stats" xr:uid="{5D4C39E3-74BE-4020-A431-6A022EE1B452}"/>
    <hyperlink ref="AK438" r:id="rId768" display="https://fbref.com/en/players/da011f18/matchlogs/2023-2024/summary/Lewis-Hall-Match-Logs" xr:uid="{B889B45E-522B-46BB-A485-D0227894A0EE}"/>
    <hyperlink ref="B74" r:id="rId769" display="https://fbref.com/en/players/eebacc07/Gustavo-Hamer" xr:uid="{BA35AC59-2303-4BCA-9128-8D509F4ADEEB}"/>
    <hyperlink ref="C74" r:id="rId770" display="https://fbref.com/en/country/NED/Netherlands-Football" xr:uid="{39DA581B-28C7-4F16-87E9-EA9422DC2ECC}"/>
    <hyperlink ref="E74" r:id="rId771" display="https://fbref.com/en/squads/1df6b87e/Sheffield-United-Stats" xr:uid="{B5576E6F-A5EC-438F-A11E-6B3C923F66B7}"/>
    <hyperlink ref="AK74" r:id="rId772" display="https://fbref.com/en/players/eebacc07/matchlogs/2023-2024/summary/Gustavo-Hamer-Match-Logs" xr:uid="{DEAE27D7-795C-4D0F-A076-096C4202E966}"/>
    <hyperlink ref="B447" r:id="rId773" display="https://fbref.com/en/players/8c3078cd/Luke-Harris" xr:uid="{3549C371-4DFE-4290-A420-2AD5F9AD6286}"/>
    <hyperlink ref="C447" r:id="rId774" display="https://fbref.com/en/country/WAL/Wales-Football" xr:uid="{0BB74D6C-27D3-4149-A2D7-575138D7C9BD}"/>
    <hyperlink ref="E447" r:id="rId775" display="https://fbref.com/en/squads/fd962109/Fulham-Stats" xr:uid="{84B28E2C-ED37-42BF-B61D-68FCE40EEB77}"/>
    <hyperlink ref="AK447" r:id="rId776" display="https://fbref.com/en/players/8c3078cd/matchlogs/2023-2024/summary/Luke-Harris-Match-Logs" xr:uid="{BE6CD813-FED4-412A-8CCD-95D2ECF62A7D}"/>
    <hyperlink ref="B181" r:id="rId777" display="https://fbref.com/en/players/aa849a12/Jack-Harrison" xr:uid="{46AAF7BD-C1F6-437F-BD3A-14A222BAAFD4}"/>
    <hyperlink ref="C181" r:id="rId778" display="https://fbref.com/en/country/ENG/England-Football" xr:uid="{F2E662BF-BE2B-4A49-8E49-48F9953C5816}"/>
    <hyperlink ref="E181" r:id="rId779" display="https://fbref.com/en/squads/d3fd31cc/Everton-Stats" xr:uid="{C9C43FDD-EF7E-48D6-B86E-1E8C444C6C86}"/>
    <hyperlink ref="AK181" r:id="rId780" display="https://fbref.com/en/players/aa849a12/matchlogs/2023-2024/summary/Jack-Harrison-Match-Logs" xr:uid="{71A7DD1B-1529-489A-8408-9EF6B4BABA83}"/>
    <hyperlink ref="B145" r:id="rId781" display="https://fbref.com/en/players/fed7cb61/Kai-Havertz" xr:uid="{1BA22512-30FD-4E58-A71B-EBDFD1CE7478}"/>
    <hyperlink ref="C145" r:id="rId782" display="https://fbref.com/en/country/GER/Germany-Football" xr:uid="{E88831AA-51C6-40D8-9599-C15AF3A70FD9}"/>
    <hyperlink ref="E145" r:id="rId783" display="https://fbref.com/en/squads/18bb7c10/Arsenal-Stats" xr:uid="{CBEBAACA-11AD-45F4-869D-7B6A3CBD2D73}"/>
    <hyperlink ref="AK145" r:id="rId784" display="https://fbref.com/en/players/fed7cb61/matchlogs/2023-2024/summary/Kai-Havertz-Match-Logs" xr:uid="{FE3E5713-643F-4E44-8057-2AAAE108DD58}"/>
    <hyperlink ref="B158" r:id="rId785" display="https://fbref.com/en/players/4fd08daa/Jan-Paul-van-Hecke" xr:uid="{0372B68C-D0BB-4F4A-B4CF-8940B5F7936D}"/>
    <hyperlink ref="C158" r:id="rId786" display="https://fbref.com/en/country/NED/Netherlands-Football" xr:uid="{45D2D48C-1026-4F89-BF5E-D04073B8C6F1}"/>
    <hyperlink ref="E158" r:id="rId787" display="https://fbref.com/en/squads/d07537b9/Brighton-and-Hove-Albion-Stats" xr:uid="{4B3F93DA-4500-4685-B47D-F1C7B4466E30}"/>
    <hyperlink ref="AK158" r:id="rId788" display="https://fbref.com/en/players/4fd08daa/matchlogs/2023-2024/summary/Jan-Paul-van-Hecke-Match-Logs" xr:uid="{0E92C6B9-58F5-4BFF-8716-2B5A313A2D9B}"/>
    <hyperlink ref="B92" r:id="rId789" display="https://fbref.com/en/players/169fd162/Hwang-Hee-chan" xr:uid="{4C358FBF-2CA1-48A9-A034-BEC45019A7D6}"/>
    <hyperlink ref="C92" r:id="rId790" display="https://fbref.com/en/country/KOR/Korea-Republic-Football" xr:uid="{1EDF49EC-2F16-4C52-8CFB-297C88F63CEA}"/>
    <hyperlink ref="E92" r:id="rId791" display="https://fbref.com/en/squads/8cec06e1/Wolverhampton-Wanderers-Stats" xr:uid="{EF00348C-A20B-45C8-B644-4A1BEB6D0D79}"/>
    <hyperlink ref="AK92" r:id="rId792" display="https://fbref.com/en/players/169fd162/matchlogs/2023-2024/summary/Hwang-Hee-chan-Match-Logs" xr:uid="{862718E3-BA98-492F-A5BC-540035FC36DD}"/>
    <hyperlink ref="B387" r:id="rId793" display="https://fbref.com/en/players/e5a76dfe/Dean-Henderson" xr:uid="{18469201-A551-41A6-AF8A-C2517D69B6B5}"/>
    <hyperlink ref="C387" r:id="rId794" display="https://fbref.com/en/country/ENG/England-Football" xr:uid="{31865F37-0595-4AE3-91B4-BD7A00FD66D8}"/>
    <hyperlink ref="E387" r:id="rId795" display="https://fbref.com/en/squads/47c64c55/Crystal-Palace-Stats" xr:uid="{A86F9384-A9C5-4AFF-8AD5-5B77F1042965}"/>
    <hyperlink ref="AK387" r:id="rId796" display="https://fbref.com/en/players/e5a76dfe/matchlogs/2023-2024/summary/Dean-Henderson-Match-Logs" xr:uid="{2521684A-6D2E-4D33-AEE0-E53C997FC90E}"/>
    <hyperlink ref="B321" r:id="rId797" display="https://fbref.com/en/players/8a3c1dc7/Rico-Henry" xr:uid="{E1ADAAF2-300F-4CCE-80FA-204B79493DCB}"/>
    <hyperlink ref="C321" r:id="rId798" display="https://fbref.com/en/country/ENG/England-Football" xr:uid="{27736B33-46DE-43BC-B24E-2263F7833435}"/>
    <hyperlink ref="E321" r:id="rId799" display="https://fbref.com/en/squads/cd051869/Brentford-Stats" xr:uid="{C68F68C8-256E-434B-ACF8-C5EC8694A4D5}"/>
    <hyperlink ref="AK321" r:id="rId800" display="https://fbref.com/en/players/8a3c1dc7/matchlogs/2023-2024/summary/Rico-Henry-Match-Logs" xr:uid="{B6086A5A-D6F8-4F9A-90CB-4244BC1968E9}"/>
    <hyperlink ref="B32" r:id="rId801" display="https://fbref.com/en/players/92e7e919/Son-Heung-min" xr:uid="{4110D8E0-862B-4224-B2EF-6C7EBA04C785}"/>
    <hyperlink ref="C32" r:id="rId802" display="https://fbref.com/en/country/KOR/Korea-Republic-Football" xr:uid="{679012A0-B9F1-4AE7-A42E-33135F2A9D86}"/>
    <hyperlink ref="E32" r:id="rId803" display="https://fbref.com/en/squads/361ca564/Tottenham-Hotspur-Stats" xr:uid="{74FAEF64-551A-4055-B1F9-D13DDD3B344B}"/>
    <hyperlink ref="AK32" r:id="rId804" display="https://fbref.com/en/players/92e7e919/matchlogs/2023-2024/summary/Son-Heung-min-Match-Logs" xr:uid="{43139976-E0E2-4E87-A5E9-C73B6C79A4C9}"/>
    <hyperlink ref="B235" r:id="rId805" display="https://fbref.com/en/players/1780bb4a/Aaron-Hickey" xr:uid="{AEB4A7ED-AD47-44E4-971D-EB955CAE4D66}"/>
    <hyperlink ref="C235" r:id="rId806" display="https://fbref.com/en/country/SCO/Scotland-Football" xr:uid="{6473FF4E-03FA-495A-9794-25ECD69B2A95}"/>
    <hyperlink ref="E235" r:id="rId807" display="https://fbref.com/en/squads/cd051869/Brentford-Stats" xr:uid="{931257FB-C199-4798-B135-A0939A668639}"/>
    <hyperlink ref="AK235" r:id="rId808" display="https://fbref.com/en/players/1780bb4a/matchlogs/2023-2024/summary/Aaron-Hickey-Match-Logs" xr:uid="{006CE8ED-EE47-4627-AC01-ED92516468A7}"/>
    <hyperlink ref="B476" r:id="rId809" display="https://fbref.com/en/players/69942fb3/James-Hill" xr:uid="{ABCBE60C-7B94-4310-9651-7DB3153D7982}"/>
    <hyperlink ref="C476" r:id="rId810" display="https://fbref.com/en/country/ENG/England-Football" xr:uid="{4B493A39-2D77-448D-BD4D-516064ABD7C2}"/>
    <hyperlink ref="E476" r:id="rId811" display="https://fbref.com/en/squads/4ba7cbea/Bournemouth-Stats" xr:uid="{6C6644EA-F102-42F7-A61A-A729C9BE8DCB}"/>
    <hyperlink ref="AK476" r:id="rId812" display="https://fbref.com/en/players/69942fb3/matchlogs/2023-2024/summary/James-Hill-Match-Logs" xr:uid="{B806C9B3-6854-432A-BF2A-CB22E4269EF8}"/>
    <hyperlink ref="B309" r:id="rId813" display="https://fbref.com/en/players/e98211e7/Jack-Hinshelwood" xr:uid="{5637947C-AC61-4107-B34E-AA84247783AA}"/>
    <hyperlink ref="C309" r:id="rId814" display="https://fbref.com/en/country/ENG/England-Football" xr:uid="{61EE18FC-0ECD-4FF7-B1AC-FE65F83C8C33}"/>
    <hyperlink ref="E309" r:id="rId815" display="https://fbref.com/en/squads/d07537b9/Brighton-and-Hove-Albion-Stats" xr:uid="{AF4BB369-86DF-49FA-B3AF-A826430F0DA4}"/>
    <hyperlink ref="AK309" r:id="rId816" display="https://fbref.com/en/players/e98211e7/matchlogs/2023-2024/summary/Jack-Hinshelwood-Match-Logs" xr:uid="{1690041D-1F4A-4F74-B73D-25E62BEB6452}"/>
    <hyperlink ref="B324" r:id="rId817" display="https://fbref.com/en/players/15f3ec41/Callum-Hudson-Odoi" xr:uid="{AA721327-A6BC-44A8-AA58-1AB02A3AFD2C}"/>
    <hyperlink ref="C324" r:id="rId818" display="https://fbref.com/en/country/ENG/England-Football" xr:uid="{22B10F52-27A3-4AC1-9D7A-9A5EF02D2D77}"/>
    <hyperlink ref="E324" r:id="rId819" display="https://fbref.com/en/squads/e4a775cb/Nottingham-Forest-Stats" xr:uid="{5DC0C334-BD4D-4E30-B83E-70905E3D6CAE}"/>
    <hyperlink ref="AK324" r:id="rId820" display="https://fbref.com/en/players/15f3ec41/matchlogs/2023-2024/summary/Callum-Hudson-Odoi-Match-Logs" xr:uid="{2ECA50C3-1C89-447D-B914-FB4317AD3DD1}"/>
    <hyperlink ref="B176" r:id="rId821" display="https://fbref.com/en/players/a0666d3e/Will-Hughes" xr:uid="{09847C6B-4E3F-44F4-9431-BC6FF8437C3F}"/>
    <hyperlink ref="C176" r:id="rId822" display="https://fbref.com/en/country/ENG/England-Football" xr:uid="{68BD493B-CB2D-444E-8A33-E9E7C1FB384C}"/>
    <hyperlink ref="E176" r:id="rId823" display="https://fbref.com/en/squads/47c64c55/Crystal-Palace-Stats" xr:uid="{F5351D8D-5699-45C8-B6CD-10B17C138CDF}"/>
    <hyperlink ref="AK176" r:id="rId824" display="https://fbref.com/en/players/a0666d3e/matchlogs/2023-2024/summary/Will-Hughes-Match-Logs" xr:uid="{27EA3B67-220D-408D-A2F3-24381137676B}"/>
    <hyperlink ref="B262" r:id="rId825" display="https://fbref.com/en/players/8b04d6c1/Pierre-Hojbjerg" xr:uid="{F195124D-D7AA-4217-9FEA-1A7F00CDE653}"/>
    <hyperlink ref="C262" r:id="rId826" display="https://fbref.com/en/country/DEN/Denmark-Football" xr:uid="{9D8B5E68-5166-40AE-A3D2-EF1109D4A095}"/>
    <hyperlink ref="E262" r:id="rId827" display="https://fbref.com/en/squads/361ca564/Tottenham-Hotspur-Stats" xr:uid="{A7358614-CD72-4F4A-B57A-4708072958AB}"/>
    <hyperlink ref="AK262" r:id="rId828" display="https://fbref.com/en/players/8b04d6c1/matchlogs/2023-2024/summary/Pierre-Hojbjerg-Match-Logs" xr:uid="{F5850864-4C9B-4D57-8CBD-601CF52948DD}"/>
    <hyperlink ref="B184" r:id="rId829" display="https://fbref.com/en/players/491a433d/Rasmus-Hojlund" xr:uid="{B81CDC41-8637-421A-B438-9FB944762348}"/>
    <hyperlink ref="C184" r:id="rId830" display="https://fbref.com/en/country/DEN/Denmark-Football" xr:uid="{1A7A8543-EFDE-4DFC-9D77-29EE65F30194}"/>
    <hyperlink ref="E184" r:id="rId831" display="https://fbref.com/en/squads/19538871/Manchester-United-Stats" xr:uid="{9ACBCC62-2FE4-4B0F-8A25-3E347013F3FB}"/>
    <hyperlink ref="AK184" r:id="rId832" display="https://fbref.com/en/players/491a433d/matchlogs/2023-2024/summary/Rasmus-Hojlund-Match-Logs" xr:uid="{CD379019-312A-4E73-B4CF-40043D337E2A}"/>
    <hyperlink ref="B252" r:id="rId833" display="https://fbref.com/en/players/a4e85758/Igor" xr:uid="{914151DC-7CFF-4C11-8001-53F26F4D30AE}"/>
    <hyperlink ref="C252" r:id="rId834" display="https://fbref.com/en/country/BRA/Brazil-Football" xr:uid="{D91025BF-C9F5-4886-AEA4-74D7A38E1BF6}"/>
    <hyperlink ref="E252" r:id="rId835" display="https://fbref.com/en/squads/d07537b9/Brighton-and-Hove-Albion-Stats" xr:uid="{66FD188A-ACD2-4625-A042-10FF60CE714C}"/>
    <hyperlink ref="AK252" r:id="rId836" display="https://fbref.com/en/players/a4e85758/matchlogs/2023-2024/summary/Igor-Match-Logs" xr:uid="{38CFCB17-4345-426E-886C-C11B47C8C2D3}"/>
    <hyperlink ref="B405" r:id="rId837" display="https://fbref.com/en/players/07802f7f/Danny-Ings" xr:uid="{9948DF82-9412-4ECD-B682-4EFB61E6FA29}"/>
    <hyperlink ref="C405" r:id="rId838" display="https://fbref.com/en/country/ENG/England-Football" xr:uid="{E22E8B45-CC7F-474B-8C43-479D13C10E8A}"/>
    <hyperlink ref="E405" r:id="rId839" display="https://fbref.com/en/squads/7c21e445/West-Ham-United-Stats" xr:uid="{EC17469F-0DFE-4EA5-8BF5-BB77DE3A8D75}"/>
    <hyperlink ref="AK405" r:id="rId840" display="https://fbref.com/en/players/07802f7f/matchlogs/2023-2024/summary/Danny-Ings-Match-Logs" xr:uid="{B8A19A87-6FD1-4748-AE80-34B0D08E058B}"/>
    <hyperlink ref="B200" r:id="rId841" display="https://fbref.com/en/players/8e92be30/Alexander-Isak" xr:uid="{F960E356-C393-4338-B5EA-143D078619A1}"/>
    <hyperlink ref="C200" r:id="rId842" display="https://fbref.com/en/country/SWE/Sweden-Football" xr:uid="{BE2F17E3-6A91-4EB9-B0BD-ED5958FF9D62}"/>
    <hyperlink ref="E200" r:id="rId843" display="https://fbref.com/en/squads/b2b47a98/Newcastle-United-Stats" xr:uid="{9CF7DBB0-A2ED-48C6-897F-242DD52B440B}"/>
    <hyperlink ref="AK200" r:id="rId844" display="https://fbref.com/en/players/8e92be30/matchlogs/2023-2024/summary/Alexander-Isak-Match-Logs" xr:uid="{287A2A54-E2A5-450F-B624-D670DBAC9839}"/>
    <hyperlink ref="B406" r:id="rId845" display="https://fbref.com/en/players/6ca5ec4b/Alex-Iwobi" xr:uid="{60653B78-6F8F-4218-85CA-F94F968412CE}"/>
    <hyperlink ref="C406" r:id="rId846" display="https://fbref.com/en/country/NGA/Nigeria-Football" xr:uid="{6D4264B6-32A9-43AA-945D-9F5D5A7D33F1}"/>
    <hyperlink ref="E406" r:id="rId847" display="https://fbref.com/en/squads/d3fd31cc/Everton-Stats" xr:uid="{082B2776-B13D-41C5-A0B3-CBBF35E0BADB}"/>
    <hyperlink ref="AK406" r:id="rId848" display="https://fbref.com/en/players/6ca5ec4b/matchlogs/2023-2024/summary/Alex-Iwobi-Match-Logs" xr:uid="{C6B0C22C-89AB-4D7B-B7C7-E4597E95D5DF}"/>
    <hyperlink ref="B182" r:id="rId849" display="https://fbref.com/en/players/6ca5ec4b/Alex-Iwobi" xr:uid="{D58C48F0-15F8-4662-B817-714BF1A88077}"/>
    <hyperlink ref="C182" r:id="rId850" display="https://fbref.com/en/country/NGA/Nigeria-Football" xr:uid="{0334BB17-D130-45F3-8FA7-F463FEBFA4AA}"/>
    <hyperlink ref="E182" r:id="rId851" display="https://fbref.com/en/squads/fd962109/Fulham-Stats" xr:uid="{E9412B71-2F3C-4084-9BE4-71D6C7CFEFAD}"/>
    <hyperlink ref="AK182" r:id="rId852" display="https://fbref.com/en/players/6ca5ec4b/matchlogs/2023-2024/summary/Alex-Iwobi-Match-Logs" xr:uid="{F9080192-1CAB-4174-B6C4-B88BC468F6A5}"/>
    <hyperlink ref="B97" r:id="rId853" display="https://fbref.com/en/players/9c36ed83/Nicolas-Jackson" xr:uid="{8AD9F023-B594-4266-870D-F66F511A7CC5}"/>
    <hyperlink ref="C97" r:id="rId854" display="https://fbref.com/en/country/SEN/Senegal-Football" xr:uid="{72BDC561-EA2D-48EF-8C34-EFE0647D7D94}"/>
    <hyperlink ref="E97" r:id="rId855" display="https://fbref.com/en/squads/cff3d9bb/Chelsea-Stats" xr:uid="{CFE2DA14-C2B8-4E62-B5FF-6B20C1288064}"/>
    <hyperlink ref="AK97" r:id="rId856" display="https://fbref.com/en/players/9c36ed83/matchlogs/2023-2024/summary/Nicolas-Jackson-Match-Logs" xr:uid="{6109F372-71BB-41E7-B576-1DDDEDC80961}"/>
    <hyperlink ref="B327" r:id="rId857" display="https://fbref.com/en/players/1265a93a/Reece-James" xr:uid="{7DAC73B5-4732-4DF7-B8D3-52CB20AE0BA1}"/>
    <hyperlink ref="C327" r:id="rId858" display="https://fbref.com/en/country/ENG/England-Football" xr:uid="{3BD32DCB-0D0C-44A8-BADF-3B942C669098}"/>
    <hyperlink ref="E327" r:id="rId859" display="https://fbref.com/en/squads/cff3d9bb/Chelsea-Stats" xr:uid="{03DF3DC3-CEFC-4CBA-BB17-6B684ACEA969}"/>
    <hyperlink ref="AK327" r:id="rId860" display="https://fbref.com/en/players/1265a93a/matchlogs/2023-2024/summary/Reece-James-Match-Logs" xr:uid="{C56F5E2E-6CEE-4148-8EEC-9F654F6706E4}"/>
    <hyperlink ref="B70" r:id="rId861" display="https://fbref.com/en/players/8449d35e/Vitaly-Janelt" xr:uid="{D23A0146-2AA8-409D-999B-97D8362D463D}"/>
    <hyperlink ref="C70" r:id="rId862" display="https://fbref.com/en/country/GER/Germany-Football" xr:uid="{F6C002E6-0317-45C3-8434-75D097469EF6}"/>
    <hyperlink ref="E70" r:id="rId863" display="https://fbref.com/en/squads/cd051869/Brentford-Stats" xr:uid="{4BDDA651-6915-4A12-B998-DEEA5DCDCC2F}"/>
    <hyperlink ref="AK70" r:id="rId864" display="https://fbref.com/en/players/8449d35e/matchlogs/2023-2024/summary/Vitaly-Janelt-Match-Logs" xr:uid="{500084C2-3D85-4FF6-9F1F-DB9F002EEF4B}"/>
    <hyperlink ref="B191" r:id="rId865" display="https://fbref.com/en/players/0f134faf/Mathias-Jensen" xr:uid="{9FEB31E0-19F9-4197-B539-EBCC450F707A}"/>
    <hyperlink ref="C191" r:id="rId866" display="https://fbref.com/en/country/DEN/Denmark-Football" xr:uid="{BDE4F91F-2803-4BD1-91AF-67D1A838B7F5}"/>
    <hyperlink ref="E191" r:id="rId867" display="https://fbref.com/en/squads/cd051869/Brentford-Stats" xr:uid="{35CD097C-EE16-4A08-9A93-25D55AC9EA06}"/>
    <hyperlink ref="AK191" r:id="rId868" display="https://fbref.com/en/players/0f134faf/matchlogs/2023-2024/summary/Mathias-Jensen-Match-Logs" xr:uid="{77E0BC3D-DB79-4693-A20E-739156E71E3E}"/>
    <hyperlink ref="B208" r:id="rId869" display="https://fbref.com/en/players/b66315ae/Gabriel-Jesus" xr:uid="{5C02016B-BB46-4248-9E76-2A42D871D16A}"/>
    <hyperlink ref="C208" r:id="rId870" display="https://fbref.com/en/country/BRA/Brazil-Football" xr:uid="{1DC223E4-7AFA-4A51-A275-55F0BE8D362D}"/>
    <hyperlink ref="E208" r:id="rId871" display="https://fbref.com/en/squads/18bb7c10/Arsenal-Stats" xr:uid="{E23D9590-CF38-48C5-9981-F5ACF8332673}"/>
    <hyperlink ref="AK208" r:id="rId872" display="https://fbref.com/en/players/b66315ae/matchlogs/2023-2024/summary/Gabriel-Jesus-Match-Logs" xr:uid="{C53E6586-9D21-4E79-A5CC-76C6203C0F72}"/>
    <hyperlink ref="B161" r:id="rId873" display="https://fbref.com/en/players/b561db50/Raul-Jimenez" xr:uid="{D5E7B95E-6F0E-41E4-9DD1-5F7C900D0715}"/>
    <hyperlink ref="C161" r:id="rId874" display="https://fbref.com/en/country/MEX/Mexico-Football" xr:uid="{B5711A59-F5AF-4B1D-BAFF-46680B575D44}"/>
    <hyperlink ref="E161" r:id="rId875" display="https://fbref.com/en/squads/fd962109/Fulham-Stats" xr:uid="{BA98DDD1-E98C-4170-A055-53A4278B4995}"/>
    <hyperlink ref="AK161" r:id="rId876" display="https://fbref.com/en/players/b561db50/matchlogs/2023-2024/summary/Raul-Jimenez-Match-Logs" xr:uid="{0034CFBE-07B5-408E-BB8A-D862CE932D8F}"/>
    <hyperlink ref="B175" r:id="rId877" display="https://fbref.com/en/players/e8832875/Joao-Pedro" xr:uid="{F4EA2903-97D1-444E-B463-02CB0391C7DE}"/>
    <hyperlink ref="C175" r:id="rId878" display="https://fbref.com/en/country/BRA/Brazil-Football" xr:uid="{F4EBEB8F-9339-47F3-9012-8788120CEB3A}"/>
    <hyperlink ref="E175" r:id="rId879" display="https://fbref.com/en/squads/d07537b9/Brighton-and-Hove-Albion-Stats" xr:uid="{322B06CE-9EC8-40B6-AB59-45AEB24287AD}"/>
    <hyperlink ref="AK175" r:id="rId880" display="https://fbref.com/en/players/e8832875/matchlogs/2023-2024/summary/Joao-Pedro-Match-Logs" xr:uid="{F96F8999-E2F4-4C5F-922E-5983E57A6077}"/>
    <hyperlink ref="B156" r:id="rId881" display="https://fbref.com/en/players/c17bfb65/Joelinton" xr:uid="{23A22639-A7A7-4400-9B7F-F567AE60C636}"/>
    <hyperlink ref="C156" r:id="rId882" display="https://fbref.com/en/country/BRA/Brazil-Football" xr:uid="{6688E11A-DB76-46DE-A88F-23C5DB73598B}"/>
    <hyperlink ref="E156" r:id="rId883" display="https://fbref.com/en/squads/b2b47a98/Newcastle-United-Stats" xr:uid="{E40D92B1-A92A-413B-A9A5-702F993FDB0F}"/>
    <hyperlink ref="AK156" r:id="rId884" display="https://fbref.com/en/players/c17bfb65/matchlogs/2023-2024/summary/Joelinton-Match-Logs" xr:uid="{4C1FAF4C-AEFA-4FEA-9695-BB62751B1FFD}"/>
    <hyperlink ref="B314" r:id="rId885" display="https://fbref.com/en/players/73b1d65b/Ryan-John-Giles" xr:uid="{8002E493-53B5-4BD4-97EC-1895EDBC910D}"/>
    <hyperlink ref="C314" r:id="rId886" display="https://fbref.com/en/country/ENG/England-Football" xr:uid="{E730295E-13E6-4B35-A1F0-A1033ED577A8}"/>
    <hyperlink ref="E314" r:id="rId887" display="https://fbref.com/en/squads/e297cd13/Luton-Town-Stats" xr:uid="{C9492D85-F1D5-4E75-99F7-9AA7CBDCF120}"/>
    <hyperlink ref="AK314" r:id="rId888" display="https://fbref.com/en/players/73b1d65b/matchlogs/2023-2024/summary/Ryan-John-Giles-Match-Logs" xr:uid="{ECFABC52-82EB-4435-B7DC-63375E19D12F}"/>
    <hyperlink ref="B502" r:id="rId889" display="https://fbref.com/en/players/9319781b/Ben-Johnson" xr:uid="{2AD1D160-C420-47B9-BB2A-DA3EB37B0190}"/>
    <hyperlink ref="C502" r:id="rId890" display="https://fbref.com/en/country/ENG/England-Football" xr:uid="{FE9858AE-FF0E-4004-8BAC-D13DD960D90C}"/>
    <hyperlink ref="E502" r:id="rId891" display="https://fbref.com/en/squads/7c21e445/West-Ham-United-Stats" xr:uid="{A4CCDCC1-57A7-4A12-895D-7687EECCEFE4}"/>
    <hyperlink ref="AK502" r:id="rId892" display="https://fbref.com/en/players/9319781b/matchlogs/2023-2024/summary/Ben-Johnson-Match-Logs" xr:uid="{EF93F2F8-C845-4583-8EC4-0ECE41CFA076}"/>
    <hyperlink ref="B244" r:id="rId893" display="https://fbref.com/en/players/0cd31129/Brennan-Johnson" xr:uid="{7B58B15A-AC4B-4A11-9EE4-884EA5F9C6E1}"/>
    <hyperlink ref="C244" r:id="rId894" display="https://fbref.com/en/country/WAL/Wales-Football" xr:uid="{1963D358-A45F-459F-A2A4-EE9CC9FEF070}"/>
    <hyperlink ref="E244" r:id="rId895" display="https://fbref.com/en/squads/361ca564/Tottenham-Hotspur-Stats" xr:uid="{3331766B-F80D-4768-8C90-4EF38E6643D8}"/>
    <hyperlink ref="AK244" r:id="rId896" display="https://fbref.com/en/players/0cd31129/matchlogs/2023-2024/summary/Brennan-Johnson-Match-Logs" xr:uid="{DC2ACA38-9D2F-495C-8A08-58D53A50E1E6}"/>
    <hyperlink ref="B374" r:id="rId897" display="https://fbref.com/en/players/0cd31129/Brennan-Johnson" xr:uid="{843EA6C9-5C68-4F65-ACD5-30489CF58144}"/>
    <hyperlink ref="C374" r:id="rId898" display="https://fbref.com/en/country/WAL/Wales-Football" xr:uid="{042DE62F-C087-41E7-80EA-C9705D2B8B3A}"/>
    <hyperlink ref="E374" r:id="rId899" display="https://fbref.com/en/squads/e4a775cb/Nottingham-Forest-Stats" xr:uid="{277B602C-8AB5-4435-A3E0-2AC8A3F14F28}"/>
    <hyperlink ref="AK374" r:id="rId900" display="https://fbref.com/en/players/0cd31129/matchlogs/2023-2024/summary/Brennan-Johnson-Match-Logs" xr:uid="{0BD19D95-C9A2-4051-9489-0358017A66C4}"/>
    <hyperlink ref="B53" r:id="rId901" display="https://fbref.com/en/players/9e5708be/Sam-Johnstone" xr:uid="{0B11E31F-59A8-49C0-A8A7-B350FBB615E3}"/>
    <hyperlink ref="C53" r:id="rId902" display="https://fbref.com/en/country/ENG/England-Football" xr:uid="{994C347F-A949-4448-9697-24EA17B05F95}"/>
    <hyperlink ref="E53" r:id="rId903" display="https://fbref.com/en/squads/47c64c55/Crystal-Palace-Stats" xr:uid="{F8DE90E4-5820-4008-B598-DF390D008A70}"/>
    <hyperlink ref="AK53" r:id="rId904" display="https://fbref.com/en/players/9e5708be/matchlogs/2023-2024/summary/Sam-Johnstone-Match-Logs" xr:uid="{5200CF1D-FB39-4266-9227-B8CE511D9F2E}"/>
    <hyperlink ref="B300" r:id="rId905" display="https://fbref.com/en/players/4fb9c88f/Curtis-Jones" xr:uid="{FEC04D06-03C6-4CF3-8DE5-D00E384D43BF}"/>
    <hyperlink ref="C300" r:id="rId906" display="https://fbref.com/en/country/ENG/England-Football" xr:uid="{0C6DB4DE-44F2-42B8-8B38-4E5485E2FB95}"/>
    <hyperlink ref="E300" r:id="rId907" display="https://fbref.com/en/squads/822bd0ba/Liverpool-Stats" xr:uid="{8DA5C019-F8AE-4B1E-A341-83D2BAA6F841}"/>
    <hyperlink ref="AK300" r:id="rId908" display="https://fbref.com/en/players/4fb9c88f/matchlogs/2023-2024/summary/Curtis-Jones-Match-Logs" xr:uid="{78943D54-2D1D-48C6-B9E7-588F8478AA7B}"/>
    <hyperlink ref="B330" r:id="rId909" display="https://fbref.com/en/players/45db685d/Jorginho" xr:uid="{79F69166-7721-461A-87FA-AB0AE78860A6}"/>
    <hyperlink ref="C330" r:id="rId910" display="https://fbref.com/en/country/ITA/Italy-Football" xr:uid="{074E2DB8-3348-4618-AB0F-A4ABFAB1E476}"/>
    <hyperlink ref="E330" r:id="rId911" display="https://fbref.com/en/squads/18bb7c10/Arsenal-Stats" xr:uid="{A0E71C02-37B3-425B-A218-64936254BB4E}"/>
    <hyperlink ref="AK330" r:id="rId912" display="https://fbref.com/en/players/45db685d/matchlogs/2023-2024/summary/Jorginho-Match-Logs" xr:uid="{CEF309DA-6082-40F8-B870-F736AF5E3076}"/>
    <hyperlink ref="B259" r:id="rId913" display="https://fbref.com/en/players/178ae8f8/Diogo-Jota" xr:uid="{35D26082-D1FC-463C-9E69-80F0A251F109}"/>
    <hyperlink ref="C259" r:id="rId914" display="https://fbref.com/en/country/POR/Portugal-Football" xr:uid="{878659D4-6CA5-4A8E-98EE-69A176B2816A}"/>
    <hyperlink ref="E259" r:id="rId915" display="https://fbref.com/en/squads/822bd0ba/Liverpool-Stats" xr:uid="{B38CBDF2-790F-434C-9202-15720F0ADCAD}"/>
    <hyperlink ref="AK259" r:id="rId916" display="https://fbref.com/en/players/178ae8f8/matchlogs/2023-2024/summary/Diogo-Jota-Match-Logs" xr:uid="{7A2398D6-F73E-4B44-ACC6-717D3E3DF768}"/>
    <hyperlink ref="B329" r:id="rId917" display="https://fbref.com/en/players/f098c03e/Mads-Juel-Andersen" xr:uid="{FC81ADC4-67DA-461D-979B-916628651855}"/>
    <hyperlink ref="C329" r:id="rId918" display="https://fbref.com/en/country/DEN/Denmark-Football" xr:uid="{A9C955CD-E9E9-4820-B926-FE7E2C805ACD}"/>
    <hyperlink ref="E329" r:id="rId919" display="https://fbref.com/en/squads/e297cd13/Luton-Town-Stats" xr:uid="{4AEC4AA3-20D9-4D55-9FF0-431170BE0A16}"/>
    <hyperlink ref="AK329" r:id="rId920" display="https://fbref.com/en/players/f098c03e/matchlogs/2023-2024/summary/Mads-Juel-Andersen-Match-Logs" xr:uid="{3AF43168-4748-4593-A943-B0F442B3BBB5}"/>
    <hyperlink ref="B457" r:id="rId921" display="https://fbref.com/en/players/570bb4b9/Hamed-Junior-Traore" xr:uid="{8181E7D0-5957-46D5-B1D4-062D06CB5C3D}"/>
    <hyperlink ref="C457" r:id="rId922" display="https://fbref.com/en/country/CIV/Cote-dIvoire-Football" xr:uid="{D0C1D7BA-5434-440E-9FA1-30887A9C6262}"/>
    <hyperlink ref="E457" r:id="rId923" display="https://fbref.com/en/squads/4ba7cbea/Bournemouth-Stats" xr:uid="{2D0A1D53-6748-47C2-B1F1-1A895BA831C8}"/>
    <hyperlink ref="AK457" r:id="rId924" display="https://fbref.com/en/players/570bb4b9/matchlogs/2023-2024/summary/Hamed-Junior-Traore-Match-Logs" xr:uid="{48EE3367-C189-4AFF-A69D-64DE920F68F9}"/>
    <hyperlink ref="B428" r:id="rId925" display="https://fbref.com/en/players/0db5d2c8/Mathias-Jorgensen" xr:uid="{33108923-40E0-4EA6-B03C-3F8878B9B8DD}"/>
    <hyperlink ref="C428" r:id="rId926" display="https://fbref.com/en/country/DEN/Denmark-Football" xr:uid="{DEA31B5D-9F3D-48F0-82CE-68BFE6DCBDDC}"/>
    <hyperlink ref="E428" r:id="rId927" display="https://fbref.com/en/squads/cd051869/Brentford-Stats" xr:uid="{9491F744-C87C-4662-BEC4-9BD9061D7054}"/>
    <hyperlink ref="AK428" r:id="rId928" display="https://fbref.com/en/players/0db5d2c8/matchlogs/2023-2024/summary/Mathias-Jorgensen-Match-Logs" xr:uid="{A5CE22A2-8095-47EF-8118-06116C72A0A9}"/>
    <hyperlink ref="B165" r:id="rId929" display="https://fbref.com/en/players/c066d1a5/Issa-Kabore" xr:uid="{E0C56D46-8B41-4A52-845C-F223DBD16EEF}"/>
    <hyperlink ref="C165" r:id="rId930" display="https://fbref.com/en/country/BFA/Burkina-Faso-Football" xr:uid="{2D986BDE-48A9-4E75-84BE-F8B0B4AA00E7}"/>
    <hyperlink ref="E165" r:id="rId931" display="https://fbref.com/en/squads/e297cd13/Luton-Town-Stats" xr:uid="{523F008F-36C8-4E5C-B14B-E8DEA929D00E}"/>
    <hyperlink ref="AK165" r:id="rId932" display="https://fbref.com/en/players/c066d1a5/matchlogs/2023-2024/summary/Issa-Kabore-Match-Logs" xr:uid="{8302BBA8-65DA-48F8-A4B4-75827D87367C}"/>
    <hyperlink ref="B399" r:id="rId933" display="https://fbref.com/en/players/15f24fe7/Sasa-Kalajdzic" xr:uid="{BFC5ECCC-36E3-4C35-A592-B77502E7072C}"/>
    <hyperlink ref="C399" r:id="rId934" display="https://fbref.com/en/country/AUT/Austria-Football" xr:uid="{C2BD5306-D62D-41FC-BFF2-5AECE38A9F46}"/>
    <hyperlink ref="E399" r:id="rId935" display="https://fbref.com/en/squads/8cec06e1/Wolverhampton-Wanderers-Stats" xr:uid="{01C9DEA8-75F6-4B3C-A176-86EBF1D28548}"/>
    <hyperlink ref="AK399" r:id="rId936" display="https://fbref.com/en/players/15f24fe7/matchlogs/2023-2024/summary/Sasa-Kalajdzic-Match-Logs" xr:uid="{D65BC2B0-8DCA-475E-B9C5-54B93BA79FF7}"/>
    <hyperlink ref="B79" r:id="rId937" display="https://fbref.com/en/players/cc77354e/Boubacar-Kamara" xr:uid="{6A54E7FF-2412-4B58-88D9-DA620FE98B10}"/>
    <hyperlink ref="C79" r:id="rId938" display="https://fbref.com/en/country/FRA/France-Football" xr:uid="{EFABD916-DDE8-4D48-A61A-6D0CB60BCFB4}"/>
    <hyperlink ref="E79" r:id="rId939" display="https://fbref.com/en/squads/8602292d/Aston-Villa-Stats" xr:uid="{DC60E787-9AFD-4D19-9266-A412C6A39B19}"/>
    <hyperlink ref="AK79" r:id="rId940" display="https://fbref.com/en/players/cc77354e/matchlogs/2023-2024/summary/Boubacar-Kamara-Match-Logs" xr:uid="{E366EDF7-3D1E-4519-8CE3-FA49D61BE97E}"/>
    <hyperlink ref="B441" r:id="rId941" display="https://fbref.com/en/players/6a7353d7/Willy-Kambwala" xr:uid="{07E9A64D-CD4E-4D6C-BDCB-892890C1E76B}"/>
    <hyperlink ref="C441" r:id="rId942" display="https://fbref.com/en/country/FRA/France-Football" xr:uid="{9EB8DEC4-26D8-44BD-80E5-2A69F272AF44}"/>
    <hyperlink ref="E441" r:id="rId943" display="https://fbref.com/en/squads/19538871/Manchester-United-Stats" xr:uid="{E05B447A-D5AA-4DD8-BEBF-505ACEB75F3F}"/>
    <hyperlink ref="AK441" r:id="rId944" display="https://fbref.com/en/players/6a7353d7/matchlogs/2023-2024/summary/Willy-Kambwala-Match-Logs" xr:uid="{37755EC6-1A52-4573-AC1D-31F93BCFC740}"/>
    <hyperlink ref="B21" r:id="rId945" display="https://fbref.com/en/players/1caa93a5/Thomas-Kaminski" xr:uid="{C21F6DCE-0E1E-4D2E-9DD0-C15AB6B35FF9}"/>
    <hyperlink ref="C21" r:id="rId946" display="https://fbref.com/en/country/BEL/Belgium-Football" xr:uid="{DA0DA4F9-C04F-4746-A84A-C4DB8B2D8BDC}"/>
    <hyperlink ref="E21" r:id="rId947" display="https://fbref.com/en/squads/e297cd13/Luton-Town-Stats" xr:uid="{6C879444-5183-49F6-B85C-AA39581687C7}"/>
    <hyperlink ref="AK21" r:id="rId948" display="https://fbref.com/en/players/1caa93a5/matchlogs/2023-2024/summary/Thomas-Kaminski-Match-Logs" xr:uid="{D955DFA9-C8BA-4634-AF6A-2D56E48CAD16}"/>
    <hyperlink ref="B348" r:id="rId949" display="https://fbref.com/en/players/c5b7c315/Michael-Keane" xr:uid="{2D4A89C8-F3DA-4714-9D39-7D3F04ABB17D}"/>
    <hyperlink ref="C348" r:id="rId950" display="https://fbref.com/en/country/ENG/England-Football" xr:uid="{FD9CB2C5-7D54-4A0D-A007-55019FE5A36C}"/>
    <hyperlink ref="E348" r:id="rId951" display="https://fbref.com/en/squads/d3fd31cc/Everton-Stats" xr:uid="{12D6E2D0-614C-4524-BCBD-67586EAD9292}"/>
    <hyperlink ref="AK348" r:id="rId952" display="https://fbref.com/en/players/c5b7c315/matchlogs/2023-2024/summary/Michael-Keane-Match-Logs" xr:uid="{25DB8ADD-25F9-4AFA-83CC-74EEA7385118}"/>
    <hyperlink ref="B471" r:id="rId953" display="https://fbref.com/en/players/51dbeea9/Thilo-Kehrer" xr:uid="{106DB84D-6295-4A11-B2A7-DA6002C26C83}"/>
    <hyperlink ref="C471" r:id="rId954" display="https://fbref.com/en/country/GER/Germany-Football" xr:uid="{B6C8FDED-5E1F-49D5-BA9C-1959FE697F2C}"/>
    <hyperlink ref="E471" r:id="rId955" display="https://fbref.com/en/squads/7c21e445/West-Ham-United-Stats" xr:uid="{B2C78DFC-36E5-42E6-A7B3-2D4AED696390}"/>
    <hyperlink ref="AK471" r:id="rId956" display="https://fbref.com/en/players/51dbeea9/matchlogs/2023-2024/summary/Thilo-Kehrer-Match-Logs" xr:uid="{0DD772B4-C474-4A21-91F3-1BB551D087D9}"/>
    <hyperlink ref="B388" r:id="rId957" display="https://fbref.com/en/players/62d7ef38/Caoimhin-Kelleher" xr:uid="{169386BC-DF75-4C44-8C0A-2FEBE19AF59B}"/>
    <hyperlink ref="C388" r:id="rId958" display="https://fbref.com/en/country/IRL/Republic-of-Ireland-Football" xr:uid="{7C2E0BE8-D8F1-45DE-9952-1BB352367C5A}"/>
    <hyperlink ref="E388" r:id="rId959" display="https://fbref.com/en/squads/822bd0ba/Liverpool-Stats" xr:uid="{EF95CBC7-EF8A-4C51-BC96-7308C6A743C6}"/>
    <hyperlink ref="AK388" r:id="rId960" display="https://fbref.com/en/players/62d7ef38/matchlogs/2023-2024/summary/Caoimhin-Kelleher-Match-Logs" xr:uid="{30804A70-E2C5-4A48-98DA-44CD2FAB3AE6}"/>
    <hyperlink ref="B245" r:id="rId961" display="https://fbref.com/en/players/f31def1e/Lloyd-Kelly" xr:uid="{BB2F5508-A725-41B5-8CF3-50820F489693}"/>
    <hyperlink ref="C245" r:id="rId962" display="https://fbref.com/en/country/ENG/England-Football" xr:uid="{F53DF7FC-CFBE-4790-BC78-264FD1C9B182}"/>
    <hyperlink ref="E245" r:id="rId963" display="https://fbref.com/en/squads/4ba7cbea/Bournemouth-Stats" xr:uid="{2A63A74B-08F7-4E1A-9B4B-BEBF7251D7F1}"/>
    <hyperlink ref="AK245" r:id="rId964" display="https://fbref.com/en/players/f31def1e/matchlogs/2023-2024/summary/Lloyd-Kelly-Match-Logs" xr:uid="{5BA279B3-A49D-45B1-94B0-7427D44C90A6}"/>
    <hyperlink ref="B127" r:id="rId965" display="https://fbref.com/en/players/0ad53bdc/Milos-Kerkez" xr:uid="{4C4AE175-0590-4E91-9438-FC71E14407D0}"/>
    <hyperlink ref="C127" r:id="rId966" display="https://fbref.com/en/country/HUN/Hungary-Football" xr:uid="{3C842F9C-600A-4C6E-9DCE-0928F8398019}"/>
    <hyperlink ref="E127" r:id="rId967" display="https://fbref.com/en/squads/4ba7cbea/Bournemouth-Stats" xr:uid="{52407AC1-5528-40FB-88C9-5FA93D26A8B3}"/>
    <hyperlink ref="AK127" r:id="rId968" display="https://fbref.com/en/players/0ad53bdc/matchlogs/2023-2024/summary/Milos-Kerkez-Match-Logs" xr:uid="{7CA0BEA0-B771-4D90-8AC2-B9483ECF386B}"/>
    <hyperlink ref="B5" r:id="rId969" display="https://fbref.com/en/players/d0f72bf1/Max-Kilman" xr:uid="{284AABC9-97DD-4BBD-9276-AEF18E7A3D4B}"/>
    <hyperlink ref="C5" r:id="rId970" display="https://fbref.com/en/country/ENG/England-Football" xr:uid="{5CC0A2D0-6ABB-461D-BED2-EC1391F9DB36}"/>
    <hyperlink ref="E5" r:id="rId971" display="https://fbref.com/en/squads/8cec06e1/Wolverhampton-Wanderers-Stats" xr:uid="{E5A1CA46-AFF4-4126-948D-DE39F09918FD}"/>
    <hyperlink ref="AK5" r:id="rId972" display="https://fbref.com/en/players/d0f72bf1/matchlogs/2023-2024/summary/Max-Kilman-Match-Logs" xr:uid="{9876AF2C-5F8C-4174-8550-6432031B0A4B}"/>
    <hyperlink ref="B369" r:id="rId973" display="https://fbref.com/en/players/dc3e663e/Jakub-Kiwior" xr:uid="{83CA8F6C-8CC9-4C96-8292-BC7A27480B75}"/>
    <hyperlink ref="C369" r:id="rId974" display="https://fbref.com/en/country/POL/Poland-Football" xr:uid="{5594527E-BA73-42BE-B18A-4DCD4C082F92}"/>
    <hyperlink ref="E369" r:id="rId975" display="https://fbref.com/en/squads/18bb7c10/Arsenal-Stats" xr:uid="{BDC60609-588D-4EFF-A2A9-B64D2D44A9EB}"/>
    <hyperlink ref="AK369" r:id="rId976" display="https://fbref.com/en/players/dc3e663e/matchlogs/2023-2024/summary/Jakub-Kiwior-Match-Logs" xr:uid="{B72AAD07-775F-4A11-96E6-EED95C0465E6}"/>
    <hyperlink ref="B246" r:id="rId977" display="https://fbref.com/en/players/4c3a6744/Justin-Kluivert" xr:uid="{7DF01848-DF22-4E3C-B40B-43C1DDAD982D}"/>
    <hyperlink ref="C246" r:id="rId978" display="https://fbref.com/en/country/NED/Netherlands-Football" xr:uid="{48F441F4-93C9-4644-B1D1-7BDB3FA0D8FB}"/>
    <hyperlink ref="E246" r:id="rId979" display="https://fbref.com/en/squads/4ba7cbea/Bournemouth-Stats" xr:uid="{202B39E7-DCB5-43EA-B9F1-0B661034FF73}"/>
    <hyperlink ref="AK246" r:id="rId980" display="https://fbref.com/en/players/4c3a6744/matchlogs/2023-2024/summary/Justin-Kluivert-Match-Logs" xr:uid="{0304C63D-512E-4895-BD96-96B769717C60}"/>
    <hyperlink ref="B173" r:id="rId981" display="https://fbref.com/en/players/fc076f78/Luca-Koleosho" xr:uid="{B4016100-3734-4FA3-BDD6-4FA10B674FCC}"/>
    <hyperlink ref="C173" r:id="rId982" display="https://fbref.com/en/country/ITA/Italy-Football" xr:uid="{4B892B22-AD2D-4BCF-B3D5-4B92FF78789D}"/>
    <hyperlink ref="E173" r:id="rId983" display="https://fbref.com/en/squads/943e8050/Burnley-Stats" xr:uid="{57A289F6-9E24-423F-8DBB-D55C662B1A7E}"/>
    <hyperlink ref="AK173" r:id="rId984" display="https://fbref.com/en/players/fc076f78/matchlogs/2023-2024/summary/Luca-Koleosho-Match-Logs" xr:uid="{9F43A266-AC05-4496-A865-C48769B6A568}"/>
    <hyperlink ref="B216" r:id="rId985" display="https://fbref.com/en/players/5ed9b537/Ibrahima-Konate" xr:uid="{9F3D1966-AA4E-45AF-9C85-CA5921A14BE6}"/>
    <hyperlink ref="C216" r:id="rId986" display="https://fbref.com/en/country/FRA/France-Football" xr:uid="{39D10317-62B8-4B17-B48B-64AB1A5178DE}"/>
    <hyperlink ref="E216" r:id="rId987" display="https://fbref.com/en/squads/822bd0ba/Liverpool-Stats" xr:uid="{E2CBB9C3-8DF8-40DB-B941-1DE3F2B1D094}"/>
    <hyperlink ref="AK216" r:id="rId988" display="https://fbref.com/en/players/5ed9b537/matchlogs/2023-2024/summary/Ibrahima-Konate-Match-Logs" xr:uid="{ACAA4B2F-1AF5-41AD-A004-0147E8AAD335}"/>
    <hyperlink ref="B15" r:id="rId989" display="https://fbref.com/en/players/0313a347/Ezri-Konsa" xr:uid="{4A5DE081-5612-41DC-911C-57E122217C7C}"/>
    <hyperlink ref="C15" r:id="rId990" display="https://fbref.com/en/country/ENG/England-Football" xr:uid="{AFBF2920-73CE-477C-8B71-4191357D435F}"/>
    <hyperlink ref="E15" r:id="rId991" display="https://fbref.com/en/squads/8602292d/Aston-Villa-Stats" xr:uid="{C058C635-C4A0-4C34-8F3C-DB51C9B23FE9}"/>
    <hyperlink ref="AK15" r:id="rId992" display="https://fbref.com/en/players/0313a347/matchlogs/2023-2024/summary/Ezri-Konsa-Match-Logs" xr:uid="{49AA2370-9B65-4089-BE93-9BF7F1F547F9}"/>
    <hyperlink ref="B380" r:id="rId993" display="https://fbref.com/en/players/8d3c902d/Cheikhou-Kouyate" xr:uid="{4A9AD7C1-29E8-4190-B263-913C5C6D28F2}"/>
    <hyperlink ref="C380" r:id="rId994" display="https://fbref.com/en/country/SEN/Senegal-Football" xr:uid="{B10CA3FB-A5B4-4B18-AF84-D9C188716501}"/>
    <hyperlink ref="E380" r:id="rId995" display="https://fbref.com/en/squads/e4a775cb/Nottingham-Forest-Stats" xr:uid="{303DC87F-72AD-4FDA-8DCC-E6F2CF3148BE}"/>
    <hyperlink ref="AK380" r:id="rId996" display="https://fbref.com/en/players/8d3c902d/matchlogs/2023-2024/summary/Cheikhou-Kouyate-Match-Logs" xr:uid="{A7E75BB6-53AF-4B68-931B-01CEDADB648D}"/>
    <hyperlink ref="B247" r:id="rId997" display="https://fbref.com/en/players/79c0821a/Mateo-Kovacic" xr:uid="{22F60FFE-CED4-4241-833F-07F6075943D3}"/>
    <hyperlink ref="C247" r:id="rId998" display="https://fbref.com/en/country/CRO/Croatia-Football" xr:uid="{EB8B53ED-05A8-4112-B517-67ADF4393EE0}"/>
    <hyperlink ref="E247" r:id="rId999" display="https://fbref.com/en/squads/b8fd03ef/Manchester-City-Stats" xr:uid="{6B418EAC-DADE-4743-BC5F-26308DC761BD}"/>
    <hyperlink ref="AK247" r:id="rId1000" display="https://fbref.com/en/players/79c0821a/matchlogs/2023-2024/summary/Mateo-Kovacic-Match-Logs" xr:uid="{A3A8C70D-D05F-49A4-9494-BDC621C29406}"/>
    <hyperlink ref="B439" r:id="rId1001" display="https://fbref.com/en/players/77cf6852/Emil-Krafth" xr:uid="{5BA28FFF-0A7A-4501-B1D1-8F0D8381441A}"/>
    <hyperlink ref="C439" r:id="rId1002" display="https://fbref.com/en/country/SWE/Sweden-Football" xr:uid="{5AFCE02E-B30F-4F7D-9FAF-A6C55BCB9813}"/>
    <hyperlink ref="E439" r:id="rId1003" display="https://fbref.com/en/squads/b2b47a98/Newcastle-United-Stats" xr:uid="{337E565C-787B-48C9-A530-EE84A40E2FF5}"/>
    <hyperlink ref="AK439" r:id="rId1004" display="https://fbref.com/en/players/77cf6852/matchlogs/2023-2024/summary/Emil-Krafth-Match-Logs" xr:uid="{25E7E73A-0BE2-4244-BB72-C6B611A776B4}"/>
    <hyperlink ref="B14" r:id="rId1005" display="https://fbref.com/en/players/df3cda47/Dejan-Kulusevski" xr:uid="{F5EC28B3-9FAB-4663-8C13-58D53024B4BB}"/>
    <hyperlink ref="C14" r:id="rId1006" display="https://fbref.com/en/country/SWE/Sweden-Football" xr:uid="{1274F1A2-D8C3-47D0-B644-6B78490E400A}"/>
    <hyperlink ref="E14" r:id="rId1007" display="https://fbref.com/en/squads/361ca564/Tottenham-Hotspur-Stats" xr:uid="{14450FC9-33C6-4C43-B5EF-EFAF6739F801}"/>
    <hyperlink ref="AK14" r:id="rId1008" display="https://fbref.com/en/players/df3cda47/matchlogs/2023-2024/summary/Dejan-Kulusevski-Match-Logs" xr:uid="{2F899CFD-83E9-4693-B0D3-762538EE1FCF}"/>
    <hyperlink ref="B296" r:id="rId1009" display="https://fbref.com/en/players/99813635/Adam-Lallana" xr:uid="{3FAFC904-7C54-4AB5-8D04-C94041C449FF}"/>
    <hyperlink ref="C296" r:id="rId1010" display="https://fbref.com/en/country/ENG/England-Football" xr:uid="{FC3D8160-76E2-448D-B65F-C9B4EE80255A}"/>
    <hyperlink ref="E296" r:id="rId1011" display="https://fbref.com/en/squads/d07537b9/Brighton-and-Hove-Albion-Stats" xr:uid="{E137889A-FDF6-4850-AD6A-90DC8EDB3003}"/>
    <hyperlink ref="AK296" r:id="rId1012" display="https://fbref.com/en/players/99813635/matchlogs/2023-2024/summary/Adam-Lallana-Match-Logs" xr:uid="{EA1B6EA1-F659-4A02-98C1-3C9730345F98}"/>
    <hyperlink ref="B393" r:id="rId1013" display="https://fbref.com/en/players/f4e433d4/Tariq-Lamptey" xr:uid="{4E846866-BFD1-4DE9-8866-7C4501596FE3}"/>
    <hyperlink ref="C393" r:id="rId1014" display="https://fbref.com/en/country/GHA/Ghana-Football" xr:uid="{2E4B8642-88EB-4900-B8C9-7706FCBE89CD}"/>
    <hyperlink ref="E393" r:id="rId1015" display="https://fbref.com/en/squads/d07537b9/Brighton-and-Hove-Albion-Stats" xr:uid="{06FDE178-35B8-4001-85FE-3930269F38FF}"/>
    <hyperlink ref="AK393" r:id="rId1016" display="https://fbref.com/en/players/f4e433d4/matchlogs/2023-2024/summary/Tariq-Lamptey-Match-Logs" xr:uid="{FB63B102-30E7-440D-AE11-490B1EDF1948}"/>
    <hyperlink ref="B480" r:id="rId1017" display="https://fbref.com/en/players/119b9a8e/Aymeric-Laporte" xr:uid="{E6994B3B-80E9-4094-98FF-29B878E22B6B}"/>
    <hyperlink ref="C480" r:id="rId1018" display="https://fbref.com/en/country/ESP/Spain-Football" xr:uid="{192E688A-C172-4775-B0CF-4DDDD4CC62AB}"/>
    <hyperlink ref="E480" r:id="rId1019" display="https://fbref.com/en/squads/b8fd03ef/Manchester-City-Stats" xr:uid="{6483C0DF-65D6-46F1-B404-FA6FEA6F4CDB}"/>
    <hyperlink ref="AK480" r:id="rId1020" display="https://fbref.com/en/players/119b9a8e/matchlogs/2023-2024/summary/Aymeric-Laporte-Match-Logs" xr:uid="{EC91C2E5-D9AF-4227-91CB-AC26E93A41A9}"/>
    <hyperlink ref="B361" r:id="rId1021" display="https://fbref.com/en/players/0ed063d6/Yasser-Larouci" xr:uid="{4AE84CE5-F4C4-4D56-8A50-32581E20EBB9}"/>
    <hyperlink ref="C361" r:id="rId1022" display="https://fbref.com/en/country/ALG/Algeria-Football" xr:uid="{AE7C321D-C264-4F18-86B7-CA8C9F5FBAEB}"/>
    <hyperlink ref="E361" r:id="rId1023" display="https://fbref.com/en/squads/1df6b87e/Sheffield-United-Stats" xr:uid="{8BA13D72-9A17-4DB7-8821-735804C72AC6}"/>
    <hyperlink ref="AK361" r:id="rId1024" display="https://fbref.com/en/players/0ed063d6/matchlogs/2023-2024/summary/Yasser-Larouci-Match-Logs" xr:uid="{A699202B-6568-442C-BF7A-51462BD83A6C}"/>
    <hyperlink ref="B155" r:id="rId1025" display="https://fbref.com/en/players/450ab6fc/Jamaal-Lascelles" xr:uid="{8353EE50-529E-4EE0-AEE3-1D294715E247}"/>
    <hyperlink ref="C155" r:id="rId1026" display="https://fbref.com/en/country/ENG/England-Football" xr:uid="{A3106342-B4C1-4F64-84AF-4016C1937728}"/>
    <hyperlink ref="E155" r:id="rId1027" display="https://fbref.com/en/squads/b2b47a98/Newcastle-United-Stats" xr:uid="{5790278E-E8C7-42B2-B394-3C6F4EC23EA2}"/>
    <hyperlink ref="AK155" r:id="rId1028" display="https://fbref.com/en/players/450ab6fc/matchlogs/2023-2024/summary/Jamaal-Lascelles-Match-Logs" xr:uid="{2FD59D7A-3581-4697-902E-C3B8169719CE}"/>
    <hyperlink ref="B67" r:id="rId1029" display="https://fbref.com/en/players/2b471f99/Mario-Lemina" xr:uid="{7C592D5E-EC9E-4C7E-BDDD-ED12C8F3C988}"/>
    <hyperlink ref="C67" r:id="rId1030" display="https://fbref.com/en/country/GAB/Gabon-Football" xr:uid="{25E57EE3-D453-46AD-A388-25064D1E43F6}"/>
    <hyperlink ref="E67" r:id="rId1031" display="https://fbref.com/en/squads/8cec06e1/Wolverhampton-Wanderers-Stats" xr:uid="{72F2E838-6730-45AF-91F9-262828E325BC}"/>
    <hyperlink ref="AK67" r:id="rId1032" display="https://fbref.com/en/players/2b471f99/matchlogs/2023-2024/summary/Mario-Lemina-Match-Logs" xr:uid="{2BAC8C00-34F6-42F7-A67E-4AADED6BEB74}"/>
    <hyperlink ref="B435" r:id="rId1033" display="https://fbref.com/en/players/4f28a6ff/Clement-Lenglet" xr:uid="{E9B5D5F3-0B67-4E8C-B7B4-08E13CDEDA3A}"/>
    <hyperlink ref="C435" r:id="rId1034" display="https://fbref.com/en/country/FRA/France-Football" xr:uid="{E29F3671-8075-47B9-9D71-94F7DCAC45A6}"/>
    <hyperlink ref="E435" r:id="rId1035" display="https://fbref.com/en/squads/8602292d/Aston-Villa-Stats" xr:uid="{8ADB6230-40ED-4908-B1F2-B79937CA5953}"/>
    <hyperlink ref="AK435" r:id="rId1036" display="https://fbref.com/en/players/4f28a6ff/matchlogs/2023-2024/summary/Clement-Lenglet-Match-Logs" xr:uid="{17057883-8541-4BB2-AB50-2C060CCCCEDD}"/>
    <hyperlink ref="B6" r:id="rId1037" display="https://fbref.com/en/players/2628fd2b/Bernd-Leno" xr:uid="{9FD5CDB6-3DC4-4E27-AB0C-E19B83FABA36}"/>
    <hyperlink ref="C6" r:id="rId1038" display="https://fbref.com/en/country/GER/Germany-Football" xr:uid="{295D180B-2EBB-443F-9AF4-C5BC1F76ED1D}"/>
    <hyperlink ref="E6" r:id="rId1039" display="https://fbref.com/en/squads/fd962109/Fulham-Stats" xr:uid="{45F77A1B-95EC-4E85-803D-4FFE52D32282}"/>
    <hyperlink ref="AK6" r:id="rId1040" display="https://fbref.com/en/players/2628fd2b/matchlogs/2023-2024/summary/Bernd-Leno-Match-Logs" xr:uid="{B61F6181-6A1F-4EB5-AC40-08DA5D2476AF}"/>
    <hyperlink ref="B139" r:id="rId1041" display="https://fbref.com/en/players/9b5ce51a/Jefferson-Lerma" xr:uid="{B69ED1F1-5146-4584-9621-DE84828EB495}"/>
    <hyperlink ref="C139" r:id="rId1042" display="https://fbref.com/en/country/COL/Colombia-Football" xr:uid="{E3C9217E-9A08-4E0A-A590-C7D74D4D39FF}"/>
    <hyperlink ref="E139" r:id="rId1043" display="https://fbref.com/en/squads/47c64c55/Crystal-Palace-Stats" xr:uid="{06C7A80B-A671-4B00-B030-59BD8938A348}"/>
    <hyperlink ref="AK139" r:id="rId1044" display="https://fbref.com/en/players/9b5ce51a/matchlogs/2023-2024/summary/Jefferson-Lerma-Match-Logs" xr:uid="{A488B80F-16E4-48C5-8ADB-11B0919FA477}"/>
    <hyperlink ref="B342" r:id="rId1045" display="https://fbref.com/en/players/b57e066e/Rico-Lewis" xr:uid="{CBAA4D81-1C50-4ED0-B52C-25B9B0E80A88}"/>
    <hyperlink ref="C342" r:id="rId1046" display="https://fbref.com/en/country/ENG/England-Football" xr:uid="{A45DC563-0F8F-4D82-B5C0-5800DFADA6E9}"/>
    <hyperlink ref="E342" r:id="rId1047" display="https://fbref.com/en/squads/b8fd03ef/Manchester-City-Stats" xr:uid="{711FDFB1-1CD2-4F5F-861C-1E1459732144}"/>
    <hyperlink ref="AK342" r:id="rId1048" display="https://fbref.com/en/players/b57e066e/matchlogs/2023-2024/summary/Rico-Lewis-Match-Logs" xr:uid="{FD9014EC-CBB4-46CA-A6E7-A2625909C791}"/>
    <hyperlink ref="B317" r:id="rId1049" display="https://fbref.com/en/players/41f08ac8/Keane-Lewis-Potter" xr:uid="{811A6E18-E0A1-4878-9B41-98F94AF85BC1}"/>
    <hyperlink ref="C317" r:id="rId1050" display="https://fbref.com/en/country/ENG/England-Football" xr:uid="{C5960DA7-4CA8-47B1-9E01-230AC6AD761F}"/>
    <hyperlink ref="E317" r:id="rId1051" display="https://fbref.com/en/squads/cd051869/Brentford-Stats" xr:uid="{0E11F14E-D780-44CA-89B1-CF639080C8D6}"/>
    <hyperlink ref="AK317" r:id="rId1052" display="https://fbref.com/en/players/41f08ac8/matchlogs/2023-2024/summary/Keane-Lewis-Potter-Match-Logs" xr:uid="{DF93B273-2E60-40E7-8E4E-37224720CC46}"/>
    <hyperlink ref="B192" r:id="rId1053" display="https://fbref.com/en/players/f5deef4c/Victor-Lindelof" xr:uid="{EEDD3561-917F-458F-9CE0-F6F2135FEFD3}"/>
    <hyperlink ref="C192" r:id="rId1054" display="https://fbref.com/en/country/SWE/Sweden-Football" xr:uid="{95B60601-E313-4D68-BA2F-8097E88DC8B2}"/>
    <hyperlink ref="E192" r:id="rId1055" display="https://fbref.com/en/squads/19538871/Manchester-United-Stats" xr:uid="{4ECEDB5B-59BC-43BE-AF08-A8331CDF178F}"/>
    <hyperlink ref="AK192" r:id="rId1056" display="https://fbref.com/en/players/f5deef4c/matchlogs/2023-2024/summary/Victor-Lindelof-Match-Logs" xr:uid="{096BBF7E-FBA0-4B8F-803D-779BA83785E8}"/>
    <hyperlink ref="B273" r:id="rId1057" display="https://fbref.com/en/players/afed6722/Valentino-Livramento" xr:uid="{4E0ABCB1-DACC-4476-9C92-21285BC4A799}"/>
    <hyperlink ref="C273" r:id="rId1058" display="https://fbref.com/en/country/ENG/England-Football" xr:uid="{A9E7AC0A-869F-4147-98CA-900B35B09272}"/>
    <hyperlink ref="E273" r:id="rId1059" display="https://fbref.com/en/squads/b2b47a98/Newcastle-United-Stats" xr:uid="{E5821457-C691-4A7C-914B-82513643990B}"/>
    <hyperlink ref="AK273" r:id="rId1060" display="https://fbref.com/en/players/afed6722/matchlogs/2023-2024/summary/Valentino-Livramento-Match-Logs" xr:uid="{87A09CFE-CE35-4107-8BE0-17F09C9AC185}"/>
    <hyperlink ref="B354" r:id="rId1061" display="https://fbref.com/en/players/d7553721/Giovani-Lo-Celso" xr:uid="{80AC4947-4419-4CFA-9300-B5314D5AEBFB}"/>
    <hyperlink ref="C354" r:id="rId1062" display="https://fbref.com/en/country/ARG/Argentina-Football" xr:uid="{DD92B403-1181-4C1E-B37F-3CB8FF3A7208}"/>
    <hyperlink ref="E354" r:id="rId1063" display="https://fbref.com/en/squads/361ca564/Tottenham-Hotspur-Stats" xr:uid="{57ED0293-55C9-48C4-B157-00D8CE3B70E0}"/>
    <hyperlink ref="AK354" r:id="rId1064" display="https://fbref.com/en/players/d7553721/matchlogs/2023-2024/summary/Giovani-Lo-Celso-Match-Logs" xr:uid="{890C180A-BE32-4B45-B564-ADBB2AD992DA}"/>
    <hyperlink ref="B125" r:id="rId1065" display="https://fbref.com/en/players/37118440/Tom-Lockyer" xr:uid="{F4150EF5-ACD1-4278-B8EA-7F4A6516921C}"/>
    <hyperlink ref="C125" r:id="rId1066" display="https://fbref.com/en/country/WAL/Wales-Football" xr:uid="{049AAD1E-71C1-48C1-A6D2-B3BA3EE136A5}"/>
    <hyperlink ref="E125" r:id="rId1067" display="https://fbref.com/en/squads/e297cd13/Luton-Town-Stats" xr:uid="{05772B2A-89C3-414A-9214-ED4825708DF6}"/>
    <hyperlink ref="AK125" r:id="rId1068" display="https://fbref.com/en/players/37118440/matchlogs/2023-2024/summary/Tom-Lockyer-Match-Logs" xr:uid="{BFD7D45D-DC7D-4656-9C76-4DF10CEB26C6}"/>
    <hyperlink ref="B159" r:id="rId1069" display="https://fbref.com/en/players/a2b105e0/Sean-Longstaff" xr:uid="{D37CBB8D-F4B7-431E-900D-F06BCD54C824}"/>
    <hyperlink ref="C159" r:id="rId1070" display="https://fbref.com/en/country/ENG/England-Football" xr:uid="{B981A429-4083-47A6-AD70-04D9E8B42ADC}"/>
    <hyperlink ref="E159" r:id="rId1071" display="https://fbref.com/en/squads/b2b47a98/Newcastle-United-Stats" xr:uid="{75E1F6F5-DA06-47AD-8275-E9AD62FF43C0}"/>
    <hyperlink ref="AK159" r:id="rId1072" display="https://fbref.com/en/players/a2b105e0/matchlogs/2023-2024/summary/Sean-Longstaff-Match-Logs" xr:uid="{7972E78C-5687-4409-8AB1-F43F434AE053}"/>
    <hyperlink ref="B364" r:id="rId1073" display="https://fbref.com/en/players/7af88b33/Max-Lowe" xr:uid="{8DFCDFB3-0E28-4405-8800-6F3FE52E0E22}"/>
    <hyperlink ref="C364" r:id="rId1074" display="https://fbref.com/en/country/ENG/England-Football" xr:uid="{9FD1A9C5-545F-4D15-BFA8-50F6C3328A7D}"/>
    <hyperlink ref="E364" r:id="rId1075" display="https://fbref.com/en/squads/1df6b87e/Sheffield-United-Stats" xr:uid="{FA32DC39-A43B-4BB6-A2DB-C81CC10F729C}"/>
    <hyperlink ref="AK364" r:id="rId1076" display="https://fbref.com/en/players/7af88b33/matchlogs/2023-2024/summary/Max-Lowe-Match-Logs" xr:uid="{8D83DD30-7696-4F59-8764-209034F6DE30}"/>
    <hyperlink ref="B47" r:id="rId1077" display="https://fbref.com/en/players/6f7d826d/Douglas-Luiz" xr:uid="{4104878D-01A9-478A-A9AA-3654C06C45AD}"/>
    <hyperlink ref="C47" r:id="rId1078" display="https://fbref.com/en/country/BRA/Brazil-Football" xr:uid="{D5B9CD06-5FD4-4BB0-8B73-870399B9D9A8}"/>
    <hyperlink ref="E47" r:id="rId1079" display="https://fbref.com/en/squads/8602292d/Aston-Villa-Stats" xr:uid="{7DE5824D-41C7-4F45-A07E-C4697E9DF600}"/>
    <hyperlink ref="AK47" r:id="rId1080" display="https://fbref.com/en/players/6f7d826d/matchlogs/2023-2024/summary/Douglas-Luiz-Match-Logs" xr:uid="{DAC463B5-6B3F-4CF8-8320-09FAAA6138B0}"/>
    <hyperlink ref="B333" r:id="rId1081" display="https://fbref.com/en/players/c6e8cf1f/Sasa-Lukic" xr:uid="{F2BAA471-915F-42B5-BE5D-06D569E8BFBA}"/>
    <hyperlink ref="C333" r:id="rId1082" display="https://fbref.com/en/country/SRB/Serbia-Football" xr:uid="{2F75A970-824E-4B10-A226-1A7F8435951B}"/>
    <hyperlink ref="E333" r:id="rId1083" display="https://fbref.com/en/squads/fd962109/Fulham-Stats" xr:uid="{04F88280-0DFF-456A-9858-5C2EE5B130F0}"/>
    <hyperlink ref="AK333" r:id="rId1084" display="https://fbref.com/en/players/c6e8cf1f/matchlogs/2023-2024/summary/Sasa-Lukic-Match-Logs" xr:uid="{F02196D5-89CF-40A7-926F-3BC8170E1813}"/>
    <hyperlink ref="B402" r:id="rId1085" display="https://fbref.com/en/players/cab9634e/Ian-Maatsen" xr:uid="{F470216A-B3A9-4F45-8BE1-222DED5D025C}"/>
    <hyperlink ref="C402" r:id="rId1086" display="https://fbref.com/en/country/NED/Netherlands-Football" xr:uid="{BFA0D745-493B-4A77-9577-1343FF560626}"/>
    <hyperlink ref="E402" r:id="rId1087" display="https://fbref.com/en/squads/cff3d9bb/Chelsea-Stats" xr:uid="{0F812C71-9B98-4118-ADC3-3E0F941A493B}"/>
    <hyperlink ref="AK402" r:id="rId1088" display="https://fbref.com/en/players/cab9634e/matchlogs/2023-2024/summary/Ian-Maatsen-Match-Logs" xr:uid="{91E92EFD-323C-4A7C-B328-89A71FD187C3}"/>
    <hyperlink ref="B146" r:id="rId1089" display="https://fbref.com/en/players/83d074ff/Alexis-Mac-Allister" xr:uid="{450E4E63-3C6D-4973-BFE7-1949E9C19EDB}"/>
    <hyperlink ref="C146" r:id="rId1090" display="https://fbref.com/en/country/ARG/Argentina-Football" xr:uid="{AFC1CE9A-C0D3-4FC2-A3CD-8B52F90440A4}"/>
    <hyperlink ref="E146" r:id="rId1091" display="https://fbref.com/en/squads/822bd0ba/Liverpool-Stats" xr:uid="{9C4CF236-0F1E-4778-A5C5-F10E2C00C136}"/>
    <hyperlink ref="AK146" r:id="rId1092" display="https://fbref.com/en/players/83d074ff/matchlogs/2023-2024/summary/Alexis-Mac-Allister-Match-Logs" xr:uid="{16A748E0-22EC-4874-9936-E290F78EAA98}"/>
    <hyperlink ref="B196" r:id="rId1093" display="https://fbref.com/en/players/ee38d9c5/James-Maddison" xr:uid="{B30766DB-6345-4F14-9ED7-FB8ACEAA4D63}"/>
    <hyperlink ref="C196" r:id="rId1094" display="https://fbref.com/en/country/ENG/England-Football" xr:uid="{C8518AFA-B3B3-4FCD-AD63-01150C2CDD81}"/>
    <hyperlink ref="E196" r:id="rId1095" display="https://fbref.com/en/squads/361ca564/Tottenham-Hotspur-Stats" xr:uid="{9CCA99EC-09BA-45C5-9362-FAB206712FCC}"/>
    <hyperlink ref="AK196" r:id="rId1096" display="https://fbref.com/en/players/ee38d9c5/matchlogs/2023-2024/summary/James-Maddison-Match-Logs" xr:uid="{D07040B4-AAA8-4B5A-A59E-8D8A210264F0}"/>
    <hyperlink ref="B415" r:id="rId1097" display="https://fbref.com/en/players/bf34eebd/Noni-Madueke" xr:uid="{4A166FBA-D481-4B27-8E9B-8EAB28C9F9ED}"/>
    <hyperlink ref="C415" r:id="rId1098" display="https://fbref.com/en/country/ENG/England-Football" xr:uid="{5F7B220D-9745-44CE-A061-C26672AC64C5}"/>
    <hyperlink ref="E415" r:id="rId1099" display="https://fbref.com/en/squads/cff3d9bb/Chelsea-Stats" xr:uid="{2B68A0DE-270F-4417-9219-48C56A29FE60}"/>
    <hyperlink ref="AK415" r:id="rId1100" display="https://fbref.com/en/players/bf34eebd/matchlogs/2023-2024/summary/Noni-Madueke-Match-Logs" xr:uid="{EA38E646-3A8A-416F-9653-0F2D182E769B}"/>
    <hyperlink ref="B204" r:id="rId1101" display="https://fbref.com/en/players/d8931174/Harry-Maguire" xr:uid="{CA8CD5D4-5AEA-4495-A535-629F479D475C}"/>
    <hyperlink ref="C204" r:id="rId1102" display="https://fbref.com/en/country/ENG/England-Football" xr:uid="{2D8DF1DD-0C9B-41D2-BD01-CB58FC9D8CE9}"/>
    <hyperlink ref="E204" r:id="rId1103" display="https://fbref.com/en/squads/19538871/Manchester-United-Stats" xr:uid="{4D158A55-0581-4C78-981C-543AA33CB2E7}"/>
    <hyperlink ref="AK204" r:id="rId1104" display="https://fbref.com/en/players/d8931174/matchlogs/2023-2024/summary/Harry-Maguire-Match-Logs" xr:uid="{E2180021-05AC-4D5C-AAB8-6B42842022AE}"/>
    <hyperlink ref="B346" r:id="rId1105" display="https://fbref.com/en/players/c6220452/Kobbie-Mainoo" xr:uid="{9BB4ADE3-F58B-4342-AFD6-6802C7B6575A}"/>
    <hyperlink ref="C346" r:id="rId1106" display="https://fbref.com/en/country/ENG/England-Football" xr:uid="{E3BB93D6-C5AE-48C5-B672-BE4246B18CA4}"/>
    <hyperlink ref="E346" r:id="rId1107" display="https://fbref.com/en/squads/19538871/Manchester-United-Stats" xr:uid="{9C666EF3-DC3B-46FE-9FA6-64A8B5B77C45}"/>
    <hyperlink ref="AK346" r:id="rId1108" display="https://fbref.com/en/players/c6220452/matchlogs/2023-2024/summary/Kobbie-Mainoo-Match-Logs" xr:uid="{8A59D160-B8B6-48F3-9F6E-BF61F08CC8BC}"/>
    <hyperlink ref="B62" r:id="rId1109" display="https://fbref.com/en/players/a572e291/Orel-Mangala" xr:uid="{C03B2E59-9086-44F2-8545-8972A4169284}"/>
    <hyperlink ref="C62" r:id="rId1110" display="https://fbref.com/en/country/BEL/Belgium-Football" xr:uid="{51EC1A17-3785-484A-A6ED-0125039805CC}"/>
    <hyperlink ref="E62" r:id="rId1111" display="https://fbref.com/en/squads/e4a775cb/Nottingham-Forest-Stats" xr:uid="{AF1D0907-3655-44E2-AF59-7AA00D4487F8}"/>
    <hyperlink ref="AK62" r:id="rId1112" display="https://fbref.com/en/players/a572e291/matchlogs/2023-2024/summary/Orel-Mangala-Match-Logs" xr:uid="{6D4B5B52-A4C1-4C5E-A3C4-83753CB5473A}"/>
    <hyperlink ref="B446" r:id="rId1113" display="https://fbref.com/en/players/d7f99582/Benson-Manuel" xr:uid="{A84CA9FC-934C-4D93-84E9-CAD109B282AB}"/>
    <hyperlink ref="C446" r:id="rId1114" display="https://fbref.com/en/country/BEL/Belgium-Football" xr:uid="{C7F56552-A42B-49BA-BFD7-1369A22A6C41}"/>
    <hyperlink ref="E446" r:id="rId1115" display="https://fbref.com/en/squads/943e8050/Burnley-Stats" xr:uid="{E1EDFB7C-A14A-4C2B-B06F-24A4C1DE682D}"/>
    <hyperlink ref="AK446" r:id="rId1116" display="https://fbref.com/en/players/d7f99582/matchlogs/2023-2024/summary/Benson-Manuel-Match-Logs" xr:uid="{D388F475-33B4-45FF-8B30-21D98F4A2B29}"/>
    <hyperlink ref="B279" r:id="rId1117" display="https://fbref.com/en/players/bb5fbd2b/Solly-March" xr:uid="{72AC7F3F-B9A6-4968-9CCB-D9C899E5C125}"/>
    <hyperlink ref="C279" r:id="rId1118" display="https://fbref.com/en/country/ENG/England-Football" xr:uid="{7FF7D1C1-C829-48B7-BD9E-C4EDA8E6EF86}"/>
    <hyperlink ref="E279" r:id="rId1119" display="https://fbref.com/en/squads/d07537b9/Brighton-and-Hove-Albion-Stats" xr:uid="{6CB74F67-C991-4D5C-BB50-7EC5C3699459}"/>
    <hyperlink ref="AK279" r:id="rId1120" display="https://fbref.com/en/players/bb5fbd2b/matchlogs/2023-2024/summary/Solly-March-Match-Logs" xr:uid="{52D63190-B9AF-439E-89A8-B7341FA9D9A5}"/>
    <hyperlink ref="B307" r:id="rId1121" display="https://fbref.com/en/players/8b788c01/Anthony-Martial" xr:uid="{9664C7CE-A16C-47FF-BBEA-09D3B85915B6}"/>
    <hyperlink ref="C307" r:id="rId1122" display="https://fbref.com/en/country/FRA/France-Football" xr:uid="{6E07135B-0B91-4AD4-8211-E3B92BE02E5A}"/>
    <hyperlink ref="E307" r:id="rId1123" display="https://fbref.com/en/squads/19538871/Manchester-United-Stats" xr:uid="{0EBC7DC8-8A34-4EC8-B3E1-4FA591A0689A}"/>
    <hyperlink ref="AK307" r:id="rId1124" display="https://fbref.com/en/players/8b788c01/matchlogs/2023-2024/summary/Anthony-Martial-Match-Logs" xr:uid="{E280F642-4828-4456-8A47-83A062A796DE}"/>
    <hyperlink ref="B129" r:id="rId1125" display="https://fbref.com/en/players/48a5a5d6/Gabriel-Martinelli" xr:uid="{556E62FE-71FA-4285-8321-E3DE8038BAC9}"/>
    <hyperlink ref="C129" r:id="rId1126" display="https://fbref.com/en/country/BRA/Brazil-Football" xr:uid="{F0A279A7-8DC9-4D3F-ABDB-00D12B03C7A6}"/>
    <hyperlink ref="E129" r:id="rId1127" display="https://fbref.com/en/squads/18bb7c10/Arsenal-Stats" xr:uid="{39AD4644-C90E-4DEB-AE99-C1D82F923109}"/>
    <hyperlink ref="AK129" r:id="rId1128" display="https://fbref.com/en/players/48a5a5d6/matchlogs/2023-2024/summary/Gabriel-Martinelli-Match-Logs" xr:uid="{FB03DFCD-FA06-4C55-B841-E1BEAA2F08A5}"/>
    <hyperlink ref="B22" r:id="rId1129" display="https://fbref.com/en/players/7956236f/Emiliano-Martinez" xr:uid="{72E482FF-D0A6-4D82-960E-1E04839715CC}"/>
    <hyperlink ref="C22" r:id="rId1130" display="https://fbref.com/en/country/ARG/Argentina-Football" xr:uid="{D43969C6-B055-4F67-A588-50BE7FA96937}"/>
    <hyperlink ref="E22" r:id="rId1131" display="https://fbref.com/en/squads/8602292d/Aston-Villa-Stats" xr:uid="{5D2317EA-E140-4E66-A98F-EA527BB7AA7D}"/>
    <hyperlink ref="AK22" r:id="rId1132" display="https://fbref.com/en/players/7956236f/matchlogs/2023-2024/summary/Emiliano-Martinez-Match-Logs" xr:uid="{7290E2A5-4DBD-4BFE-8C81-D4764A009895}"/>
    <hyperlink ref="B334" r:id="rId1133" display="https://fbref.com/en/players/bac46a10/Lisandro-Martinez" xr:uid="{01BA2325-B161-41F0-98D0-283F0E7A754F}"/>
    <hyperlink ref="C334" r:id="rId1134" display="https://fbref.com/en/country/ARG/Argentina-Football" xr:uid="{97027C5E-4885-4096-8FE7-ED4A08688A05}"/>
    <hyperlink ref="E334" r:id="rId1135" display="https://fbref.com/en/squads/19538871/Manchester-United-Stats" xr:uid="{08FE130F-44B2-48A6-AB5F-C1CF193F2981}"/>
    <hyperlink ref="AK334" r:id="rId1136" display="https://fbref.com/en/players/bac46a10/matchlogs/2023-2024/summary/Lisandro-Martinez-Match-Logs" xr:uid="{10E5E0BB-7BE1-4D83-B684-69FCA59C577A}"/>
    <hyperlink ref="B148" r:id="rId1137" display="https://fbref.com/en/players/feb5d972/Pape-Matar-Sarr" xr:uid="{DC06630C-E945-4BCB-95D9-42F291675BC3}"/>
    <hyperlink ref="C148" r:id="rId1138" display="https://fbref.com/en/country/SEN/Senegal-Football" xr:uid="{BCCC791B-59B4-4FA3-972A-BBC5D085E4F6}"/>
    <hyperlink ref="E148" r:id="rId1139" display="https://fbref.com/en/squads/361ca564/Tottenham-Hotspur-Stats" xr:uid="{D61A4F1C-5960-49D6-A83C-1B7E7DF76D27}"/>
    <hyperlink ref="AK148" r:id="rId1140" display="https://fbref.com/en/players/feb5d972/matchlogs/2023-2024/summary/Pape-Matar-Sarr-Match-Logs" xr:uid="{B0A77C9D-0DB2-4969-8845-3849D8A1788F}"/>
    <hyperlink ref="B260" r:id="rId1141" display="https://fbref.com/en/players/50e6dc35/Jean-Philippe-Mateta" xr:uid="{C11C1FB9-7AB0-445C-B03C-77912B0B1C69}"/>
    <hyperlink ref="C260" r:id="rId1142" display="https://fbref.com/en/country/FRA/France-Football" xr:uid="{023FE15B-F0DA-43C6-88A0-365EB6DA0B55}"/>
    <hyperlink ref="E260" r:id="rId1143" display="https://fbref.com/en/squads/47c64c55/Crystal-Palace-Stats" xr:uid="{6DB1BED1-A33C-4E4C-8659-0FC9AA935F6F}"/>
    <hyperlink ref="AK260" r:id="rId1144" display="https://fbref.com/en/players/50e6dc35/matchlogs/2023-2024/summary/Jean-Philippe-Mateta-Match-Logs" xr:uid="{F98139F0-BFC3-4F12-ABA7-2E93D2A6A841}"/>
    <hyperlink ref="B220" r:id="rId1145" display="https://fbref.com/en/players/b217ef29/Joel-Matip" xr:uid="{A1129BB9-97AB-4FFB-B979-9F0A7B533B7D}"/>
    <hyperlink ref="C220" r:id="rId1146" display="https://fbref.com/en/country/CMR/Cameroon-Football" xr:uid="{16476ED0-E463-4EAC-A12E-732F96C3F807}"/>
    <hyperlink ref="E220" r:id="rId1147" display="https://fbref.com/en/squads/822bd0ba/Liverpool-Stats" xr:uid="{842E2107-B7E8-4A83-9D12-5B2BC7898D7B}"/>
    <hyperlink ref="AK220" r:id="rId1148" display="https://fbref.com/en/players/b217ef29/matchlogs/2023-2024/summary/Joel-Matip-Match-Logs" xr:uid="{89AB3E4B-034B-423E-A8A5-9D906139CB44}"/>
    <hyperlink ref="B503" r:id="rId1149" display="https://fbref.com/en/players/ed383e43/Alex-Matos" xr:uid="{68C8E0DA-44D3-490F-AC07-AEB9595E97C3}"/>
    <hyperlink ref="C503" r:id="rId1150" display="https://fbref.com/en/country/ENG/England-Football" xr:uid="{27239255-7121-494C-B959-B0999D5CEDC8}"/>
    <hyperlink ref="E503" r:id="rId1151" display="https://fbref.com/en/squads/cff3d9bb/Chelsea-Stats" xr:uid="{D4EEAA3B-A2E3-4B57-B302-B6385EDB492E}"/>
    <hyperlink ref="AK503" r:id="rId1152" display="https://fbref.com/en/players/ed383e43/matchlogs/2023-2024/summary/Alex-Matos-Match-Logs" xr:uid="{4368A1BF-0FDD-4EBD-B2D6-BDF0D2DE34E4}"/>
    <hyperlink ref="B493" r:id="rId1153" display="https://fbref.com/en/players/27f4f772/Remi-Matthews" xr:uid="{A010A916-6E14-4F3A-AF80-793AB7055D81}"/>
    <hyperlink ref="C493" r:id="rId1154" display="https://fbref.com/en/country/ENG/England-Football" xr:uid="{1A727A37-3133-4AC8-8319-6772ECC7927A}"/>
    <hyperlink ref="E493" r:id="rId1155" display="https://fbref.com/en/squads/47c64c55/Crystal-Palace-Stats" xr:uid="{DCA71878-946F-494A-BCC1-AB8766747C06}"/>
    <hyperlink ref="AK493" r:id="rId1156" display="https://fbref.com/en/players/27f4f772/matchlogs/2023-2024/summary/Remi-Matthews-Match-Logs" xr:uid="{76DED6F5-D6EC-4CCC-886D-8108B8DF6EA5}"/>
    <hyperlink ref="B272" r:id="rId1157" display="https://fbref.com/en/players/4bcf39f6/Neal-Maupay" xr:uid="{B76C1E0C-858F-4B7C-AF13-FBEFD3AA9668}"/>
    <hyperlink ref="C272" r:id="rId1158" display="https://fbref.com/en/country/FRA/France-Football" xr:uid="{4FBE4C4B-1A3E-48AE-A771-9A00834C74A7}"/>
    <hyperlink ref="E272" r:id="rId1159" display="https://fbref.com/en/squads/cd051869/Brentford-Stats" xr:uid="{0C029571-F449-4FB1-B197-FABFB73721C2}"/>
    <hyperlink ref="AK272" r:id="rId1160" display="https://fbref.com/en/players/4bcf39f6/matchlogs/2023-2024/summary/Neal-Maupay-Match-Logs" xr:uid="{B12CDC61-9187-4902-947F-10BFB59E3BCF}"/>
    <hyperlink ref="B422" r:id="rId1161" display="https://fbref.com/en/players/4bcf39f6/Neal-Maupay" xr:uid="{ADAF04F8-8DA8-4DC9-A5AE-FF766A91B6F1}"/>
    <hyperlink ref="C422" r:id="rId1162" display="https://fbref.com/en/country/FRA/France-Football" xr:uid="{AD84CB49-ED2F-432A-AEF4-F5F649B19537}"/>
    <hyperlink ref="E422" r:id="rId1163" display="https://fbref.com/en/squads/d3fd31cc/Everton-Stats" xr:uid="{32E68CE3-57AA-4CD3-9956-2560E37CE081}"/>
    <hyperlink ref="AK422" r:id="rId1164" display="https://fbref.com/en/players/4bcf39f6/matchlogs/2023-2024/summary/Neal-Maupay-Match-Logs" xr:uid="{8C4409A8-59ED-4578-8A60-57F78711D6CB}"/>
    <hyperlink ref="B349" r:id="rId1165" display="https://fbref.com/en/players/00963611/Konstantinos-Mavropanos" xr:uid="{745FB2F6-ADE6-4000-B3FE-04A79D6570F7}"/>
    <hyperlink ref="C349" r:id="rId1166" display="https://fbref.com/en/country/GRE/Greece-Football" xr:uid="{58459FCC-8942-44AE-83DD-55D87907B920}"/>
    <hyperlink ref="E349" r:id="rId1167" display="https://fbref.com/en/squads/7c21e445/West-Ham-United-Stats" xr:uid="{C7A7CF64-C1EB-4E09-B47F-5A5A611EA793}"/>
    <hyperlink ref="AK349" r:id="rId1168" display="https://fbref.com/en/players/00963611/matchlogs/2023-2024/summary/Konstantinos-Mavropanos-Match-Logs" xr:uid="{CBEFAF09-9626-485C-9C46-ACD84B09D289}"/>
    <hyperlink ref="B95" r:id="rId1169" display="https://fbref.com/en/players/6afaebf2/Bryan-Mbeumo" xr:uid="{B3FFE9AA-CF7F-40A0-89FD-534640EDE0D0}"/>
    <hyperlink ref="C95" r:id="rId1170" display="https://fbref.com/en/country/CMR/Cameroon-Football" xr:uid="{3396F38B-EE9D-41DB-AEC0-FD1CF7232E31}"/>
    <hyperlink ref="E95" r:id="rId1171" display="https://fbref.com/en/squads/cd051869/Brentford-Stats" xr:uid="{7D35D8A8-7A11-4798-9329-406CD5345701}"/>
    <hyperlink ref="AK95" r:id="rId1172" display="https://fbref.com/en/players/6afaebf2/matchlogs/2023-2024/summary/Bryan-Mbeumo-Match-Logs" xr:uid="{A17F5159-6886-44E6-9C37-BE002D5044E9}"/>
    <hyperlink ref="B189" r:id="rId1173" display="https://fbref.com/en/players/96593e89/James-Mcatee" xr:uid="{48F8DA71-0724-4591-8332-C02CDEAC71D3}"/>
    <hyperlink ref="C189" r:id="rId1174" display="https://fbref.com/en/country/ENG/England-Football" xr:uid="{E7F5B49E-B47C-429C-950D-C001BF515D69}"/>
    <hyperlink ref="E189" r:id="rId1175" display="https://fbref.com/en/squads/1df6b87e/Sheffield-United-Stats" xr:uid="{5159E2FB-7F13-44F7-AF16-B373C2792C24}"/>
    <hyperlink ref="AK189" r:id="rId1176" display="https://fbref.com/en/players/96593e89/matchlogs/2023-2024/summary/James-Mcatee-Match-Logs" xr:uid="{89A8DD7F-5220-4ABF-B458-2E0393BA62B9}"/>
    <hyperlink ref="B504" r:id="rId1177" display="https://fbref.com/en/players/96593e89/James-Mcatee" xr:uid="{6A44FDDA-A87B-48EE-893A-A6B534D3447A}"/>
    <hyperlink ref="C504" r:id="rId1178" display="https://fbref.com/en/country/ENG/England-Football" xr:uid="{AD70C985-66B0-408F-AF6C-EE1792810DD2}"/>
    <hyperlink ref="E504" r:id="rId1179" display="https://fbref.com/en/squads/b8fd03ef/Manchester-City-Stats" xr:uid="{81BF1566-3DE8-4927-8404-DE2E0ACA739D}"/>
    <hyperlink ref="AK504" r:id="rId1180" display="https://fbref.com/en/players/96593e89/matchlogs/2023-2024/summary/James-Mcatee-Match-Logs" xr:uid="{9E101763-85EF-4931-8EAF-23C90CE97019}"/>
    <hyperlink ref="B271" r:id="rId1181" display="https://fbref.com/en/players/78b8ac63/Oliver-McBurnie" xr:uid="{29EF229C-197B-4878-ADDC-B204A5198E8A}"/>
    <hyperlink ref="C271" r:id="rId1182" display="https://fbref.com/en/country/SCO/Scotland-Football" xr:uid="{33830200-DAD1-400C-8F0E-48C5DE0C6FD4}"/>
    <hyperlink ref="E271" r:id="rId1183" display="https://fbref.com/en/squads/1df6b87e/Sheffield-United-Stats" xr:uid="{807738E7-D40A-4A95-B3BE-856DB01DF6A2}"/>
    <hyperlink ref="AK271" r:id="rId1184" display="https://fbref.com/en/players/78b8ac63/matchlogs/2023-2024/summary/Oliver-McBurnie-Match-Logs" xr:uid="{800591AB-4ED8-4674-AB3F-7EDD36E10134}"/>
    <hyperlink ref="B505" r:id="rId1185" display="https://fbref.com/en/players/bf973eeb/James-McConnell" xr:uid="{926ECBEE-9E72-4240-B5B9-5517C4B0AB32}"/>
    <hyperlink ref="C505" r:id="rId1186" display="https://fbref.com/en/country/ENG/England-Football" xr:uid="{78050A44-38CD-4E15-A6A3-CFE1E9E5CE18}"/>
    <hyperlink ref="E505" r:id="rId1187" display="https://fbref.com/en/squads/822bd0ba/Liverpool-Stats" xr:uid="{F19A79DF-DE81-45F8-983F-913A51C1A79E}"/>
    <hyperlink ref="AK505" r:id="rId1188" display="https://fbref.com/en/players/bf973eeb/matchlogs/2023-2024/summary/James-McConnell-Match-Logs" xr:uid="{D35415D7-62BD-43DA-986F-51CE8B17F54F}"/>
    <hyperlink ref="B23" r:id="rId1189" display="https://fbref.com/en/players/90f91999/John-McGinn" xr:uid="{F345A7CB-35EF-4F0B-8C01-DB14217B96BA}"/>
    <hyperlink ref="C23" r:id="rId1190" display="https://fbref.com/en/country/SCO/Scotland-Football" xr:uid="{52CCBE03-EFB3-438C-955D-5A9105438D7E}"/>
    <hyperlink ref="E23" r:id="rId1191" display="https://fbref.com/en/squads/8602292d/Aston-Villa-Stats" xr:uid="{C93B56DD-892C-46D6-81F7-71E59E44B2CE}"/>
    <hyperlink ref="AK23" r:id="rId1192" display="https://fbref.com/en/players/90f91999/matchlogs/2023-2024/summary/John-McGinn-Match-Logs" xr:uid="{B71F8F48-DEB2-4518-BF5D-A15B0FD1AD51}"/>
    <hyperlink ref="B316" r:id="rId1193" display="https://fbref.com/en/players/4e5a4cbc/Scott-McKenna" xr:uid="{B9D9E3B3-CCAF-4A6A-8DAF-BBEDC6D1CED0}"/>
    <hyperlink ref="C316" r:id="rId1194" display="https://fbref.com/en/country/SCO/Scotland-Football" xr:uid="{8DDFEAFA-A3EA-4634-8BC7-CDFB7A427330}"/>
    <hyperlink ref="E316" r:id="rId1195" display="https://fbref.com/en/squads/e4a775cb/Nottingham-Forest-Stats" xr:uid="{F4B88D0F-1DC7-49C3-A23A-B69DF6AB235A}"/>
    <hyperlink ref="AK316" r:id="rId1196" display="https://fbref.com/en/players/4e5a4cbc/matchlogs/2023-2024/summary/Scott-McKenna-Match-Logs" xr:uid="{2CB48DDA-59E0-498F-97B0-6B7ED248DF06}"/>
    <hyperlink ref="B113" r:id="rId1197" display="https://fbref.com/en/players/fc15fb84/Dwight-McNeil" xr:uid="{22301EA9-A710-4EEF-8EC2-4457FFE3FB8A}"/>
    <hyperlink ref="C113" r:id="rId1198" display="https://fbref.com/en/country/ENG/England-Football" xr:uid="{74F871B7-043D-4B47-9000-F74A77665EBE}"/>
    <hyperlink ref="E113" r:id="rId1199" display="https://fbref.com/en/squads/d3fd31cc/Everton-Stats" xr:uid="{302D19CE-5891-4104-B173-825F6160C8E5}"/>
    <hyperlink ref="AK113" r:id="rId1200" display="https://fbref.com/en/players/fc15fb84/matchlogs/2023-2024/summary/Dwight-McNeil-Match-Logs" xr:uid="{A89FC383-F03B-4EB1-8CAA-C68F03D2B673}"/>
    <hyperlink ref="B152" r:id="rId1201" display="https://fbref.com/en/players/d93c2511/Scott-McTominay" xr:uid="{53AA3600-780B-4865-A95E-24723F0BEEFD}"/>
    <hyperlink ref="C152" r:id="rId1202" display="https://fbref.com/en/country/SCO/Scotland-Football" xr:uid="{3DE383BC-20F7-4961-BEDC-056B331E85BE}"/>
    <hyperlink ref="E152" r:id="rId1203" display="https://fbref.com/en/squads/19538871/Manchester-United-Stats" xr:uid="{E9D525ED-CE55-4C9B-92A9-EBDAB8FC7795}"/>
    <hyperlink ref="AK152" r:id="rId1204" display="https://fbref.com/en/players/d93c2511/matchlogs/2023-2024/summary/Scott-McTominay-Match-Logs" xr:uid="{1D345F6F-7768-49BE-92A8-DF228E71FCBF}"/>
    <hyperlink ref="B248" r:id="rId1205" display="https://fbref.com/en/players/8df7a2fb/Ben-Mee" xr:uid="{F54B70AE-E3D9-42BD-8413-7728DE550150}"/>
    <hyperlink ref="C248" r:id="rId1206" display="https://fbref.com/en/country/ENG/England-Football" xr:uid="{2144CC5C-9D2A-4DCD-8F1C-752380597490}"/>
    <hyperlink ref="E248" r:id="rId1207" display="https://fbref.com/en/squads/cd051869/Brentford-Stats" xr:uid="{5D23648A-A479-4439-A79E-33B9E87B963E}"/>
    <hyperlink ref="AK248" r:id="rId1208" display="https://fbref.com/en/players/8df7a2fb/matchlogs/2023-2024/summary/Ben-Mee-Match-Logs" xr:uid="{77746D4B-C800-4E27-BC08-7354D0F9AE54}"/>
    <hyperlink ref="B417" r:id="rId1209" display="https://fbref.com/en/players/ca22ccb0/Hannibal-Mejbri" xr:uid="{DF22DC21-5542-41C3-B314-83FD2D04D60F}"/>
    <hyperlink ref="C417" r:id="rId1210" display="https://fbref.com/en/country/TUN/Tunisia-Football" xr:uid="{4BC09735-EF7B-4585-A295-76809FE4D5A7}"/>
    <hyperlink ref="E417" r:id="rId1211" display="https://fbref.com/en/squads/19538871/Manchester-United-Stats" xr:uid="{0955E873-971C-4B7D-9670-682AE5D01D19}"/>
    <hyperlink ref="AK417" r:id="rId1212" display="https://fbref.com/en/players/ca22ccb0/matchlogs/2023-2024/summary/Hannibal-Mejbri-Match-Logs" xr:uid="{4A39C9E9-80D5-448F-862F-F990122483AC}"/>
    <hyperlink ref="B178" r:id="rId1213" display="https://fbref.com/en/players/91748070/Teden-Mengi" xr:uid="{20A588F4-524E-4313-B0BA-C2EEDC7E91C4}"/>
    <hyperlink ref="C178" r:id="rId1214" display="https://fbref.com/en/country/ENG/England-Football" xr:uid="{BB27DF32-F27E-4E4E-ACB1-3832DED87710}"/>
    <hyperlink ref="E178" r:id="rId1215" display="https://fbref.com/en/squads/e297cd13/Luton-Town-Stats" xr:uid="{781E32AA-8F5C-410C-8A4C-231D22E74D0B}"/>
    <hyperlink ref="AK178" r:id="rId1216" display="https://fbref.com/en/players/91748070/matchlogs/2023-2024/summary/Teden-Mengi-Match-Logs" xr:uid="{CA1FB218-8625-4EB9-B283-9CCE59418CF0}"/>
    <hyperlink ref="B391" r:id="rId1217" display="https://fbref.com/en/players/fed96827/Chris-Mepham" xr:uid="{031E8E58-493D-4930-B4D1-26B0EBB7476D}"/>
    <hyperlink ref="C391" r:id="rId1218" display="https://fbref.com/en/country/WAL/Wales-Football" xr:uid="{53E23EB2-7023-4C34-B03D-64614A51CCF2}"/>
    <hyperlink ref="E391" r:id="rId1219" display="https://fbref.com/en/squads/4ba7cbea/Bournemouth-Stats" xr:uid="{0BD4EFC1-615C-4B22-A858-B70E3AF0271E}"/>
    <hyperlink ref="AK391" r:id="rId1220" display="https://fbref.com/en/players/fed96827/matchlogs/2023-2024/summary/Chris-Mepham-Match-Logs" xr:uid="{25F4040C-78A2-4A0D-A07F-F8CDBCFE88AA}"/>
    <hyperlink ref="B289" r:id="rId1221" display="https://fbref.com/en/players/2c6835e5/Lewis-Miley" xr:uid="{F3084277-E686-4B37-A9B6-A0F464ECBD03}"/>
    <hyperlink ref="C289" r:id="rId1222" display="https://fbref.com/en/country/ENG/England-Football" xr:uid="{95694F78-F636-4DF4-B477-D77A2BB6786A}"/>
    <hyperlink ref="E289" r:id="rId1223" display="https://fbref.com/en/squads/b2b47a98/Newcastle-United-Stats" xr:uid="{9A74467C-E5F7-4BA6-8A2A-0DEC92CDA7D7}"/>
    <hyperlink ref="AK289" r:id="rId1224" display="https://fbref.com/en/players/2c6835e5/matchlogs/2023-2024/summary/Lewis-Miley-Match-Logs" xr:uid="{ECDC8F19-FF02-49AB-8C2D-11BB93744D08}"/>
    <hyperlink ref="B286" r:id="rId1225" display="https://fbref.com/en/players/2f90f6b8/James-Milner" xr:uid="{022C5281-2A00-40CF-BE0C-0ED7CDDC4C91}"/>
    <hyperlink ref="C286" r:id="rId1226" display="https://fbref.com/en/country/ENG/England-Football" xr:uid="{0F454215-D559-4619-A2DC-43C0B8D4BC8D}"/>
    <hyperlink ref="E286" r:id="rId1227" display="https://fbref.com/en/squads/d07537b9/Brighton-and-Hove-Albion-Stats" xr:uid="{D1458F3C-E299-4A28-925D-4CFFDBD5AD09}"/>
    <hyperlink ref="AK286" r:id="rId1228" display="https://fbref.com/en/players/2f90f6b8/matchlogs/2023-2024/summary/James-Milner-Match-Logs" xr:uid="{42BB0592-11F7-4F8C-B1CC-6B9FC32E5B12}"/>
    <hyperlink ref="B465" r:id="rId1229" display="https://fbref.com/en/players/8397a50c/Tyrone-Mings" xr:uid="{5F15369B-83CD-49B5-B27F-2A44E65F3A8F}"/>
    <hyperlink ref="C465" r:id="rId1230" display="https://fbref.com/en/country/ENG/England-Football" xr:uid="{F0B65F37-C14C-4A19-A05F-063B0C24AFA7}"/>
    <hyperlink ref="E465" r:id="rId1231" display="https://fbref.com/en/squads/8602292d/Aston-Villa-Stats" xr:uid="{5F19D6A1-5BB4-4481-A629-A37C3E9D747E}"/>
    <hyperlink ref="AK465" r:id="rId1232" display="https://fbref.com/en/players/8397a50c/matchlogs/2023-2024/summary/Tyrone-Mings-Match-Logs" xr:uid="{E3AC50B9-40F8-4B42-BF14-549F8437FA97}"/>
    <hyperlink ref="B49" r:id="rId1233" display="https://fbref.com/en/players/5cbd1eb0/Tyrick-Mitchell" xr:uid="{21B68733-B6FB-49EB-B034-91507FE9E83C}"/>
    <hyperlink ref="C49" r:id="rId1234" display="https://fbref.com/en/country/ENG/England-Football" xr:uid="{C9C0F00F-BDB6-4966-8F81-17F7797BA6AC}"/>
    <hyperlink ref="E49" r:id="rId1235" display="https://fbref.com/en/squads/47c64c55/Crystal-Palace-Stats" xr:uid="{DA2D8953-440E-4A36-8780-FF9DFB0B9601}"/>
    <hyperlink ref="AK49" r:id="rId1236" display="https://fbref.com/en/players/5cbd1eb0/matchlogs/2023-2024/summary/Tyrick-Mitchell-Match-Logs" xr:uid="{7694E302-EC63-48A7-B41C-D9368EF0159B}"/>
    <hyperlink ref="B88" r:id="rId1237" display="https://fbref.com/en/players/74618572/Kaoru-Mitoma" xr:uid="{1FDAD626-6E92-4E1D-906D-E329AF9E493F}"/>
    <hyperlink ref="C88" r:id="rId1238" display="https://fbref.com/en/country/JPN/Japan-Football" xr:uid="{BB39C900-5C9F-47DE-95C4-229D0E8B41F6}"/>
    <hyperlink ref="E88" r:id="rId1239" display="https://fbref.com/en/squads/d07537b9/Brighton-and-Hove-Albion-Stats" xr:uid="{51828912-0963-4E82-B08B-671BF1E5A1ED}"/>
    <hyperlink ref="AK88" r:id="rId1240" display="https://fbref.com/en/players/74618572/matchlogs/2023-2024/summary/Kaoru-Mitoma-Match-Logs" xr:uid="{FD0E8E99-1489-4C08-A5C1-44ED6E0C5048}"/>
    <hyperlink ref="B463" r:id="rId1241" display="https://fbref.com/en/players/3925dbd6/Aleksandar-Mitrovic" xr:uid="{0C50EF05-7905-4CC7-B1C9-3C38F525FA0F}"/>
    <hyperlink ref="C463" r:id="rId1242" display="https://fbref.com/en/country/SRB/Serbia-Football" xr:uid="{C14AD1AA-5EDD-4E66-8476-C2A181B9A4C1}"/>
    <hyperlink ref="E463" r:id="rId1243" display="https://fbref.com/en/squads/fd962109/Fulham-Stats" xr:uid="{03F8F4F4-E892-4D7E-B628-2723BEB65A6B}"/>
    <hyperlink ref="AK463" r:id="rId1244" display="https://fbref.com/en/players/3925dbd6/matchlogs/2023-2024/summary/Aleksandar-Mitrovic-Match-Logs" xr:uid="{B3CE53F6-6408-4B87-AB6E-5B703A67AFC1}"/>
    <hyperlink ref="B466" r:id="rId1245" display="https://fbref.com/en/players/f230bc30/Jakub-Moder" xr:uid="{7EDC1B14-AC8F-4F0F-A292-093A50F8E482}"/>
    <hyperlink ref="C466" r:id="rId1246" display="https://fbref.com/en/country/POL/Poland-Football" xr:uid="{2E82C8D5-3202-4A5D-9691-CEB74242F150}"/>
    <hyperlink ref="E466" r:id="rId1247" display="https://fbref.com/en/squads/d07537b9/Brighton-and-Hove-Albion-Stats" xr:uid="{9098BE0F-D427-4C5F-9230-9520E9FE5500}"/>
    <hyperlink ref="AK466" r:id="rId1248" display="https://fbref.com/en/players/f230bc30/matchlogs/2023-2024/summary/Jakub-Moder-Match-Logs" xr:uid="{9455EA96-1E3B-4C79-B267-FC37D713CDA1}"/>
    <hyperlink ref="B198" r:id="rId1249" display="https://fbref.com/en/players/b62878a5/Kudus-Mohammed" xr:uid="{437A2628-963A-4433-9E4B-E73502818ACE}"/>
    <hyperlink ref="C198" r:id="rId1250" display="https://fbref.com/en/country/GHA/Ghana-Football" xr:uid="{00B51B13-5457-44F6-AC0F-B2C7831E19CB}"/>
    <hyperlink ref="E198" r:id="rId1251" display="https://fbref.com/en/squads/7c21e445/West-Ham-United-Stats" xr:uid="{463C4E1B-9D26-4BA0-8306-3FBC33786849}"/>
    <hyperlink ref="AK198" r:id="rId1252" display="https://fbref.com/en/players/b62878a5/matchlogs/2023-2024/summary/Kudus-Mohammed-Match-Logs" xr:uid="{78DDAAA9-7179-4532-AE07-50823614FE1F}"/>
    <hyperlink ref="B398" r:id="rId1253" display="https://fbref.com/en/players/374d5158/Gonzalo-Montiel" xr:uid="{0A3238A0-73EC-4581-A1E5-BB5EC820AF49}"/>
    <hyperlink ref="C398" r:id="rId1254" display="https://fbref.com/en/country/ARG/Argentina-Football" xr:uid="{F5E5274D-CE01-4169-98E8-6161CA7B756B}"/>
    <hyperlink ref="E398" r:id="rId1255" display="https://fbref.com/en/squads/e4a775cb/Nottingham-Forest-Stats" xr:uid="{99BE5915-AC24-4C1C-B9E5-2498847C4AAB}"/>
    <hyperlink ref="AK398" r:id="rId1256" display="https://fbref.com/en/players/374d5158/matchlogs/2023-2024/summary/Gonzalo-Montiel-Match-Logs" xr:uid="{B3CE5AC0-933F-42BA-BE9E-B14D9ED2B011}"/>
    <hyperlink ref="B427" r:id="rId1257" display="https://fbref.com/en/players/01ce9e70/Kieffer-Moore" xr:uid="{55950015-190F-466D-BF0B-B331D03E0E10}"/>
    <hyperlink ref="C427" r:id="rId1258" display="https://fbref.com/en/country/WAL/Wales-Football" xr:uid="{598288CB-02EC-435D-B81C-942C47BADCBB}"/>
    <hyperlink ref="E427" r:id="rId1259" display="https://fbref.com/en/squads/4ba7cbea/Bournemouth-Stats" xr:uid="{15F8708C-659F-4C38-8515-7E9FD635AFB6}"/>
    <hyperlink ref="AK427" r:id="rId1260" display="https://fbref.com/en/players/01ce9e70/matchlogs/2023-2024/summary/Kieffer-Moore-Match-Logs" xr:uid="{7980C8AE-26B3-47B3-97BB-6D3F2E64F804}"/>
    <hyperlink ref="B408" r:id="rId1261" display="https://fbref.com/en/players/16e9d0ea/Alex-Moreno" xr:uid="{09746ADD-6403-469E-A3E9-F20FFFC1417B}"/>
    <hyperlink ref="C408" r:id="rId1262" display="https://fbref.com/en/country/ESP/Spain-Football" xr:uid="{810A1AF6-F92F-42C6-A11F-4B35F6E9A05E}"/>
    <hyperlink ref="E408" r:id="rId1263" display="https://fbref.com/en/squads/8602292d/Aston-Villa-Stats" xr:uid="{849A0D8A-50BF-48BB-8873-BFD8B88C25CE}"/>
    <hyperlink ref="AK408" r:id="rId1264" display="https://fbref.com/en/players/16e9d0ea/matchlogs/2023-2024/summary/Alex-Moreno-Match-Logs" xr:uid="{F605D800-DDB4-4203-A989-387153633CF6}"/>
    <hyperlink ref="B114" r:id="rId1265" display="https://fbref.com/en/players/2da834f1/Carlton-Morris" xr:uid="{85E18FD5-F242-4DC0-9875-35CC63253A46}"/>
    <hyperlink ref="C114" r:id="rId1266" display="https://fbref.com/en/country/ENG/England-Football" xr:uid="{055610A5-30C2-4BD3-966C-8753A8124825}"/>
    <hyperlink ref="E114" r:id="rId1267" display="https://fbref.com/en/squads/e297cd13/Luton-Town-Stats" xr:uid="{46E973E2-BBC6-4281-812C-B71345B95A3B}"/>
    <hyperlink ref="AK114" r:id="rId1268" display="https://fbref.com/en/players/2da834f1/matchlogs/2023-2024/summary/Carlton-Morris-Match-Logs" xr:uid="{B0BC33AE-6BB1-4E0C-BD15-6CAC5FA0F09A}"/>
    <hyperlink ref="B322" r:id="rId1269" display="https://fbref.com/en/players/9674002f/Mason-Mount" xr:uid="{44491DFB-58F6-401F-AA72-E4C15BC63AAC}"/>
    <hyperlink ref="C322" r:id="rId1270" display="https://fbref.com/en/country/ENG/England-Football" xr:uid="{B5160B03-2316-416E-9AED-EE65A22D896A}"/>
    <hyperlink ref="E322" r:id="rId1271" display="https://fbref.com/en/squads/19538871/Manchester-United-Stats" xr:uid="{1501357C-D88A-4939-9C23-A06E42BD9549}"/>
    <hyperlink ref="AK322" r:id="rId1272" display="https://fbref.com/en/players/9674002f/matchlogs/2023-2024/summary/Mason-Mount-Match-Logs" xr:uid="{63C61020-C045-4254-8E33-198EA16F1B12}"/>
    <hyperlink ref="B453" r:id="rId1273" display="https://fbref.com/en/players/92868cb5/Divin-Mubama" xr:uid="{6C8BCEAE-20CE-4F81-BD17-CD9FE9D55647}"/>
    <hyperlink ref="C453" r:id="rId1274" display="https://fbref.com/en/country/ENG/England-Football" xr:uid="{DF0871E9-DD44-4F8D-80F9-5E7BFAAAECCC}"/>
    <hyperlink ref="E453" r:id="rId1275" display="https://fbref.com/en/squads/7c21e445/West-Ham-United-Stats" xr:uid="{A90F72F7-F340-4CC2-A8DF-A49CEAFB0F5F}"/>
    <hyperlink ref="AK453" r:id="rId1276" display="https://fbref.com/en/players/92868cb5/matchlogs/2023-2024/summary/Divin-Mubama-Match-Logs" xr:uid="{2F960A01-EDE5-428A-8097-8C96BC111A7E}"/>
    <hyperlink ref="B226" r:id="rId1277" display="https://fbref.com/en/players/049a888d/Mykhailo-Mudryk" xr:uid="{D0A5B0BE-3830-4A80-9368-AC6D6550C765}"/>
    <hyperlink ref="C226" r:id="rId1278" display="https://fbref.com/en/country/UKR/Ukraine-Football" xr:uid="{19A0C50E-2ABB-4612-BA64-E49EBA906503}"/>
    <hyperlink ref="E226" r:id="rId1279" display="https://fbref.com/en/squads/cff3d9bb/Chelsea-Stats" xr:uid="{65AF44F0-5D1A-4301-8CEF-1B38CF9B8DB1}"/>
    <hyperlink ref="AK226" r:id="rId1280" display="https://fbref.com/en/players/049a888d/matchlogs/2023-2024/summary/Mykhailo-Mudryk-Match-Logs" xr:uid="{94BD2691-7317-44F6-BFC5-EC46BB7C61FF}"/>
    <hyperlink ref="B378" r:id="rId1281" display="https://fbref.com/en/players/a755db8c/Rodrigo-Muniz" xr:uid="{F923D068-7EC4-42B7-8368-DEC192B5098B}"/>
    <hyperlink ref="C378" r:id="rId1282" display="https://fbref.com/en/country/BRA/Brazil-Football" xr:uid="{E6E80760-C690-4425-B14D-4DE39E43DAC2}"/>
    <hyperlink ref="E378" r:id="rId1283" display="https://fbref.com/en/squads/fd962109/Fulham-Stats" xr:uid="{FEFB0A3C-52C2-4782-937F-9A42EC0ABEAB}"/>
    <hyperlink ref="AK378" r:id="rId1284" display="https://fbref.com/en/players/a755db8c/matchlogs/2023-2024/summary/Rodrigo-Muniz-Match-Logs" xr:uid="{C8115D2A-733B-4BEE-8F82-8F0B5B209034}"/>
    <hyperlink ref="B154" r:id="rId1285" display="https://fbref.com/en/players/1704b0b8/Murillo" xr:uid="{B2ECAAD2-6218-40D1-95DC-D18C6A1CDDDE}"/>
    <hyperlink ref="C154" r:id="rId1286" display="https://fbref.com/en/country/BRA/Brazil-Football" xr:uid="{091C6F86-6B58-4CEB-B341-53ABD4DE6743}"/>
    <hyperlink ref="E154" r:id="rId1287" display="https://fbref.com/en/squads/e4a775cb/Nottingham-Forest-Stats" xr:uid="{1746E83C-CD1B-416B-95F3-B8A393EB30B0}"/>
    <hyperlink ref="AK154" r:id="rId1288" display="https://fbref.com/en/players/1704b0b8/matchlogs/2023-2024/summary/Murillo-Match-Logs" xr:uid="{77416856-18A7-4CF4-AED7-19C3A7D3B8B8}"/>
    <hyperlink ref="B494" r:id="rId1289" display="https://fbref.com/en/players/f1c42eb3/Alex-Murphy" xr:uid="{EC176BBE-DF0A-43C9-9EA6-8D12B1671F4A}"/>
    <hyperlink ref="C494" r:id="rId1290" display="https://fbref.com/en/country/IRL/Republic-of-Ireland-Football" xr:uid="{7B9B15FE-BB40-424C-99DF-72EAA1ED50DB}"/>
    <hyperlink ref="E494" r:id="rId1291" display="https://fbref.com/en/squads/b2b47a98/Newcastle-United-Stats" xr:uid="{B2609570-20D8-4172-BD09-1E5DAE1089D2}"/>
    <hyperlink ref="AK494" r:id="rId1292" display="https://fbref.com/en/players/f1c42eb3/matchlogs/2023-2024/summary/Alex-Murphy-Match-Logs" xr:uid="{45D9E313-5C32-4872-86EE-A6CB4A409CB8}"/>
    <hyperlink ref="B420" r:id="rId1293" display="https://fbref.com/en/players/de112b84/Jacob-Murphy" xr:uid="{696C9A58-19E7-47E5-926D-6A1DF03449BD}"/>
    <hyperlink ref="C420" r:id="rId1294" display="https://fbref.com/en/country/ENG/England-Football" xr:uid="{5411A947-0797-4D4C-90F2-951F55B78A65}"/>
    <hyperlink ref="E420" r:id="rId1295" display="https://fbref.com/en/squads/b2b47a98/Newcastle-United-Stats" xr:uid="{657F90C3-88D1-4897-8DDA-654A22291C61}"/>
    <hyperlink ref="AK420" r:id="rId1296" display="https://fbref.com/en/players/de112b84/matchlogs/2023-2024/summary/Jacob-Murphy-Match-Logs" xr:uid="{EC4FB03C-8DC2-48E0-B80B-8854FF8592D3}"/>
    <hyperlink ref="B126" r:id="rId1297" display="https://fbref.com/en/players/30d4a2e5/Vitaliy-Mykolenko" xr:uid="{4EADD792-63AA-4267-8583-72997B168AC0}"/>
    <hyperlink ref="C126" r:id="rId1298" display="https://fbref.com/en/country/UKR/Ukraine-Football" xr:uid="{12872E89-70ED-437A-AB43-FC19AD240BCA}"/>
    <hyperlink ref="E126" r:id="rId1299" display="https://fbref.com/en/squads/d3fd31cc/Everton-Stats" xr:uid="{C194BDDF-77F4-48D0-A9B8-5A95737971FE}"/>
    <hyperlink ref="AK126" r:id="rId1300" display="https://fbref.com/en/players/30d4a2e5/matchlogs/2023-2024/summary/Vitaliy-Mykolenko-Match-Logs" xr:uid="{7487D611-AD71-41E3-BB8E-185F03BA6B91}"/>
    <hyperlink ref="B136" r:id="rId1301" display="https://fbref.com/en/players/de5b5570/Marvelous-Nakamba" xr:uid="{02CE56C8-EB0C-4D95-ADF0-55512E488D9B}"/>
    <hyperlink ref="C136" r:id="rId1302" display="https://fbref.com/en/country/ZIM/Zimbabwe-Football" xr:uid="{ACFA1B6D-71D9-474F-8A08-0D66B2D27BF2}"/>
    <hyperlink ref="E136" r:id="rId1303" display="https://fbref.com/en/squads/e297cd13/Luton-Town-Stats" xr:uid="{AC54B976-964B-4538-8764-14CA929A7C39}"/>
    <hyperlink ref="AK136" r:id="rId1304" display="https://fbref.com/en/players/de5b5570/matchlogs/2023-2024/summary/Marvelous-Nakamba-Match-Logs" xr:uid="{DFAE8412-ABE8-4C6F-9DFA-9DAAC140340E}"/>
    <hyperlink ref="B506" r:id="rId1305" display="https://fbref.com/en/players/8aff2b51/Michael-Ndiweni" xr:uid="{806F680C-8FE5-40C6-93C4-D485C222E936}"/>
    <hyperlink ref="C506" r:id="rId1306" display="https://fbref.com/en/country/ENG/England-Football" xr:uid="{6F4E4AD4-55DF-4F26-ABE8-0A0AC400D3CB}"/>
    <hyperlink ref="E506" r:id="rId1307" display="https://fbref.com/en/squads/b2b47a98/Newcastle-United-Stats" xr:uid="{2582CF0A-E783-4403-B980-6A0CCA749AC7}"/>
    <hyperlink ref="AK506" r:id="rId1308" display="https://fbref.com/en/players/8aff2b51/matchlogs/2023-2024/summary/Michael-Ndiweni-Match-Logs" xr:uid="{7F8D4217-322A-47CE-B433-9D2877C285AD}"/>
    <hyperlink ref="B450" r:id="rId1309" display="https://fbref.com/en/players/c5bdb6e3/Reiss-Nelson" xr:uid="{83948823-4D08-46A4-B720-1A6CB102FF88}"/>
    <hyperlink ref="C450" r:id="rId1310" display="https://fbref.com/en/country/ENG/England-Football" xr:uid="{8EDE64F8-7CF5-43CA-98CD-21FA080AC437}"/>
    <hyperlink ref="E450" r:id="rId1311" display="https://fbref.com/en/squads/18bb7c10/Arsenal-Stats" xr:uid="{CA2829E9-FA58-439D-904A-F9269E829967}"/>
    <hyperlink ref="AK450" r:id="rId1312" display="https://fbref.com/en/players/c5bdb6e3/matchlogs/2023-2024/summary/Reiss-Nelson-Match-Logs" xr:uid="{A2BC8FB4-2C36-4E3B-B1BA-96469C65837B}"/>
    <hyperlink ref="B78" r:id="rId1313" display="https://fbref.com/en/players/a9dc785c/Neto" xr:uid="{1EABF1DD-60C3-4C2E-A15A-2D3874BE4841}"/>
    <hyperlink ref="C78" r:id="rId1314" display="https://fbref.com/en/country/BRA/Brazil-Football" xr:uid="{441A6F4A-F1BC-415A-8577-714F0028C820}"/>
    <hyperlink ref="E78" r:id="rId1315" display="https://fbref.com/en/squads/4ba7cbea/Bournemouth-Stats" xr:uid="{914AFA6B-84E4-4C17-9753-D4F81A07D831}"/>
    <hyperlink ref="AK78" r:id="rId1316" display="https://fbref.com/en/players/a9dc785c/matchlogs/2023-2024/summary/Neto-Match-Logs" xr:uid="{039DA327-BFA0-458C-B50B-CE5F53ECE252}"/>
    <hyperlink ref="B195" r:id="rId1317" display="https://fbref.com/en/players/7ba2eaa9/Pedro-Neto" xr:uid="{1E1BE51F-F7CB-46B2-9D68-8FE9F0F0A0BD}"/>
    <hyperlink ref="C195" r:id="rId1318" display="https://fbref.com/en/country/POR/Portugal-Football" xr:uid="{6F1840E6-AE28-4BC9-8AA6-5CC563AB22A1}"/>
    <hyperlink ref="E195" r:id="rId1319" display="https://fbref.com/en/squads/8cec06e1/Wolverhampton-Wanderers-Stats" xr:uid="{9E6F8E34-60DB-4DA6-9FE7-7727F58DF785}"/>
    <hyperlink ref="AK195" r:id="rId1320" display="https://fbref.com/en/players/7ba2eaa9/matchlogs/2023-2024/summary/Pedro-Neto-Match-Logs" xr:uid="{7B38633B-A877-4E58-9402-64EA0419DA3A}"/>
    <hyperlink ref="B214" r:id="rId1321" display="https://fbref.com/en/players/00242715/Moussa-Niakhate" xr:uid="{75F5971C-355D-4143-BDD5-475E9969A278}"/>
    <hyperlink ref="C214" r:id="rId1322" display="https://fbref.com/en/country/SEN/Senegal-Football" xr:uid="{D2A86AA0-44CB-4002-9DA8-43D03363BC15}"/>
    <hyperlink ref="E214" r:id="rId1323" display="https://fbref.com/en/squads/e4a775cb/Nottingham-Forest-Stats" xr:uid="{2E3E6954-23BF-4336-827E-899213A52EF0}"/>
    <hyperlink ref="AK214" r:id="rId1324" display="https://fbref.com/en/players/00242715/matchlogs/2023-2024/summary/Moussa-Niakhate-Match-Logs" xr:uid="{FF9318D4-C4C3-4958-BB93-D8901FC6041A}"/>
    <hyperlink ref="B201" r:id="rId1325" display="https://fbref.com/en/players/a53649b7/Eddie-Nketiah" xr:uid="{1AA834F4-1465-4382-A111-98A906C83DBF}"/>
    <hyperlink ref="C201" r:id="rId1326" display="https://fbref.com/en/country/ENG/England-Football" xr:uid="{AC152301-76DE-4412-A4BB-CF4C8D81B95A}"/>
    <hyperlink ref="E201" r:id="rId1327" display="https://fbref.com/en/squads/18bb7c10/Arsenal-Stats" xr:uid="{8919D058-3721-43B5-8FC0-74B496A14F10}"/>
    <hyperlink ref="AK201" r:id="rId1328" display="https://fbref.com/en/players/a53649b7/matchlogs/2023-2024/summary/Eddie-Nketiah-Match-Logs" xr:uid="{612BC73E-A294-4340-823B-0F16D298E0E9}"/>
    <hyperlink ref="B464" r:id="rId1329" display="https://fbref.com/en/players/7c56da38/Christopher-Nkunku" xr:uid="{5733FD42-79FD-4E6E-BE69-A933FCF4D0B4}"/>
    <hyperlink ref="C464" r:id="rId1330" display="https://fbref.com/en/country/FRA/France-Football" xr:uid="{CB1D6A25-701B-4AC3-B5A9-3836F360C80E}"/>
    <hyperlink ref="E464" r:id="rId1331" display="https://fbref.com/en/squads/cff3d9bb/Chelsea-Stats" xr:uid="{14A991CA-8992-4B15-AD58-91F54B8813B5}"/>
    <hyperlink ref="AK464" r:id="rId1332" display="https://fbref.com/en/players/7c56da38/matchlogs/2023-2024/summary/Christopher-Nkunku-Match-Logs" xr:uid="{463B83FB-6EF3-4184-9FD7-11DD36051CED}"/>
    <hyperlink ref="B118" r:id="rId1333" display="https://fbref.com/en/players/43439614/Oliver-Norwood" xr:uid="{9BF34B0E-683C-4156-BB3F-4C5E7EC03C7E}"/>
    <hyperlink ref="C118" r:id="rId1334" display="https://fbref.com/en/country/NIR/Northern-Ireland-Football" xr:uid="{CBFFAE5A-6CA9-4742-AC10-0FAEF33525A2}"/>
    <hyperlink ref="E118" r:id="rId1335" display="https://fbref.com/en/squads/1df6b87e/Sheffield-United-Stats" xr:uid="{F5ADDF2C-860E-427D-B565-CC109BA522E0}"/>
    <hyperlink ref="AK118" r:id="rId1336" display="https://fbref.com/en/players/43439614/matchlogs/2023-2024/summary/Oliver-Norwood-Match-Logs" xr:uid="{05FCFC1F-5BA7-450E-8031-84597633BD05}"/>
    <hyperlink ref="B390" r:id="rId1337" display="https://fbref.com/en/players/e6af02e0/Matheus-Nunes" xr:uid="{6518EEA0-52A9-4D8C-A198-4202950FDADC}"/>
    <hyperlink ref="C390" r:id="rId1338" display="https://fbref.com/en/country/POR/Portugal-Football" xr:uid="{6F4F3E15-C0BE-4EBF-A932-0D908D1D2F7E}"/>
    <hyperlink ref="E390" r:id="rId1339" display="https://fbref.com/en/squads/8cec06e1/Wolverhampton-Wanderers-Stats" xr:uid="{D65BFE97-12AB-4E7F-81E7-C2BA092BA804}"/>
    <hyperlink ref="AK390" r:id="rId1340" display="https://fbref.com/en/players/e6af02e0/matchlogs/2023-2024/summary/Matheus-Nunes-Match-Logs" xr:uid="{EFAD568D-FE82-4B79-8285-C4831C70FF08}"/>
    <hyperlink ref="B376" r:id="rId1341" display="https://fbref.com/en/players/e6af02e0/Matheus-Nunes" xr:uid="{4FE19D6F-8B37-45D1-B6BE-18D87A871B41}"/>
    <hyperlink ref="C376" r:id="rId1342" display="https://fbref.com/en/country/POR/Portugal-Football" xr:uid="{8830FB19-3069-4AD8-B49A-E27014233DA8}"/>
    <hyperlink ref="E376" r:id="rId1343" display="https://fbref.com/en/squads/b8fd03ef/Manchester-City-Stats" xr:uid="{9BC2E42B-12FB-4543-AB1E-C9A8CAE930E2}"/>
    <hyperlink ref="AK376" r:id="rId1344" display="https://fbref.com/en/players/e6af02e0/matchlogs/2023-2024/summary/Matheus-Nunes-Match-Logs" xr:uid="{69D28397-2EE0-481E-B8C6-98112B4961BF}"/>
    <hyperlink ref="B174" r:id="rId1345" display="https://fbref.com/en/players/4d77b365/Darwin-Nunez" xr:uid="{4E8DE644-948D-43F5-9C51-82E8B3546960}"/>
    <hyperlink ref="C174" r:id="rId1346" display="https://fbref.com/en/country/URU/Uruguay-Football" xr:uid="{5CB6CB35-8B46-4599-A4CE-580E5E27C5DC}"/>
    <hyperlink ref="E174" r:id="rId1347" display="https://fbref.com/en/squads/822bd0ba/Liverpool-Stats" xr:uid="{DCCF7439-6995-4B3F-98EA-A2DC0512AA31}"/>
    <hyperlink ref="AK174" r:id="rId1348" display="https://fbref.com/en/players/4d77b365/matchlogs/2023-2024/summary/Darwin-Nunez-Match-Logs" xr:uid="{C2D4F89A-61D5-41E6-B509-2137A494B90C}"/>
    <hyperlink ref="B65" r:id="rId1349" display="https://fbref.com/en/players/df0a4c90/Christian-Norgaard" xr:uid="{A013BBA0-7C6C-411B-BF47-85E9051A2B6B}"/>
    <hyperlink ref="C65" r:id="rId1350" display="https://fbref.com/en/country/DEN/Denmark-Football" xr:uid="{0302CFD1-F146-4D08-8406-D3763FA9FC1B}"/>
    <hyperlink ref="E65" r:id="rId1351" display="https://fbref.com/en/squads/cd051869/Brentford-Stats" xr:uid="{DAE2FF32-4607-4B8B-B883-7E0D93E0FA48}"/>
    <hyperlink ref="AK65" r:id="rId1352" display="https://fbref.com/en/players/df0a4c90/matchlogs/2023-2024/summary/Christian-Norgaard-Match-Logs" xr:uid="{0C99CCD3-50CE-47A4-8DDE-87CB79B7FD89}"/>
    <hyperlink ref="B111" r:id="rId1353" display="https://fbref.com/en/players/1d042188/Dara-OShea" xr:uid="{B60CACB9-AC45-45E8-BDB8-F01FA985A596}"/>
    <hyperlink ref="C111" r:id="rId1354" display="https://fbref.com/en/country/IRL/Republic-of-Ireland-Football" xr:uid="{B839CD5C-515C-49DA-8449-8DC11F750A59}"/>
    <hyperlink ref="E111" r:id="rId1355" display="https://fbref.com/en/squads/943e8050/Burnley-Stats" xr:uid="{348D1C66-EDDC-43F4-9C08-8D22E9B06680}"/>
    <hyperlink ref="AK111" r:id="rId1356" display="https://fbref.com/en/players/1d042188/matchlogs/2023-2024/summary/Dara-OShea-Match-Logs" xr:uid="{68E6E925-0143-4C3A-8780-018377191ACF}"/>
    <hyperlink ref="B472" r:id="rId1357" display="https://fbref.com/en/players/caa1a7f0/Michael-Obafemi" xr:uid="{B1A74289-ED1F-4FE5-93D1-C5A363D13975}"/>
    <hyperlink ref="C472" r:id="rId1358" display="https://fbref.com/en/country/IRL/Republic-of-Ireland-Football" xr:uid="{9C33BC48-D5A1-4AD6-806F-D9BFAE3A06D5}"/>
    <hyperlink ref="E472" r:id="rId1359" display="https://fbref.com/en/squads/943e8050/Burnley-Stats" xr:uid="{678B42B3-CAEA-49C6-98C1-7C4C0C71DDAF}"/>
    <hyperlink ref="AK472" r:id="rId1360" display="https://fbref.com/en/players/caa1a7f0/matchlogs/2023-2024/summary/Michael-Obafemi-Match-Logs" xr:uid="{40DFBF5F-EE35-4ADA-A2A6-13E94823D6EA}"/>
    <hyperlink ref="B320" r:id="rId1361" display="https://fbref.com/en/players/35516eac/Wilson-Odobert" xr:uid="{70F01C70-6DF3-4CB2-9AEE-5A2F29D57DBD}"/>
    <hyperlink ref="C320" r:id="rId1362" display="https://fbref.com/en/country/FRA/France-Football" xr:uid="{BD369E13-278B-471A-BCB6-419CFBC66580}"/>
    <hyperlink ref="E320" r:id="rId1363" display="https://fbref.com/en/squads/943e8050/Burnley-Stats" xr:uid="{F9EB6E5A-56DA-4A49-905A-2E650A785CA2}"/>
    <hyperlink ref="AK320" r:id="rId1364" display="https://fbref.com/en/players/35516eac/matchlogs/2023-2024/summary/Wilson-Odobert-Match-Logs" xr:uid="{DFE29D86-05BA-4802-99DB-A46B78DA2716}"/>
    <hyperlink ref="B180" r:id="rId1365" display="https://fbref.com/en/players/788c0277/Chiedozie-Ogbene" xr:uid="{B9E87495-4FA9-486D-BD68-79290FC336C8}"/>
    <hyperlink ref="C180" r:id="rId1366" display="https://fbref.com/en/country/IRL/Republic-of-Ireland-Football" xr:uid="{276BA7A7-1BA3-49F5-8E3D-D3B527B70345}"/>
    <hyperlink ref="E180" r:id="rId1367" display="https://fbref.com/en/squads/e297cd13/Luton-Town-Stats" xr:uid="{B659703D-662A-4555-8E25-027B29C19510}"/>
    <hyperlink ref="AK180" r:id="rId1368" display="https://fbref.com/en/players/788c0277/matchlogs/2023-2024/summary/Chiedozie-Ogbene-Match-Logs" xr:uid="{530A09FA-1E3B-45B4-874C-5FD0A2273E2D}"/>
    <hyperlink ref="B407" r:id="rId1369" display="https://fbref.com/en/players/74b2cd7e/Angelo-Ogbonna" xr:uid="{723012FF-E2E2-4DBC-B7D9-F7DFDBB8E225}"/>
    <hyperlink ref="C407" r:id="rId1370" display="https://fbref.com/en/country/ITA/Italy-Football" xr:uid="{0C9B08C0-D14E-4220-BF3A-A4C56389D956}"/>
    <hyperlink ref="E407" r:id="rId1371" display="https://fbref.com/en/squads/7c21e445/West-Ham-United-Stats" xr:uid="{56011C08-0A53-4AAF-8B38-0479B6BBE663}"/>
    <hyperlink ref="AK407" r:id="rId1372" display="https://fbref.com/en/players/74b2cd7e/matchlogs/2023-2024/summary/Angelo-Ogbonna-Match-Logs" xr:uid="{835D6E5F-D77F-44E0-9127-9CFD18AFB4FE}"/>
    <hyperlink ref="B461" r:id="rId1373" display="https://fbref.com/en/players/cdd70dc0/Michael-Olakigbe" xr:uid="{4E6FF48A-D0EA-4FFD-8B6A-F6287B2B3765}"/>
    <hyperlink ref="C461" r:id="rId1374" display="https://fbref.com/en/country/ENG/England-Football" xr:uid="{359B77F1-00B6-41F8-AFD3-E1D78D9AE04D}"/>
    <hyperlink ref="E461" r:id="rId1375" display="https://fbref.com/en/squads/cd051869/Brentford-Stats" xr:uid="{610A78C7-9810-4D28-BCC7-1D6B284C66DB}"/>
    <hyperlink ref="AK461" r:id="rId1376" display="https://fbref.com/en/players/cdd70dc0/matchlogs/2023-2024/summary/Michael-Olakigbe-Match-Logs" xr:uid="{2CFC7AAA-A402-4079-A2D1-CC1F6EC8574F}"/>
    <hyperlink ref="B291" r:id="rId1377" display="https://fbref.com/en/players/c4486bac/Michael-Olise" xr:uid="{7BE82BBA-9A74-401E-BF6F-D31F84A292F0}"/>
    <hyperlink ref="C291" r:id="rId1378" display="https://fbref.com/en/country/FRA/France-Football" xr:uid="{35040F36-C34B-4D71-848D-AB5FBDFA2954}"/>
    <hyperlink ref="E291" r:id="rId1379" display="https://fbref.com/en/squads/47c64c55/Crystal-Palace-Stats" xr:uid="{0F1DB6F3-E536-4A15-9BF9-5A0B8E17BD00}"/>
    <hyperlink ref="AK291" r:id="rId1380" display="https://fbref.com/en/players/c4486bac/matchlogs/2023-2024/summary/Michael-Olise-Match-Logs" xr:uid="{09C27151-F954-401E-A379-4BECD8CEA75A}"/>
    <hyperlink ref="B436" r:id="rId1381" display="https://fbref.com/en/players/e7ee38c3/Robin-Olsen" xr:uid="{E2C7CC31-1939-4777-83A9-CB55792FAAFC}"/>
    <hyperlink ref="C436" r:id="rId1382" display="https://fbref.com/en/country/SWE/Sweden-Football" xr:uid="{7E4AB2D1-5CE1-493A-8E16-140058978E3F}"/>
    <hyperlink ref="E436" r:id="rId1383" display="https://fbref.com/en/squads/8602292d/Aston-Villa-Stats" xr:uid="{23CEDCDC-F7B9-48D7-8D53-945F10305614}"/>
    <hyperlink ref="AK436" r:id="rId1384" display="https://fbref.com/en/players/e7ee38c3/matchlogs/2023-2024/summary/Robin-Olsen-Match-Logs" xr:uid="{F51B2AA8-BFB8-4084-B423-21B9978F609B}"/>
    <hyperlink ref="B135" r:id="rId1385" display="https://fbref.com/en/players/828657ff/Amadou-Onana" xr:uid="{360FFECD-EDC8-44BB-B0A6-067A524D7BCB}"/>
    <hyperlink ref="C135" r:id="rId1386" display="https://fbref.com/en/country/BEL/Belgium-Football" xr:uid="{5579946E-95FF-4673-A864-9AA62093FBD4}"/>
    <hyperlink ref="E135" r:id="rId1387" display="https://fbref.com/en/squads/d3fd31cc/Everton-Stats" xr:uid="{F314223A-98D0-4163-BDC0-586CD3644742}"/>
    <hyperlink ref="AK135" r:id="rId1388" display="https://fbref.com/en/players/828657ff/matchlogs/2023-2024/summary/Amadou-Onana-Match-Logs" xr:uid="{3C448A29-A247-4FB8-88B2-CF7BCED62213}"/>
    <hyperlink ref="B7" r:id="rId1389" display="https://fbref.com/en/players/e9c0c1b2/Andre-Onana" xr:uid="{536EA819-B162-4C0C-A025-27A58B61DA30}"/>
    <hyperlink ref="C7" r:id="rId1390" display="https://fbref.com/en/country/CMR/Cameroon-Football" xr:uid="{DAA72C1B-3B5C-4611-8EFF-6590873F6955}"/>
    <hyperlink ref="E7" r:id="rId1391" display="https://fbref.com/en/squads/19538871/Manchester-United-Stats" xr:uid="{B5FF37B5-8A20-4134-BAE0-4A4EA70D79E0}"/>
    <hyperlink ref="AK7" r:id="rId1392" display="https://fbref.com/en/players/e9c0c1b2/matchlogs/2023-2024/summary/Andre-Onana-Match-Logs" xr:uid="{E0CA3CC1-9840-4BEB-9669-EFB5E0E7FC33}"/>
    <hyperlink ref="B487" r:id="rId1393" display="https://fbref.com/en/players/d4aa4582/Ryan-One" xr:uid="{29484BC5-7165-4C0E-A738-8D018BFE2A29}"/>
    <hyperlink ref="C487" r:id="rId1394" display="https://fbref.com/en/country/SCO/Scotland-Football" xr:uid="{19EFCF39-65A1-4880-89D7-711EEBACC63E}"/>
    <hyperlink ref="E487" r:id="rId1395" display="https://fbref.com/en/squads/1df6b87e/Sheffield-United-Stats" xr:uid="{F70F8838-FC47-4FBB-89A7-D94366BC8F74}"/>
    <hyperlink ref="AK487" r:id="rId1396" display="https://fbref.com/en/players/d4aa4582/matchlogs/2023-2024/summary/Ryan-One-Match-Logs" xr:uid="{62E158FA-78D9-4B68-9900-4F4D9269DABA}"/>
    <hyperlink ref="B507" r:id="rId1397" display="https://fbref.com/en/players/d86a1f3e/Tyler-Onyango" xr:uid="{6F9666E2-71E2-4956-A8AE-F3DF2E6C6536}"/>
    <hyperlink ref="C507" r:id="rId1398" display="https://fbref.com/en/country/ENG/England-Football" xr:uid="{3E383477-30AD-4F83-8664-5641083F57CB}"/>
    <hyperlink ref="E507" r:id="rId1399" display="https://fbref.com/en/squads/d3fd31cc/Everton-Stats" xr:uid="{5BED04A3-05B9-4120-ABDF-DFE641FA7B5F}"/>
    <hyperlink ref="AK507" r:id="rId1400" display="https://fbref.com/en/players/d86a1f3e/matchlogs/2023-2024/summary/Tyler-Onyango-Match-Logs" xr:uid="{C32EBBBE-8A70-41EC-A29F-2350CF906C07}"/>
    <hyperlink ref="B234" r:id="rId1401" display="https://fbref.com/en/players/2944f86f/Frank-Onyeka" xr:uid="{E5A66778-AE38-493B-815D-185C3870CADC}"/>
    <hyperlink ref="C234" r:id="rId1402" display="https://fbref.com/en/country/NGA/Nigeria-Football" xr:uid="{1B12D006-EB12-46F4-9D55-573D1CF49660}"/>
    <hyperlink ref="E234" r:id="rId1403" display="https://fbref.com/en/squads/cd051869/Brentford-Stats" xr:uid="{52B17A4C-D72E-4126-AB2F-D5BA5E46EB27}"/>
    <hyperlink ref="AK234" r:id="rId1404" display="https://fbref.com/en/players/2944f86f/matchlogs/2023-2024/summary/Frank-Onyeka-Match-Logs" xr:uid="{D0360E7F-0A5D-4545-B000-262D57B9FDF8}"/>
    <hyperlink ref="B386" r:id="rId1405" display="https://fbref.com/en/players/43a166b4/Divock-Origi" xr:uid="{487867A0-14EC-418E-884E-31457B326A2B}"/>
    <hyperlink ref="C386" r:id="rId1406" display="https://fbref.com/en/country/BEL/Belgium-Football" xr:uid="{9B597375-9299-422E-AA22-05FB41A02792}"/>
    <hyperlink ref="E386" r:id="rId1407" display="https://fbref.com/en/squads/e4a775cb/Nottingham-Forest-Stats" xr:uid="{3313D9D7-C724-46E1-8B08-DE925EFED120}"/>
    <hyperlink ref="AK386" r:id="rId1408" display="https://fbref.com/en/players/43a166b4/matchlogs/2023-2024/summary/Divock-Origi-Match-Logs" xr:uid="{7FE5B904-B299-4A02-B313-AC4CAD0F41F6}"/>
    <hyperlink ref="B437" r:id="rId1409" display="https://fbref.com/en/players/c1242d4e/Stefan-Ortega" xr:uid="{2FB747BF-D048-476E-B2A2-EEACBA802F48}"/>
    <hyperlink ref="C437" r:id="rId1410" display="https://fbref.com/en/country/GER/Germany-Football" xr:uid="{0CFB55D4-81CC-466A-A432-09A81CA64826}"/>
    <hyperlink ref="E437" r:id="rId1411" display="https://fbref.com/en/squads/b8fd03ef/Manchester-City-Stats" xr:uid="{DBC63337-1B2C-43AC-BFAB-F2F3606460E1}"/>
    <hyperlink ref="AK437" r:id="rId1412" display="https://fbref.com/en/players/c1242d4e/matchlogs/2023-2024/summary/Stefan-Ortega-Match-Logs" xr:uid="{C50BEBB0-185D-4A8C-B0CB-CF65BE2087D7}"/>
    <hyperlink ref="B355" r:id="rId1413" display="https://fbref.com/en/players/79bc4c45/Ben-Osborn" xr:uid="{9FB3334B-019F-4D83-8E59-257298A3E4DC}"/>
    <hyperlink ref="C355" r:id="rId1414" display="https://fbref.com/en/country/ENG/England-Football" xr:uid="{71DECCBF-94F8-4523-B719-B4687C0111BD}"/>
    <hyperlink ref="E355" r:id="rId1415" display="https://fbref.com/en/squads/1df6b87e/Sheffield-United-Stats" xr:uid="{E75854D8-00F6-48CE-A308-76B84FF70BA5}"/>
    <hyperlink ref="AK355" r:id="rId1416" display="https://fbref.com/en/players/79bc4c45/matchlogs/2023-2024/summary/Ben-Osborn-Match-Logs" xr:uid="{2D195F06-6D09-4A9A-93EB-C98ED8BC1AA7}"/>
    <hyperlink ref="B268" r:id="rId1417" display="https://fbref.com/en/players/cd889153/Gabriel-Osho" xr:uid="{057D5040-8713-4BFB-BF10-7F6E3956D825}"/>
    <hyperlink ref="C268" r:id="rId1418" display="https://fbref.com/en/country/ENG/England-Football" xr:uid="{E99FEB1A-A5C4-49C4-95F3-02012D6905AB}"/>
    <hyperlink ref="E268" r:id="rId1419" display="https://fbref.com/en/squads/e297cd13/Luton-Town-Stats" xr:uid="{0B3A7A8C-58FD-478F-8791-410669C1CD93}"/>
    <hyperlink ref="AK268" r:id="rId1420" display="https://fbref.com/en/players/cd889153/matchlogs/2023-2024/summary/Gabriel-Osho-Match-Logs" xr:uid="{A4938340-F055-4D5C-8501-4206A1B6BC4C}"/>
    <hyperlink ref="B308" r:id="rId1421" display="https://fbref.com/en/players/7b355808/William-Osula" xr:uid="{9B1F6A97-8C09-48B4-83D6-5044BEB53FE4}"/>
    <hyperlink ref="C308" r:id="rId1422" display="https://fbref.com/en/country/DEN/Denmark-Football" xr:uid="{870ABC0E-BFAF-44C3-9883-8A516C01BF47}"/>
    <hyperlink ref="E308" r:id="rId1423" display="https://fbref.com/en/squads/1df6b87e/Sheffield-United-Stats" xr:uid="{1A161D1A-184A-47D4-824B-EB8C548DDD48}"/>
    <hyperlink ref="AK308" r:id="rId1424" display="https://fbref.com/en/players/7b355808/matchlogs/2023-2024/summary/William-Osula-Match-Logs" xr:uid="{46704605-A1C3-42E6-A0A6-A86A3B6BE50E}"/>
    <hyperlink ref="B344" r:id="rId1425" display="https://fbref.com/en/players/2f9e4435/Dango-Ouattara" xr:uid="{3DFC8868-1D50-452B-BB2A-EBFA5022764B}"/>
    <hyperlink ref="C344" r:id="rId1426" display="https://fbref.com/en/country/BFA/Burkina-Faso-Football" xr:uid="{6E092D26-EEEA-4383-9EF3-390433252930}"/>
    <hyperlink ref="E344" r:id="rId1427" display="https://fbref.com/en/squads/4ba7cbea/Bournemouth-Stats" xr:uid="{E2AA7CB9-84CB-49C7-BB4F-C0D6D230EA8F}"/>
    <hyperlink ref="AK344" r:id="rId1428" display="https://fbref.com/en/players/2f9e4435/matchlogs/2023-2024/summary/Dango-Ouattara-Match-Logs" xr:uid="{A832230F-2D28-45B9-8658-BB443B7B3DFA}"/>
    <hyperlink ref="B430" r:id="rId1429" display="https://fbref.com/en/players/d00d45ab/David-Ozoh" xr:uid="{3552B2BC-1379-48BC-995D-E4EFCDFE4D04}"/>
    <hyperlink ref="C430" r:id="rId1430" display="https://fbref.com/en/country/ENG/England-Football" xr:uid="{C21FF005-7E51-4E4E-BB18-B3BA95E9A25F}"/>
    <hyperlink ref="E430" r:id="rId1431" display="https://fbref.com/en/squads/47c64c55/Crystal-Palace-Stats" xr:uid="{E65637CC-890D-4832-9556-7495822A4E1F}"/>
    <hyperlink ref="AK430" r:id="rId1432" display="https://fbref.com/en/players/d00d45ab/matchlogs/2023-2024/summary/David-Ozoh-Match-Logs" xr:uid="{20FDF098-334C-4455-9463-34FF402D328C}"/>
    <hyperlink ref="B105" r:id="rId1433" display="https://fbref.com/en/players/a78ff07f/Joao-Palhinha" xr:uid="{513EE875-6203-440D-9B63-66B6F93DF6BB}"/>
    <hyperlink ref="C105" r:id="rId1434" display="https://fbref.com/en/country/POR/Portugal-Football" xr:uid="{C38F320D-EAE0-418B-B247-0075C3F5B766}"/>
    <hyperlink ref="E105" r:id="rId1435" display="https://fbref.com/en/squads/fd962109/Fulham-Stats" xr:uid="{82A36A8B-2B88-48C3-A957-9573AAA0B4D1}"/>
    <hyperlink ref="AK105" r:id="rId1436" display="https://fbref.com/en/players/a78ff07f/matchlogs/2023-2024/summary/Joao-Palhinha-Match-Logs" xr:uid="{420FBF60-1B28-4DCC-983B-1E990183B627}"/>
    <hyperlink ref="B481" r:id="rId1437" display="https://fbref.com/en/players/dc7f8a28/Cole-Palmer" xr:uid="{2ECFB1CA-EF09-4EBE-83DC-3BAB2A1CD0E9}"/>
    <hyperlink ref="C481" r:id="rId1438" display="https://fbref.com/en/country/ENG/England-Football" xr:uid="{D4BA78CE-6F0D-4161-AF69-351E6E344931}"/>
    <hyperlink ref="E481" r:id="rId1439" display="https://fbref.com/en/squads/b8fd03ef/Manchester-City-Stats" xr:uid="{E574AC9A-D174-47F6-BBD8-CC90AF24EBC6}"/>
    <hyperlink ref="AK481" r:id="rId1440" display="https://fbref.com/en/players/dc7f8a28/matchlogs/2023-2024/summary/Cole-Palmer-Match-Logs" xr:uid="{21438C2E-8A53-4B9F-B9B2-EACFB053446B}"/>
    <hyperlink ref="B153" r:id="rId1441" display="https://fbref.com/en/players/dc7f8a28/Cole-Palmer" xr:uid="{EB22F369-8C93-48B0-8CF5-6A4D746B00D1}"/>
    <hyperlink ref="C153" r:id="rId1442" display="https://fbref.com/en/country/ENG/England-Football" xr:uid="{F87FE24D-D0F2-4259-90CD-A47D6BED6792}"/>
    <hyperlink ref="E153" r:id="rId1443" display="https://fbref.com/en/squads/cff3d9bb/Chelsea-Stats" xr:uid="{04C618E7-9EC2-44C2-959E-5398DE4374BB}"/>
    <hyperlink ref="AK153" r:id="rId1444" display="https://fbref.com/en/players/dc7f8a28/matchlogs/2023-2024/summary/Cole-Palmer-Match-Logs" xr:uid="{D61F7DDE-7DFB-4776-8ADC-6AE1A86E2088}"/>
    <hyperlink ref="B42" r:id="rId1445" display="https://fbref.com/en/players/e0bc6fdc/Emerson-Palmieri" xr:uid="{A1C328C6-FA5D-4631-8E46-877363D7698C}"/>
    <hyperlink ref="C42" r:id="rId1446" display="https://fbref.com/en/country/ITA/Italy-Football" xr:uid="{7A3BD315-88F7-4857-B7C2-D4448E20E4D0}"/>
    <hyperlink ref="E42" r:id="rId1447" display="https://fbref.com/en/squads/7c21e445/West-Ham-United-Stats" xr:uid="{FC0E84E1-13D8-454C-B2A3-D309BF62CE08}"/>
    <hyperlink ref="AK42" r:id="rId1448" display="https://fbref.com/en/players/e0bc6fdc/matchlogs/2023-2024/summary/Emerson-Palmieri-Match-Logs" xr:uid="{BDDD68EB-E95C-470F-846A-5CB4D0DDD552}"/>
    <hyperlink ref="B45" r:id="rId1449" display="https://fbref.com/en/players/9b6f7fd5/Lucas-Paqueta" xr:uid="{7874E72D-A018-45C6-A1BD-B223C28C334A}"/>
    <hyperlink ref="C45" r:id="rId1450" display="https://fbref.com/en/country/BRA/Brazil-Football" xr:uid="{6A6AB541-F05F-4AB4-8EDA-ADE0347AEC48}"/>
    <hyperlink ref="E45" r:id="rId1451" display="https://fbref.com/en/squads/7c21e445/West-Ham-United-Stats" xr:uid="{156DDEC3-064B-43E4-9583-A07890AABBC0}"/>
    <hyperlink ref="AK45" r:id="rId1452" display="https://fbref.com/en/players/9b6f7fd5/matchlogs/2023-2024/summary/Lucas-Paqueta-Match-Logs" xr:uid="{6B830099-0F49-4914-9F8A-EE6A999C7489}"/>
    <hyperlink ref="B469" r:id="rId1453" display="https://fbref.com/en/players/32163807/Ben-Parkinson" xr:uid="{D3068F83-0DC8-4A8D-9957-7A234E6B18DD}"/>
    <hyperlink ref="C469" r:id="rId1454" display="https://fbref.com/en/country/ENG/England-Football" xr:uid="{B64B976A-E03E-4C77-9F0C-CE3D5505F152}"/>
    <hyperlink ref="E469" r:id="rId1455" display="https://fbref.com/en/squads/b2b47a98/Newcastle-United-Stats" xr:uid="{7C810526-7321-4906-97E3-472F26D3EDC8}"/>
    <hyperlink ref="AK469" r:id="rId1456" display="https://fbref.com/en/players/32163807/matchlogs/2023-2024/summary/Ben-Parkinson-Match-Logs" xr:uid="{5DE1AB46-6C27-4B41-96E5-5119465A7157}"/>
    <hyperlink ref="B368" r:id="rId1457" display="https://fbref.com/en/players/529f49ab/Thomas-Partey" xr:uid="{2EA5EB86-0160-4A1B-AB00-7C9DE9762A66}"/>
    <hyperlink ref="C368" r:id="rId1458" display="https://fbref.com/en/country/GHA/Ghana-Football" xr:uid="{68818FEB-4834-4179-89F8-BDB3C3DA0B55}"/>
    <hyperlink ref="E368" r:id="rId1459" display="https://fbref.com/en/squads/18bb7c10/Arsenal-Stats" xr:uid="{8AAF574F-63BF-4BAF-A25B-34B786943E3A}"/>
    <hyperlink ref="AK368" r:id="rId1460" display="https://fbref.com/en/players/529f49ab/matchlogs/2023-2024/summary/Thomas-Partey-Match-Logs" xr:uid="{5C7E14B5-7F7A-4BEE-B051-5663EBE959BB}"/>
    <hyperlink ref="B215" r:id="rId1461" display="https://fbref.com/en/players/230f0471/Nathan-Patterson" xr:uid="{168F3F72-BD09-4394-9FFF-2E00DE603AC3}"/>
    <hyperlink ref="C215" r:id="rId1462" display="https://fbref.com/en/country/SCO/Scotland-Football" xr:uid="{05BA4E43-CAEA-4AF5-BB07-FB0A64CF3CAC}"/>
    <hyperlink ref="E215" r:id="rId1463" display="https://fbref.com/en/squads/d3fd31cc/Everton-Stats" xr:uid="{47798171-21EF-4216-B19F-310246DC1E37}"/>
    <hyperlink ref="AK215" r:id="rId1464" display="https://fbref.com/en/players/230f0471/matchlogs/2023-2024/summary/Nathan-Patterson-Match-Logs" xr:uid="{FEA20113-D171-4935-9B8A-4F0B7421B6D5}"/>
    <hyperlink ref="B488" r:id="rId1465" display="https://fbref.com/en/players/ea1a5662/Myles-Peart-Harris" xr:uid="{AF52743F-4E7D-43B7-9948-BF2484560297}"/>
    <hyperlink ref="C488" r:id="rId1466" display="https://fbref.com/en/country/ENG/England-Football" xr:uid="{CA622E56-59D4-4569-95F0-A60D41AC0B72}"/>
    <hyperlink ref="E488" r:id="rId1467" display="https://fbref.com/en/squads/cd051869/Brentford-Stats" xr:uid="{8208F9F4-00AB-49E8-A018-69838F379D73}"/>
    <hyperlink ref="AK488" r:id="rId1468" display="https://fbref.com/en/players/ea1a5662/matchlogs/2023-2024/summary/Myles-Peart-Harris-Match-Logs" xr:uid="{EDC1A569-D289-4FBD-8EF9-756AEB9870F1}"/>
    <hyperlink ref="B484" r:id="rId1469" display="https://fbref.com/en/players/767d9605/Sydie-Peck" xr:uid="{90DF7452-9BB4-4F54-AE3F-9D5EE0D4EE3F}"/>
    <hyperlink ref="C484" r:id="rId1470" display="https://fbref.com/en/country/ENG/England-Football" xr:uid="{3D2D661D-DADF-49B6-AF89-60DA1E1DAACF}"/>
    <hyperlink ref="E484" r:id="rId1471" display="https://fbref.com/en/squads/1df6b87e/Sheffield-United-Stats" xr:uid="{962DA54C-00F6-42B2-820A-28B2C81EA3F1}"/>
    <hyperlink ref="AK484" r:id="rId1472" display="https://fbref.com/en/players/767d9605/matchlogs/2023-2024/summary/Sydie-Peck-Match-Logs" xr:uid="{DA4F7A26-9C61-4ABE-A8D1-55174205EA2D}"/>
    <hyperlink ref="B395" r:id="rId1473" display="https://fbref.com/en/players/ac7e7b1c/Facundo-Pellistri" xr:uid="{AD08E095-CABA-4E38-814E-9A2E4F29B49D}"/>
    <hyperlink ref="C395" r:id="rId1474" display="https://fbref.com/en/country/URU/Uruguay-Football" xr:uid="{30755D5B-3F8D-4408-8B6F-65F0E822421E}"/>
    <hyperlink ref="E395" r:id="rId1475" display="https://fbref.com/en/squads/19538871/Manchester-United-Stats" xr:uid="{9838EA76-6AA4-4E99-A7ED-B731F22865E4}"/>
    <hyperlink ref="AK395" r:id="rId1476" display="https://fbref.com/en/players/ac7e7b1c/matchlogs/2023-2024/summary/Facundo-Pellistri-Match-Logs" xr:uid="{912DC92B-F382-4D32-8083-29CC3365D767}"/>
    <hyperlink ref="B107" r:id="rId1477" display="https://fbref.com/en/players/6639e500/Andreas-Pereira" xr:uid="{66680D90-4266-4C8B-AE71-CB78E5A84415}"/>
    <hyperlink ref="C107" r:id="rId1478" display="https://fbref.com/en/country/BRA/Brazil-Football" xr:uid="{AD046373-DDC8-409C-AB89-7809AE827DAA}"/>
    <hyperlink ref="E107" r:id="rId1479" display="https://fbref.com/en/squads/fd962109/Fulham-Stats" xr:uid="{5672F0D6-0E33-4892-A630-BF25AF0E247B}"/>
    <hyperlink ref="AK107" r:id="rId1480" display="https://fbref.com/en/players/6639e500/matchlogs/2023-2024/summary/Andreas-Pereira-Match-Logs" xr:uid="{FFCCFEE8-821C-44AB-8F5E-535CF8B65E2A}"/>
    <hyperlink ref="B426" r:id="rId1481" display="https://fbref.com/en/players/6fe90922/Ivan-Perisic" xr:uid="{4042E66E-86E5-4FEE-9115-54038B975CFD}"/>
    <hyperlink ref="C426" r:id="rId1482" display="https://fbref.com/en/country/CRO/Croatia-Football" xr:uid="{CE9F9CF4-0BCC-46A3-95C2-D59950155E13}"/>
    <hyperlink ref="E426" r:id="rId1483" display="https://fbref.com/en/squads/361ca564/Tottenham-Hotspur-Stats" xr:uid="{5A7A498B-F574-4A04-B9E9-EAB591F577E6}"/>
    <hyperlink ref="AK426" r:id="rId1484" display="https://fbref.com/en/players/6fe90922/matchlogs/2023-2024/summary/Ivan-Perisic-Match-Logs" xr:uid="{F7A04D3E-E921-4E5D-B18D-7AACBCF63C0E}"/>
    <hyperlink ref="B385" r:id="rId1485" display="https://fbref.com/en/players/0cf321c8/Djordje-Petrovic" xr:uid="{6185BD1E-DA38-4C7E-9BF6-B2F85C96BE06}"/>
    <hyperlink ref="C385" r:id="rId1486" display="https://fbref.com/en/country/SRB/Serbia-Football" xr:uid="{97E5C9D4-51B5-4B72-9911-A854C4638E7A}"/>
    <hyperlink ref="E385" r:id="rId1487" display="https://fbref.com/en/squads/cff3d9bb/Chelsea-Stats" xr:uid="{3A28CD50-88A1-4F47-B46B-E6F81EDE4816}"/>
    <hyperlink ref="AK385" r:id="rId1488" display="https://fbref.com/en/players/0cf321c8/matchlogs/2023-2024/summary/Djordje-Petrovic-Match-Logs" xr:uid="{564341EC-95A5-4ADE-ACF2-BC816109693F}"/>
    <hyperlink ref="B431" r:id="rId1489" display="https://fbref.com/en/players/4f565d77/Kalvin-Phillips" xr:uid="{D701C469-04EA-4625-99E5-DDEA04DF848E}"/>
    <hyperlink ref="C431" r:id="rId1490" display="https://fbref.com/en/country/ENG/England-Football" xr:uid="{4F4833BD-8FE0-4247-9352-3BAADCA51148}"/>
    <hyperlink ref="E431" r:id="rId1491" display="https://fbref.com/en/squads/b8fd03ef/Manchester-City-Stats" xr:uid="{7A66BE1C-4239-4275-9FBE-4A64D63EE017}"/>
    <hyperlink ref="AK431" r:id="rId1492" display="https://fbref.com/en/players/4f565d77/matchlogs/2023-2024/summary/Kalvin-Phillips-Match-Logs" xr:uid="{02563944-378C-47FF-99C7-A425CCB6ECB4}"/>
    <hyperlink ref="B495" r:id="rId1493" display="https://fbref.com/en/players/19f4d211/Jaden-Philogene-Bidace" xr:uid="{B90935DE-B1FE-4850-AFB3-41E43000F404}"/>
    <hyperlink ref="C495" r:id="rId1494" display="https://fbref.com/en/country/ENG/England-Football" xr:uid="{EA7FA472-24A9-4473-A0EA-D80D39F6FDAC}"/>
    <hyperlink ref="E495" r:id="rId1495" display="https://fbref.com/en/squads/8602292d/Aston-Villa-Stats" xr:uid="{EB98317C-080D-48EC-AE60-86D5B8B72079}"/>
    <hyperlink ref="AK495" r:id="rId1496" display="https://fbref.com/en/players/19f4d211/matchlogs/2023-2024/summary/Jaden-Philogene-Bidace-Match-Logs" xr:uid="{9A8A7BD8-6C76-44EE-A665-424E04061BFA}"/>
    <hyperlink ref="B8" r:id="rId1497" display="https://fbref.com/en/players/4806ec67/Jordan-Pickford" xr:uid="{E2D1403C-FFB9-4235-A5D4-53C28B4D66EA}"/>
    <hyperlink ref="C8" r:id="rId1498" display="https://fbref.com/en/country/ENG/England-Football" xr:uid="{E437E7E6-163F-4C65-B03D-152395DF18FE}"/>
    <hyperlink ref="E8" r:id="rId1499" display="https://fbref.com/en/squads/d3fd31cc/Everton-Stats" xr:uid="{A10FA18F-025F-44A9-910C-9019A537195B}"/>
    <hyperlink ref="AK8" r:id="rId1500" display="https://fbref.com/en/players/4806ec67/matchlogs/2023-2024/summary/Jordan-Pickford-Match-Logs" xr:uid="{214A0700-30E9-4ACA-94C7-E9E85B2F776F}"/>
    <hyperlink ref="B24" r:id="rId1501" display="https://fbref.com/en/players/e541326e/Ethan-Pinnock" xr:uid="{B46F85A0-40F5-4667-8B9C-3F7CC07C1333}"/>
    <hyperlink ref="C24" r:id="rId1502" display="https://fbref.com/en/country/JAM/Jamaica-Football" xr:uid="{6E63156E-939F-40D7-AC3A-82A7C93D69DC}"/>
    <hyperlink ref="E24" r:id="rId1503" display="https://fbref.com/en/squads/cd051869/Brentford-Stats" xr:uid="{1056F95A-D2CC-470B-8CD0-B662F136A4B4}"/>
    <hyperlink ref="AK24" r:id="rId1504" display="https://fbref.com/en/players/e541326e/matchlogs/2023-2024/summary/Ethan-Pinnock-Match-Logs" xr:uid="{20265727-F43C-47FA-B911-4F4CED09B049}"/>
    <hyperlink ref="B100" r:id="rId1505" display="https://fbref.com/en/players/4b40d9ca/Nick-Pope" xr:uid="{47A613D3-FD0D-4688-85EA-4A4123089D06}"/>
    <hyperlink ref="C100" r:id="rId1506" display="https://fbref.com/en/country/ENG/England-Football" xr:uid="{210DB796-E46B-4E0A-B679-7B405BF458B6}"/>
    <hyperlink ref="E100" r:id="rId1507" display="https://fbref.com/en/squads/b2b47a98/Newcastle-United-Stats" xr:uid="{FDD1A237-733F-40BD-889A-A0854CE1C4D9}"/>
    <hyperlink ref="AK100" r:id="rId1508" display="https://fbref.com/en/players/4b40d9ca/matchlogs/2023-2024/summary/Nick-Pope-Match-Logs" xr:uid="{422CFE9E-1EA2-49DC-A402-D7B9ECBDA263}"/>
    <hyperlink ref="B30" r:id="rId1509" display="https://fbref.com/en/players/27d0a506/Pedro-Porro" xr:uid="{3DE05FF6-0BAD-4B73-B7EC-4D6E324DE048}"/>
    <hyperlink ref="C30" r:id="rId1510" display="https://fbref.com/en/country/ESP/Spain-Football" xr:uid="{29C098D0-A4F8-4AD1-8EB0-90DA8DC805B9}"/>
    <hyperlink ref="E30" r:id="rId1511" display="https://fbref.com/en/squads/361ca564/Tottenham-Hotspur-Stats" xr:uid="{71B58C21-4DE9-4FCF-8EC3-0C1A38CB32FE}"/>
    <hyperlink ref="AK30" r:id="rId1512" display="https://fbref.com/en/players/27d0a506/matchlogs/2023-2024/summary/Pedro-Porro-Match-Logs" xr:uid="{FC7F64C0-784F-43A4-A388-2224F38A7B3A}"/>
    <hyperlink ref="B394" r:id="rId1513" display="https://fbref.com/en/players/4125cb98/Jarrell-Quansah" xr:uid="{128BEDF4-2D0D-4709-A743-5F30E5A3F423}"/>
    <hyperlink ref="C394" r:id="rId1514" display="https://fbref.com/en/country/ENG/England-Football" xr:uid="{6C5BBEEF-8D47-4846-96CA-27BCD7A2CCB3}"/>
    <hyperlink ref="E394" r:id="rId1515" display="https://fbref.com/en/squads/822bd0ba/Liverpool-Stats" xr:uid="{B181C91B-3345-4407-99DE-91B558031773}"/>
    <hyperlink ref="AK394" r:id="rId1516" display="https://fbref.com/en/players/4125cb98/matchlogs/2023-2024/summary/Jarrell-Quansah-Match-Logs" xr:uid="{97FCE6D5-4B76-4357-A634-2CBEEFA1E26D}"/>
    <hyperlink ref="B389" r:id="rId1517" display="https://fbref.com/en/players/67f649be/Ionut-Radu" xr:uid="{1AB6A291-4789-41FC-A0EF-E3250C7F680E}"/>
    <hyperlink ref="C389" r:id="rId1518" display="https://fbref.com/en/country/ROU/Romania-Football" xr:uid="{0AC1DBFB-6F51-4C05-B06C-DD0ECF23972C}"/>
    <hyperlink ref="E389" r:id="rId1519" display="https://fbref.com/en/squads/4ba7cbea/Bournemouth-Stats" xr:uid="{7ED6C97E-D5D8-4B74-A095-4CDA2461D90B}"/>
    <hyperlink ref="AK389" r:id="rId1520" display="https://fbref.com/en/players/67f649be/matchlogs/2023-2024/summary/Ionut-Radu-Match-Logs" xr:uid="{E6D0FA18-1BE3-4EA2-86A2-8884C9960166}"/>
    <hyperlink ref="B411" r:id="rId1521" display="https://fbref.com/en/players/45685411/Jesuran-Rak-Sakyi" xr:uid="{F0F72C21-CF23-4345-8CB3-75CFE23D3220}"/>
    <hyperlink ref="C411" r:id="rId1522" display="https://fbref.com/en/country/ENG/England-Football" xr:uid="{DD645930-49DA-4EB5-9F9F-F66890E6BFDB}"/>
    <hyperlink ref="E411" r:id="rId1523" display="https://fbref.com/en/squads/47c64c55/Crystal-Palace-Stats" xr:uid="{AB09566A-EE42-45CA-98F0-230DEBFD4368}"/>
    <hyperlink ref="AK411" r:id="rId1524" display="https://fbref.com/en/players/45685411/matchlogs/2023-2024/summary/Jesuran-Rak-Sakyi-Match-Logs" xr:uid="{090FD641-E57D-4E51-8504-C897D63B3F03}"/>
    <hyperlink ref="B305" r:id="rId1525" display="https://fbref.com/en/players/466fb2c5/Aaron-Ramsdale" xr:uid="{3BA08526-AF2B-46EF-825F-436A3310F765}"/>
    <hyperlink ref="C305" r:id="rId1526" display="https://fbref.com/en/country/ENG/England-Football" xr:uid="{C7949441-5613-4EAF-B6A3-80221D22AA80}"/>
    <hyperlink ref="E305" r:id="rId1527" display="https://fbref.com/en/squads/18bb7c10/Arsenal-Stats" xr:uid="{B05EEF2C-0D17-44A2-A04E-3EEACDB9B7DD}"/>
    <hyperlink ref="AK305" r:id="rId1528" display="https://fbref.com/en/players/466fb2c5/matchlogs/2023-2024/summary/Aaron-Ramsdale-Match-Logs" xr:uid="{FB360770-2E21-4207-A5FA-BD83F0BA9ED1}"/>
    <hyperlink ref="B366" r:id="rId1529" display="https://fbref.com/en/players/e1618c22/Aaron-Ramsey" xr:uid="{E9933315-21E6-463F-B7A9-859972E924C1}"/>
    <hyperlink ref="C366" r:id="rId1530" display="https://fbref.com/en/country/ENG/England-Football" xr:uid="{7EDF3461-33A8-42C3-BBEF-3DE4F95E2D2D}"/>
    <hyperlink ref="E366" r:id="rId1531" display="https://fbref.com/en/squads/943e8050/Burnley-Stats" xr:uid="{0D641392-5D57-454F-89A3-49B301FE62B1}"/>
    <hyperlink ref="AK366" r:id="rId1532" display="https://fbref.com/en/players/e1618c22/matchlogs/2023-2024/summary/Aaron-Ramsey-Match-Logs" xr:uid="{FF122CCA-A60A-44EC-9DAC-7726B55BF994}"/>
    <hyperlink ref="B350" r:id="rId1533" display="https://fbref.com/en/players/1544f145/Jacob-Ramsey" xr:uid="{338ECA5E-9B41-4810-9902-3B901D8FCAE1}"/>
    <hyperlink ref="C350" r:id="rId1534" display="https://fbref.com/en/country/ENG/England-Football" xr:uid="{02CABCF3-1FAB-477D-8E63-19774A6BBFA9}"/>
    <hyperlink ref="E350" r:id="rId1535" display="https://fbref.com/en/squads/8602292d/Aston-Villa-Stats" xr:uid="{00ECA702-27BF-460E-82ED-B60840D95EE6}"/>
    <hyperlink ref="AK350" r:id="rId1536" display="https://fbref.com/en/players/1544f145/matchlogs/2023-2024/summary/Jacob-Ramsey-Match-Logs" xr:uid="{E854510F-C0CA-447E-A91F-44EF21D36B5A}"/>
    <hyperlink ref="B130" r:id="rId1537" display="https://fbref.com/en/players/a1d5bd30/Marcus-Rashford" xr:uid="{D3E50815-FAF6-429C-A214-5AC3D1A4E346}"/>
    <hyperlink ref="C130" r:id="rId1538" display="https://fbref.com/en/country/ENG/England-Football" xr:uid="{105E0705-E293-4EAE-9000-D7E35D9460EF}"/>
    <hyperlink ref="E130" r:id="rId1539" display="https://fbref.com/en/squads/19538871/Manchester-United-Stats" xr:uid="{0F03E9C7-D811-4E71-B69F-385FC82B77ED}"/>
    <hyperlink ref="AK130" r:id="rId1540" display="https://fbref.com/en/players/a1d5bd30/matchlogs/2023-2024/summary/Marcus-Rashford-Match-Logs" xr:uid="{38D370B8-A3D2-4313-BCB6-601F1D80C14D}"/>
    <hyperlink ref="B122" r:id="rId1541" display="https://fbref.com/en/players/98ea5115/David-Raya" xr:uid="{3641D698-EF0D-411D-A8C9-2F55D582C061}"/>
    <hyperlink ref="C122" r:id="rId1542" display="https://fbref.com/en/country/ESP/Spain-Football" xr:uid="{5EE35D55-03CD-4CC3-A44F-871F4A4E2CB0}"/>
    <hyperlink ref="E122" r:id="rId1543" display="https://fbref.com/en/squads/18bb7c10/Arsenal-Stats" xr:uid="{8D9D9EEE-229E-4EA3-AD8E-283C1D5CA1C4}"/>
    <hyperlink ref="AK122" r:id="rId1544" display="https://fbref.com/en/players/98ea5115/matchlogs/2023-2024/summary/David-Raya-Match-Logs" xr:uid="{8E0C00E0-7E69-4761-8913-9114CB68FA95}"/>
    <hyperlink ref="B132" r:id="rId1545" display="https://fbref.com/en/players/28b40c9c/Tim-Ream" xr:uid="{E0C8749E-5134-4F70-9A98-6233ECD58704}"/>
    <hyperlink ref="C132" r:id="rId1546" display="https://fbref.com/en/country/USA/United-States-Football" xr:uid="{9937E464-1B2C-4C6E-AEAB-19339A15875C}"/>
    <hyperlink ref="E132" r:id="rId1547" display="https://fbref.com/en/squads/fd962109/Fulham-Stats" xr:uid="{D20B9B2D-2402-4EA6-90E1-D619AED690D5}"/>
    <hyperlink ref="AK132" r:id="rId1548" display="https://fbref.com/en/players/28b40c9c/matchlogs/2023-2024/summary/Tim-Ream-Match-Logs" xr:uid="{68C6A03B-C6D6-4B2B-BC1F-2E11B55D4E40}"/>
    <hyperlink ref="B412" r:id="rId1549" display="https://fbref.com/en/players/ab651565/Nathan-Redmond" xr:uid="{778BDC19-FCD9-4A4F-AAD1-E193841CEA3D}"/>
    <hyperlink ref="C412" r:id="rId1550" display="https://fbref.com/en/country/ENG/England-Football" xr:uid="{B8127C42-E831-4FC0-9C9E-F78566877BA2}"/>
    <hyperlink ref="E412" r:id="rId1551" display="https://fbref.com/en/squads/943e8050/Burnley-Stats" xr:uid="{BE375C1D-B618-4908-9B79-22E16042C174}"/>
    <hyperlink ref="AK412" r:id="rId1552" display="https://fbref.com/en/players/ab651565/matchlogs/2023-2024/summary/Nathan-Redmond-Match-Logs" xr:uid="{D800F62A-17AC-4B32-A3B7-932A24B73BDC}"/>
    <hyperlink ref="B218" r:id="rId1553" display="https://fbref.com/en/players/803ae100/Harrison-Reed" xr:uid="{EF515DFA-A73F-4419-8866-FD4B61A20303}"/>
    <hyperlink ref="C218" r:id="rId1554" display="https://fbref.com/en/country/ENG/England-Football" xr:uid="{E33410D1-9A2C-4172-94FD-EC3C77F98622}"/>
    <hyperlink ref="E218" r:id="rId1555" display="https://fbref.com/en/squads/fd962109/Fulham-Stats" xr:uid="{5933671D-873D-417A-8D9F-7B0801722F08}"/>
    <hyperlink ref="AK218" r:id="rId1556" display="https://fbref.com/en/players/803ae100/matchlogs/2023-2024/summary/Harrison-Reed-Match-Logs" xr:uid="{8C30847F-1405-4455-9545-EE6031B9E13E}"/>
    <hyperlink ref="B319" r:id="rId1557" display="https://fbref.com/en/players/3353737a/Sergio-Reguilon" xr:uid="{33503E08-509D-4DAF-9355-078AC1F03292}"/>
    <hyperlink ref="C319" r:id="rId1558" display="https://fbref.com/en/country/ESP/Spain-Football" xr:uid="{6C8DFA56-065D-49FA-B8BB-E2975E511397}"/>
    <hyperlink ref="E319" r:id="rId1559" display="https://fbref.com/en/squads/19538871/Manchester-United-Stats" xr:uid="{695BDE59-04F5-4F8E-A2E2-B1AED8A9BD12}"/>
    <hyperlink ref="AK319" r:id="rId1560" display="https://fbref.com/en/players/3353737a/matchlogs/2023-2024/summary/Sergio-Reguilon-Match-Logs" xr:uid="{3D7E5F1E-5B9A-4422-8E2E-7723A68D6E0A}"/>
    <hyperlink ref="B241" r:id="rId1561" display="https://fbref.com/en/players/0f7533cd/Bobby-Reid" xr:uid="{A2927432-6A50-46D9-9679-5F7FCE179D65}"/>
    <hyperlink ref="C241" r:id="rId1562" display="https://fbref.com/en/country/JAM/Jamaica-Football" xr:uid="{4903E8B1-6FF3-40B9-8B3D-CD76DFA4A7B0}"/>
    <hyperlink ref="E241" r:id="rId1563" display="https://fbref.com/en/squads/fd962109/Fulham-Stats" xr:uid="{2D92F51C-81B5-4E19-9641-251148406683}"/>
    <hyperlink ref="AK241" r:id="rId1564" display="https://fbref.com/en/players/0f7533cd/matchlogs/2023-2024/summary/Bobby-Reid-Match-Logs" xr:uid="{09AE6BC8-C934-43DF-A863-419F43193BD2}"/>
    <hyperlink ref="B17" r:id="rId1565" display="https://fbref.com/en/players/1c7012b8/Declan-Rice" xr:uid="{EF291FB9-856B-4714-9E07-F966C9960DF3}"/>
    <hyperlink ref="C17" r:id="rId1566" display="https://fbref.com/en/country/ENG/England-Football" xr:uid="{9B42D496-7655-45E3-AC61-5E53C3708E44}"/>
    <hyperlink ref="E17" r:id="rId1567" display="https://fbref.com/en/squads/18bb7c10/Arsenal-Stats" xr:uid="{F255D6C0-7CA6-40A3-A9D7-DBC74062B68F}"/>
    <hyperlink ref="AK17" r:id="rId1568" display="https://fbref.com/en/players/1c7012b8/matchlogs/2023-2024/summary/Declan-Rice-Match-Logs" xr:uid="{A99481F9-0826-43FB-A597-79F86616B39A}"/>
    <hyperlink ref="B275" r:id="rId1569" display="https://fbref.com/en/players/0a3d6d2b/Chris-Richards" xr:uid="{6FBBF1AE-219B-4F61-A87C-7FFC3E8D2DD7}"/>
    <hyperlink ref="C275" r:id="rId1570" display="https://fbref.com/en/country/USA/United-States-Football" xr:uid="{18501E58-52C1-412F-B61E-E942D6E25208}"/>
    <hyperlink ref="E275" r:id="rId1571" display="https://fbref.com/en/squads/47c64c55/Crystal-Palace-Stats" xr:uid="{1D307DFD-0E16-45F5-9FB5-6BAA1DFB6F31}"/>
    <hyperlink ref="AK275" r:id="rId1572" display="https://fbref.com/en/players/0a3d6d2b/matchlogs/2023-2024/summary/Chris-Richards-Match-Logs" xr:uid="{B0AF18BB-C9C9-4E3D-B56E-6F09AB255379}"/>
    <hyperlink ref="B221" r:id="rId1573" display="https://fbref.com/en/players/fa031b34/Richarlison" xr:uid="{1A8AFE26-C7A0-4912-8F9A-AACEC5AFBCD4}"/>
    <hyperlink ref="C221" r:id="rId1574" display="https://fbref.com/en/country/BRA/Brazil-Football" xr:uid="{916B6F24-F22F-4479-824B-941DCA1EB126}"/>
    <hyperlink ref="E221" r:id="rId1575" display="https://fbref.com/en/squads/361ca564/Tottenham-Hotspur-Stats" xr:uid="{E01C58F4-31DB-459D-AEC8-6A46C2DFEDBB}"/>
    <hyperlink ref="AK221" r:id="rId1576" display="https://fbref.com/en/players/fa031b34/matchlogs/2023-2024/summary/Richarlison-Match-Logs" xr:uid="{E51459AC-88EC-445A-B988-7E7D68A77FB3}"/>
    <hyperlink ref="B392" r:id="rId1577" display="https://fbref.com/en/players/7a1f2c08/Jairo-Riedewald" xr:uid="{22395752-E94E-4BC7-8AA4-7526F8561799}"/>
    <hyperlink ref="C392" r:id="rId1578" display="https://fbref.com/en/country/NED/Netherlands-Football" xr:uid="{E7C4EA87-2A4D-4AE6-9F8B-752FD8602037}"/>
    <hyperlink ref="E392" r:id="rId1579" display="https://fbref.com/en/squads/47c64c55/Crystal-Palace-Stats" xr:uid="{6436C2A7-1501-486B-84E9-CE26E1779A0C}"/>
    <hyperlink ref="AK392" r:id="rId1580" display="https://fbref.com/en/players/7a1f2c08/matchlogs/2023-2024/summary/Jairo-Riedewald-Match-Logs" xr:uid="{A5CD914F-8AFB-4C98-A13D-6601E49562BD}"/>
    <hyperlink ref="B424" r:id="rId1581" display="https://fbref.com/en/players/71ef519e/Matt-Ritchie" xr:uid="{A739801E-D612-4D2D-88D1-7B7E44EE3D70}"/>
    <hyperlink ref="C424" r:id="rId1582" display="https://fbref.com/en/country/SCO/Scotland-Football" xr:uid="{81F50001-8081-4EF4-903A-AC480A7C0BB5}"/>
    <hyperlink ref="E424" r:id="rId1583" display="https://fbref.com/en/squads/b2b47a98/Newcastle-United-Stats" xr:uid="{9A2349EB-BBD5-4676-BCE6-DD0598DB65F7}"/>
    <hyperlink ref="AK424" r:id="rId1584" display="https://fbref.com/en/players/71ef519e/matchlogs/2023-2024/summary/Matt-Ritchie-Match-Logs" xr:uid="{2C5BE20E-ACDE-4164-A8C9-6B5360C90FCB}"/>
    <hyperlink ref="B222" r:id="rId1585" display="https://fbref.com/en/players/24fae784/Connor-Roberts" xr:uid="{21EC9D4B-B746-4B76-AE80-D42BF1BF824E}"/>
    <hyperlink ref="C222" r:id="rId1586" display="https://fbref.com/en/country/WAL/Wales-Football" xr:uid="{530D47E4-0ACD-4305-8C8D-79447EA03905}"/>
    <hyperlink ref="E222" r:id="rId1587" display="https://fbref.com/en/squads/943e8050/Burnley-Stats" xr:uid="{C73F3278-D9C0-47A4-9191-3CDAB7DFB64F}"/>
    <hyperlink ref="AK222" r:id="rId1588" display="https://fbref.com/en/players/24fae784/matchlogs/2023-2024/summary/Connor-Roberts-Match-Logs" xr:uid="{2488811B-CF53-4CE4-B106-5D5E4B632E80}"/>
    <hyperlink ref="B232" r:id="rId1589" display="https://fbref.com/en/players/2e4f5f03/Andrew-Robertson" xr:uid="{A0FF54A7-C09D-4C89-B1F3-DCDE96C597FA}"/>
    <hyperlink ref="C232" r:id="rId1590" display="https://fbref.com/en/country/SCO/Scotland-Football" xr:uid="{D6FEDDB0-9387-43A2-AD1C-40F895357BF1}"/>
    <hyperlink ref="E232" r:id="rId1591" display="https://fbref.com/en/squads/822bd0ba/Liverpool-Stats" xr:uid="{8CB103A3-F80C-4154-8C49-4735D14BAD63}"/>
    <hyperlink ref="AK232" r:id="rId1592" display="https://fbref.com/en/players/2e4f5f03/matchlogs/2023-2024/summary/Andrew-Robertson-Match-Logs" xr:uid="{26965253-14EA-4373-9B47-10B40124EEB4}"/>
    <hyperlink ref="B41" r:id="rId1593" display="https://fbref.com/en/players/289601e6/Antonee-Robinson" xr:uid="{CEDA6154-8C68-4503-A864-227EE81FEC72}"/>
    <hyperlink ref="C41" r:id="rId1594" display="https://fbref.com/en/country/USA/United-States-Football" xr:uid="{4B0A5655-BC04-4B89-BE2F-DFC353395338}"/>
    <hyperlink ref="E41" r:id="rId1595" display="https://fbref.com/en/squads/fd962109/Fulham-Stats" xr:uid="{AE1E65C6-D35B-4034-AABF-BEAC6192DD2E}"/>
    <hyperlink ref="AK41" r:id="rId1596" display="https://fbref.com/en/players/289601e6/matchlogs/2023-2024/summary/Antonee-Robinson-Match-Logs" xr:uid="{F5D781A5-5247-4E4A-AEF1-DF8ABD0D3CA8}"/>
    <hyperlink ref="B43" r:id="rId1597" display="https://fbref.com/en/players/7399c7a8/Jack-Robinson" xr:uid="{9B6E6AFF-E28C-401F-AEBA-C5A37DA741FE}"/>
    <hyperlink ref="C43" r:id="rId1598" display="https://fbref.com/en/country/ENG/England-Football" xr:uid="{45FB0260-DBD9-4EDE-AF15-EA6C947C1CBD}"/>
    <hyperlink ref="E43" r:id="rId1599" display="https://fbref.com/en/squads/1df6b87e/Sheffield-United-Stats" xr:uid="{7CF03D55-2115-45B2-9EBE-D8BD22B60853}"/>
    <hyperlink ref="AK43" r:id="rId1600" display="https://fbref.com/en/players/7399c7a8/matchlogs/2023-2024/summary/Jack-Robinson-Match-Logs" xr:uid="{A0C389BD-A5C7-4365-933E-7669249C6468}"/>
    <hyperlink ref="B119" r:id="rId1601" display="https://fbref.com/en/players/6434f10d/Rodri" xr:uid="{D751E3BD-DFDC-479B-A081-C0483180BE7C}"/>
    <hyperlink ref="C119" r:id="rId1602" display="https://fbref.com/en/country/ESP/Spain-Football" xr:uid="{1ACF706D-0412-4B05-B3AF-46386E812CD8}"/>
    <hyperlink ref="E119" r:id="rId1603" display="https://fbref.com/en/squads/b8fd03ef/Manchester-City-Stats" xr:uid="{847F3AD4-FD2F-4B3A-8B28-378AC2A99D9E}"/>
    <hyperlink ref="AK119" r:id="rId1604" display="https://fbref.com/en/players/6434f10d/matchlogs/2023-2024/summary/Rodri-Match-Logs" xr:uid="{6F9A868E-07E3-4CB9-B61B-7474B35C4A73}"/>
    <hyperlink ref="B237" r:id="rId1605" display="https://fbref.com/en/players/4ab53cdb/Jay-Rodriguez" xr:uid="{96EB00A3-7C53-4374-AE9B-69920A8D63E5}"/>
    <hyperlink ref="C237" r:id="rId1606" display="https://fbref.com/en/country/ENG/England-Football" xr:uid="{D604FCBB-8D3D-4C92-B6B2-64890F13DE3A}"/>
    <hyperlink ref="E237" r:id="rId1607" display="https://fbref.com/en/squads/943e8050/Burnley-Stats" xr:uid="{47257EAF-AE7D-4829-91DC-30E8B64C683D}"/>
    <hyperlink ref="AK237" r:id="rId1608" display="https://fbref.com/en/players/4ab53cdb/matchlogs/2023-2024/summary/Jay-Rodriguez-Match-Logs" xr:uid="{65B030F3-E36F-4347-87B4-90A6F6351A6D}"/>
    <hyperlink ref="B266" r:id="rId1609" display="https://fbref.com/en/players/57c94db2/Mads-Roerslev" xr:uid="{81A4BA7A-E46B-4787-BF56-00C2B21CC700}"/>
    <hyperlink ref="C266" r:id="rId1610" display="https://fbref.com/en/country/DEN/Denmark-Football" xr:uid="{A8118BCC-81F2-4A68-A519-787439F7247A}"/>
    <hyperlink ref="E266" r:id="rId1611" display="https://fbref.com/en/squads/cd051869/Brentford-Stats" xr:uid="{56C0F391-1675-495E-8DCC-CFC945EE0C57}"/>
    <hyperlink ref="AK266" r:id="rId1612" display="https://fbref.com/en/players/57c94db2/matchlogs/2023-2024/summary/Mads-Roerslev-Match-Logs" xr:uid="{166BA3E7-DFB6-4784-AB5B-52DED5E4CCB6}"/>
    <hyperlink ref="B123" r:id="rId1613" display="https://fbref.com/en/players/a3d94a58/Cristian-Romero" xr:uid="{D8C4D493-0F5F-435C-9E32-745264841973}"/>
    <hyperlink ref="C123" r:id="rId1614" display="https://fbref.com/en/country/ARG/Argentina-Football" xr:uid="{76000A0A-5FCA-49AD-BFA9-FB6855943046}"/>
    <hyperlink ref="E123" r:id="rId1615" display="https://fbref.com/en/squads/361ca564/Tottenham-Hotspur-Stats" xr:uid="{68A7707D-0012-44D5-ABBB-1899105806D1}"/>
    <hyperlink ref="AK123" r:id="rId1616" display="https://fbref.com/en/players/a3d94a58/matchlogs/2023-2024/summary/Cristian-Romero-Match-Logs" xr:uid="{9D06EE50-9F18-41FC-9E30-23C1F12926D2}"/>
    <hyperlink ref="B331" r:id="rId1617" display="https://fbref.com/en/players/10a10454/Joe-Rothwell" xr:uid="{2987E005-C3BB-44D3-AC16-7DEF6A987118}"/>
    <hyperlink ref="C331" r:id="rId1618" display="https://fbref.com/en/country/ENG/England-Football" xr:uid="{F4C862FB-6775-4FFD-9622-D97F8900C7D2}"/>
    <hyperlink ref="E331" r:id="rId1619" display="https://fbref.com/en/squads/4ba7cbea/Bournemouth-Stats" xr:uid="{10FC8813-09E6-48C8-84C5-A67378E9172E}"/>
    <hyperlink ref="AK331" r:id="rId1620" display="https://fbref.com/en/players/10a10454/matchlogs/2023-2024/summary/Joe-Rothwell-Match-Logs" xr:uid="{BCFA49A5-58D1-4010-A241-B6B45DB35504}"/>
    <hyperlink ref="B228" r:id="rId1621" display="https://fbref.com/en/players/a9b1c319/Pelly-Ruddock-Mpanzu" xr:uid="{1D1AD2B7-6956-4A83-A1B1-C7447A70E2EE}"/>
    <hyperlink ref="C228" r:id="rId1622" display="https://fbref.com/en/country/COD/Congo-DR-Football" xr:uid="{E7F0018B-E306-417B-B643-92237CBE7A36}"/>
    <hyperlink ref="E228" r:id="rId1623" display="https://fbref.com/en/squads/e297cd13/Luton-Town-Stats" xr:uid="{1C8EEAB8-28F2-4606-9AB4-39A59D94FA39}"/>
    <hyperlink ref="AK228" r:id="rId1624" display="https://fbref.com/en/players/a9b1c319/matchlogs/2023-2024/summary/Pelly-Ruddock-Mpanzu-Match-Logs" xr:uid="{18978E89-3DC0-4812-99A6-635DB61383F4}"/>
    <hyperlink ref="B72" r:id="rId1625" display="https://fbref.com/en/players/903b6e8b/Jose-Sa" xr:uid="{B40589B6-B5A3-4B5C-A507-2D66925DD244}"/>
    <hyperlink ref="C72" r:id="rId1626" display="https://fbref.com/en/country/POR/Portugal-Football" xr:uid="{CA1E88CD-3828-48A8-A3C3-5FDD61067F33}"/>
    <hyperlink ref="E72" r:id="rId1627" display="https://fbref.com/en/squads/8cec06e1/Wolverhampton-Wanderers-Stats" xr:uid="{FAF131F9-1480-4633-B873-64833538E46C}"/>
    <hyperlink ref="AK72" r:id="rId1628" display="https://fbref.com/en/players/903b6e8b/matchlogs/2023-2024/summary/Jose-Sa-Match-Logs" xr:uid="{D7885B41-9E4B-4009-9FD8-CFF45E3BAC7A}"/>
    <hyperlink ref="B46" r:id="rId1629" display="https://fbref.com/en/players/bc7dc64d/Bukayo-Saka" xr:uid="{CE288E94-DA65-4A2F-A358-F6C395DA97CD}"/>
    <hyperlink ref="C46" r:id="rId1630" display="https://fbref.com/en/country/ENG/England-Football" xr:uid="{DBA25F6D-8C9B-48C4-BF04-C2A4BCDDB773}"/>
    <hyperlink ref="E46" r:id="rId1631" display="https://fbref.com/en/squads/18bb7c10/Arsenal-Stats" xr:uid="{8D61EE57-1E62-4709-B540-B1FD9BADA13B}"/>
    <hyperlink ref="AK46" r:id="rId1632" display="https://fbref.com/en/players/bc7dc64d/matchlogs/2023-2024/summary/Bukayo-Saka-Match-Logs" xr:uid="{1B992B1E-3A18-4591-BCD2-FF5E4C139424}"/>
    <hyperlink ref="B18" r:id="rId1633" display="https://fbref.com/en/players/e342ad68/Mohamed-Salah" xr:uid="{9422B0B8-29D0-4740-A021-69EBAADBC865}"/>
    <hyperlink ref="C18" r:id="rId1634" display="https://fbref.com/en/country/EGY/Egypt-Football" xr:uid="{E5800028-BDDA-4C02-B6E5-C5BB6E296D3D}"/>
    <hyperlink ref="E18" r:id="rId1635" display="https://fbref.com/en/squads/822bd0ba/Liverpool-Stats" xr:uid="{270C21B0-9F47-4BE0-93FE-BED2201E4FC4}"/>
    <hyperlink ref="AK18" r:id="rId1636" display="https://fbref.com/en/players/e342ad68/matchlogs/2023-2024/summary/Mohamed-Salah-Match-Logs" xr:uid="{9415F37A-FBB6-469F-8A7E-8B687225C1BB}"/>
    <hyperlink ref="B9" r:id="rId1637" display="https://fbref.com/en/players/972aeb2a/William-Saliba" xr:uid="{376B926D-2077-4138-B083-2F50B87419AC}"/>
    <hyperlink ref="C9" r:id="rId1638" display="https://fbref.com/en/country/FRA/France-Football" xr:uid="{64B4408C-E9F6-46EF-80BB-48CDC2145B29}"/>
    <hyperlink ref="E9" r:id="rId1639" display="https://fbref.com/en/squads/18bb7c10/Arsenal-Stats" xr:uid="{5EEF2810-F280-49AF-BB68-FD8800711939}"/>
    <hyperlink ref="AK9" r:id="rId1640" display="https://fbref.com/en/players/972aeb2a/matchlogs/2023-2024/summary/William-Saliba-Match-Logs" xr:uid="{064ADF86-F3AD-4343-867A-20F3DE73869D}"/>
    <hyperlink ref="B379" r:id="rId1641" display="https://fbref.com/en/players/1b4f1169/Albert-Sambi-Lokonga" xr:uid="{E8B658C3-D53D-4B35-A0C1-4C3A391EA007}"/>
    <hyperlink ref="C379" r:id="rId1642" display="https://fbref.com/en/country/BEL/Belgium-Football" xr:uid="{05E91172-43FC-4943-8BDB-74819B198298}"/>
    <hyperlink ref="E379" r:id="rId1643" display="https://fbref.com/en/squads/e297cd13/Luton-Town-Stats" xr:uid="{1BCED1FC-4301-48AF-84EC-BB99228BC089}"/>
    <hyperlink ref="AK379" r:id="rId1644" display="https://fbref.com/en/players/1b4f1169/matchlogs/2023-2024/summary/Albert-Sambi-Lokonga-Match-Logs" xr:uid="{1EDEF415-9B08-4D2F-81D7-EBC79CC34BF6}"/>
    <hyperlink ref="B445" r:id="rId1645" display="https://fbref.com/en/players/da7b447d/Davinson-Sanchez" xr:uid="{53DDFCB7-AD07-4866-B4E8-3C4814DD620D}"/>
    <hyperlink ref="C445" r:id="rId1646" display="https://fbref.com/en/country/COL/Colombia-Football" xr:uid="{B236F8AF-2942-4BEB-BF40-FFED9D6750D7}"/>
    <hyperlink ref="E445" r:id="rId1647" display="https://fbref.com/en/squads/361ca564/Tottenham-Hotspur-Stats" xr:uid="{F6F3C798-AB71-4F19-8DC8-E69DF7295BE1}"/>
    <hyperlink ref="AK445" r:id="rId1648" display="https://fbref.com/en/players/da7b447d/matchlogs/2023-2024/summary/Davinson-Sanchez-Match-Logs" xr:uid="{B3DCB5B7-D168-4524-BFFB-32B4646D3DCF}"/>
    <hyperlink ref="B54" r:id="rId1649" display="https://fbref.com/en/players/6a713852/Robert-Sanchez" xr:uid="{53534081-134A-49D0-9FD9-EF3FBFBEBBC5}"/>
    <hyperlink ref="C54" r:id="rId1650" display="https://fbref.com/en/country/ESP/Spain-Football" xr:uid="{74D0BAD1-C1F4-45EC-A627-8B012E818381}"/>
    <hyperlink ref="E54" r:id="rId1651" display="https://fbref.com/en/squads/cff3d9bb/Chelsea-Stats" xr:uid="{0E27C59A-DCA4-416D-B273-75B57DB2D99F}"/>
    <hyperlink ref="AK54" r:id="rId1652" display="https://fbref.com/en/players/6a713852/matchlogs/2023-2024/summary/Robert-Sanchez-Match-Logs" xr:uid="{FA3E4694-7CA5-438D-BE6C-7A8467C13273}"/>
    <hyperlink ref="B443" r:id="rId1653" display="https://fbref.com/en/players/dbf053da/Jadon-Sancho" xr:uid="{D997FA6F-F4A2-4306-8A7D-0C7E4952BD8C}"/>
    <hyperlink ref="C443" r:id="rId1654" display="https://fbref.com/en/country/ENG/England-Football" xr:uid="{0C8A7450-968A-4FDE-BD79-875A4C4D68D1}"/>
    <hyperlink ref="E443" r:id="rId1655" display="https://fbref.com/en/squads/19538871/Manchester-United-Stats" xr:uid="{4C65D3B1-8D1A-4591-AE73-D1348E90B583}"/>
    <hyperlink ref="AK443" r:id="rId1656" display="https://fbref.com/en/players/dbf053da/matchlogs/2023-2024/summary/Jadon-Sancho-Match-Logs" xr:uid="{7C67C520-BCFC-4DF6-B49A-3F1CA373FE9D}"/>
    <hyperlink ref="B224" r:id="rId1657" display="https://fbref.com/en/players/bced0375/Ibrahim-Sangare" xr:uid="{D2EDF711-480A-443B-98F9-62B3D0FB83DC}"/>
    <hyperlink ref="C224" r:id="rId1658" display="https://fbref.com/en/country/CIV/Cote-dIvoire-Football" xr:uid="{F52B3F71-A9BC-4BAB-84C5-03915A8FCC71}"/>
    <hyperlink ref="E224" r:id="rId1659" display="https://fbref.com/en/squads/e4a775cb/Nottingham-Forest-Stats" xr:uid="{F666A1C4-58F3-4AE8-AFC8-D6BE23EE2646}"/>
    <hyperlink ref="AK224" r:id="rId1660" display="https://fbref.com/en/players/bced0375/matchlogs/2023-2024/summary/Ibrahim-Sangare-Match-Logs" xr:uid="{87557ED5-58A4-4116-97E5-94F3845344BB}"/>
    <hyperlink ref="B489" r:id="rId1661" display="https://fbref.com/en/players/dd745366/Andrey-Santos" xr:uid="{E1D85168-4937-4830-88A3-DD620BA05FBE}"/>
    <hyperlink ref="C489" r:id="rId1662" display="https://fbref.com/en/country/BRA/Brazil-Football" xr:uid="{DAB71931-7B69-4F01-BA1C-1E25328D63D9}"/>
    <hyperlink ref="E489" r:id="rId1663" display="https://fbref.com/en/squads/e4a775cb/Nottingham-Forest-Stats" xr:uid="{A216CEE4-007D-46DD-8798-EF6D5D9B088A}"/>
    <hyperlink ref="AK489" r:id="rId1664" display="https://fbref.com/en/players/dd745366/matchlogs/2023-2024/summary/Andrey-Santos-Match-Logs" xr:uid="{84CCC6EF-4029-482A-B799-AD38A737687D}"/>
    <hyperlink ref="B284" r:id="rId1665" display="https://fbref.com/en/players/9744ff80/Pablo-Sarabia" xr:uid="{9155C5B2-51F4-4CAA-BC77-2A57746D78D9}"/>
    <hyperlink ref="C284" r:id="rId1666" display="https://fbref.com/en/country/ESP/Spain-Football" xr:uid="{6D885BFF-D16C-43CE-953A-C11AA1244341}"/>
    <hyperlink ref="E284" r:id="rId1667" display="https://fbref.com/en/squads/8cec06e1/Wolverhampton-Wanderers-Stats" xr:uid="{0D00B379-8791-406B-B674-CA54119DDC81}"/>
    <hyperlink ref="AK284" r:id="rId1668" display="https://fbref.com/en/players/9744ff80/matchlogs/2023-2024/summary/Pablo-Sarabia-Match-Logs" xr:uid="{282627A6-7870-4385-A790-E7E2AF09AEB9}"/>
    <hyperlink ref="B367" r:id="rId1669" display="https://fbref.com/en/players/52afb588/Kevin-Schade" xr:uid="{31450F72-D7A7-4884-AE11-D4B7D613AB95}"/>
    <hyperlink ref="C367" r:id="rId1670" display="https://fbref.com/en/country/GER/Germany-Football" xr:uid="{BD3E60B1-D836-432B-B6D2-8ABE5D352E52}"/>
    <hyperlink ref="E367" r:id="rId1671" display="https://fbref.com/en/squads/cd051869/Brentford-Stats" xr:uid="{D64614AC-00B3-43B9-9E75-07B1CE8A749B}"/>
    <hyperlink ref="AK367" r:id="rId1672" display="https://fbref.com/en/players/52afb588/matchlogs/2023-2024/summary/Kevin-Schade-Match-Logs" xr:uid="{BE6BAF2C-9582-4D40-9814-E39492635D19}"/>
    <hyperlink ref="B19" r:id="rId1673" display="https://fbref.com/en/players/c8aa95da/Fabian-Schar" xr:uid="{10BA6289-A06E-4E1A-ACF6-FED12D731AA3}"/>
    <hyperlink ref="C19" r:id="rId1674" display="https://fbref.com/en/country/SUI/Switzerland-Football" xr:uid="{EB6230E3-C046-48C4-8F90-706CD18DF6E1}"/>
    <hyperlink ref="E19" r:id="rId1675" display="https://fbref.com/en/squads/b2b47a98/Newcastle-United-Stats" xr:uid="{3218DE14-C223-45E7-B6DB-03D4852A0D6D}"/>
    <hyperlink ref="AK19" r:id="rId1676" display="https://fbref.com/en/players/c8aa95da/matchlogs/2023-2024/summary/Fabian-Schar-Match-Logs" xr:uid="{619BDEBD-1FEE-4DC0-9759-AAC986F3328F}"/>
    <hyperlink ref="B149" r:id="rId1677" display="https://fbref.com/en/players/3312f911/Jeffrey-Schlupp" xr:uid="{06522DC8-17B6-4074-BDFA-097656639F81}"/>
    <hyperlink ref="C149" r:id="rId1678" display="https://fbref.com/en/country/GHA/Ghana-Football" xr:uid="{7E8F13B1-934D-4B14-9F17-64A9D630128E}"/>
    <hyperlink ref="E149" r:id="rId1679" display="https://fbref.com/en/squads/47c64c55/Crystal-Palace-Stats" xr:uid="{CA76BBC3-6ED5-42F8-AF66-57CDA8DFB042}"/>
    <hyperlink ref="AK149" r:id="rId1680" display="https://fbref.com/en/players/3312f911/matchlogs/2023-2024/summary/Jeffrey-Schlupp-Match-Logs" xr:uid="{0FAC8048-E372-4BAF-B989-3E7E1EB590B2}"/>
    <hyperlink ref="B377" r:id="rId1681" display="https://fbref.com/en/players/104d0bb8/Alex-Scott" xr:uid="{09DCD099-F707-4CD0-A8C4-AB519273527D}"/>
    <hyperlink ref="C377" r:id="rId1682" display="https://fbref.com/en/country/ENG/England-Football" xr:uid="{5EAE7E4E-DF7E-4797-9D0A-F100A90B98C2}"/>
    <hyperlink ref="E377" r:id="rId1683" display="https://fbref.com/en/squads/4ba7cbea/Bournemouth-Stats" xr:uid="{BD8BA109-1376-4926-87A0-05ACCC9E1230}"/>
    <hyperlink ref="AK377" r:id="rId1684" display="https://fbref.com/en/players/104d0bb8/matchlogs/2023-2024/summary/Alex-Scott-Match-Logs" xr:uid="{622D5A32-5DC5-40DD-A12F-26F6C9554178}"/>
    <hyperlink ref="B40" r:id="rId1685" display="https://fbref.com/en/players/d04b94db/Nelson-Semedo" xr:uid="{95FB6024-C1D2-4832-9EEB-578AC4C7CB9C}"/>
    <hyperlink ref="C40" r:id="rId1686" display="https://fbref.com/en/country/POR/Portugal-Football" xr:uid="{15004357-995C-43AC-9243-C3A426AC265C}"/>
    <hyperlink ref="E40" r:id="rId1687" display="https://fbref.com/en/squads/8cec06e1/Wolverhampton-Wanderers-Stats" xr:uid="{E5878D07-9424-44E2-9A93-099843AB475F}"/>
    <hyperlink ref="AK40" r:id="rId1688" display="https://fbref.com/en/players/d04b94db/matchlogs/2023-2024/summary/Nelson-Semedo-Match-Logs" xr:uid="{D7DF0B9A-F814-4F60-AACC-FE2AAC7F942E}"/>
    <hyperlink ref="B225" r:id="rId1689" display="https://fbref.com/en/players/efd2ec23/Antoine-Semenyo" xr:uid="{C23B811F-1AE1-4E14-9066-13BD57259E8F}"/>
    <hyperlink ref="C225" r:id="rId1690" display="https://fbref.com/en/country/GHA/Ghana-Football" xr:uid="{8125FD7A-E533-4521-9EAA-4A3E40B62618}"/>
    <hyperlink ref="E225" r:id="rId1691" display="https://fbref.com/en/squads/4ba7cbea/Bournemouth-Stats" xr:uid="{4BCA2D74-67FC-4D76-8E68-003C8036E0EF}"/>
    <hyperlink ref="AK225" r:id="rId1692" display="https://fbref.com/en/players/efd2ec23/matchlogs/2023-2024/summary/Antoine-Semenyo-Match-Logs" xr:uid="{F71FF278-44D8-4011-802F-A9371B731E1A}"/>
    <hyperlink ref="B157" r:id="rId1693" display="https://fbref.com/en/players/35141f4c/Marcos-Senesi" xr:uid="{257A787D-DE79-4E39-9197-C1140A73FD5C}"/>
    <hyperlink ref="C157" r:id="rId1694" display="https://fbref.com/en/country/ARG/Argentina-Football" xr:uid="{2A229580-ECEE-4DDE-A332-08AD7AEFAA20}"/>
    <hyperlink ref="E157" r:id="rId1695" display="https://fbref.com/en/squads/4ba7cbea/Bournemouth-Stats" xr:uid="{146933EE-E38C-4F86-8102-95609B6F2CE2}"/>
    <hyperlink ref="AK157" r:id="rId1696" display="https://fbref.com/en/players/35141f4c/matchlogs/2023-2024/summary/Marcos-Senesi-Match-Logs" xr:uid="{941CD719-AC80-4C5F-87A1-86EBCA6A8BE7}"/>
    <hyperlink ref="B240" r:id="rId1697" display="https://fbref.com/en/players/9c94165b/Luke-Shaw" xr:uid="{D13D6CF5-B1FE-4ACA-B224-CD9B31B025AF}"/>
    <hyperlink ref="C240" r:id="rId1698" display="https://fbref.com/en/country/ENG/England-Football" xr:uid="{6470F208-1FBD-4A05-9F36-96AC7522F4D7}"/>
    <hyperlink ref="E240" r:id="rId1699" display="https://fbref.com/en/squads/19538871/Manchester-United-Stats" xr:uid="{91E6CE30-6558-4964-A225-2EC5E6F0C8A8}"/>
    <hyperlink ref="AK240" r:id="rId1700" display="https://fbref.com/en/players/9c94165b/matchlogs/2023-2024/summary/Luke-Shaw-Match-Logs" xr:uid="{BC0A5404-D0E4-47D0-8C6F-B36E9BE08A63}"/>
    <hyperlink ref="B120" r:id="rId1701" display="https://fbref.com/en/players/3eb22ec9/Bernardo-Silva" xr:uid="{46E12415-80B0-4D4D-928A-567179E67672}"/>
    <hyperlink ref="C120" r:id="rId1702" display="https://fbref.com/en/country/POR/Portugal-Football" xr:uid="{EC818EA0-D48B-4F0B-972A-938972BBF98B}"/>
    <hyperlink ref="E120" r:id="rId1703" display="https://fbref.com/en/squads/b8fd03ef/Manchester-City-Stats" xr:uid="{F5816B01-AF3B-4234-8540-061744FE352D}"/>
    <hyperlink ref="AK120" r:id="rId1704" display="https://fbref.com/en/players/3eb22ec9/matchlogs/2023-2024/summary/Bernardo-Silva-Match-Logs" xr:uid="{A19E6748-993E-48AD-BD97-4ACE1D6B788A}"/>
    <hyperlink ref="B365" r:id="rId1705" display="https://fbref.com/en/players/e7aa9d7c/Fabio-Silva" xr:uid="{65642D3D-F339-42C6-9C59-9943E3372851}"/>
    <hyperlink ref="C365" r:id="rId1706" display="https://fbref.com/en/country/POR/Portugal-Football" xr:uid="{07B9E40D-D8F8-4793-91DB-9390B011BC45}"/>
    <hyperlink ref="E365" r:id="rId1707" display="https://fbref.com/en/squads/8cec06e1/Wolverhampton-Wanderers-Stats" xr:uid="{28AFE720-1FEE-4166-AFAF-987739CAF633}"/>
    <hyperlink ref="AK365" r:id="rId1708" display="https://fbref.com/en/players/e7aa9d7c/matchlogs/2023-2024/summary/Fabio-Silva-Match-Logs" xr:uid="{307F9EAD-60F7-4385-B58F-7E00BBE67C62}"/>
    <hyperlink ref="B25" r:id="rId1709" display="https://fbref.com/en/players/86e7deaf/Thiago-Silva" xr:uid="{112ACC30-1F25-44FE-94A2-313A7A5571F2}"/>
    <hyperlink ref="C25" r:id="rId1710" display="https://fbref.com/en/country/BRA/Brazil-Football" xr:uid="{2FAC4B1B-DC95-49C3-9C26-84FCDC9C0B6E}"/>
    <hyperlink ref="E25" r:id="rId1711" display="https://fbref.com/en/squads/cff3d9bb/Chelsea-Stats" xr:uid="{9FB3E435-C520-4068-89C7-B381D76F32EB}"/>
    <hyperlink ref="AK25" r:id="rId1712" display="https://fbref.com/en/players/86e7deaf/matchlogs/2023-2024/summary/Thiago-Silva-Match-Logs" xr:uid="{90DC8187-01B0-4F9E-ADBE-90CDC62ADAED}"/>
    <hyperlink ref="B359" r:id="rId1713" display="https://fbref.com/en/players/8e16dd48/Luis-Sinisterra" xr:uid="{AF08B3BA-C93C-4216-B274-5BDB34DB9D18}"/>
    <hyperlink ref="C359" r:id="rId1714" display="https://fbref.com/en/country/COL/Colombia-Football" xr:uid="{FF741DAD-FCBF-458A-B23F-B5C07F12A496}"/>
    <hyperlink ref="E359" r:id="rId1715" display="https://fbref.com/en/squads/4ba7cbea/Bournemouth-Stats" xr:uid="{2E8A7A97-71D9-4638-BF5E-6BA09786B540}"/>
    <hyperlink ref="AK359" r:id="rId1716" display="https://fbref.com/en/players/8e16dd48/matchlogs/2023-2024/summary/Luis-Sinisterra-Match-Logs" xr:uid="{231E7E00-71BF-491B-A17B-B2991754E642}"/>
    <hyperlink ref="B326" r:id="rId1717" display="https://fbref.com/en/players/6250083a/Oliver-Skipp" xr:uid="{9375F493-FE83-419E-BF91-B6D9B27AB3A4}"/>
    <hyperlink ref="C326" r:id="rId1718" display="https://fbref.com/en/country/ENG/England-Football" xr:uid="{312A87F7-78A5-4510-AB3C-297527EAF9DF}"/>
    <hyperlink ref="E326" r:id="rId1719" display="https://fbref.com/en/squads/361ca564/Tottenham-Hotspur-Stats" xr:uid="{7CD59CC5-C49E-4332-A6DE-167C09325B37}"/>
    <hyperlink ref="AK326" r:id="rId1720" display="https://fbref.com/en/players/6250083a/matchlogs/2023-2024/summary/Oliver-Skipp-Match-Logs" xr:uid="{944A0383-46A6-49AA-8CF9-754E7C09D1D3}"/>
    <hyperlink ref="B274" r:id="rId1721" display="https://fbref.com/en/players/20b104bc/Adam-Smith" xr:uid="{E6BDC52B-C37E-4D64-A377-2C37FDD25D06}"/>
    <hyperlink ref="C274" r:id="rId1722" display="https://fbref.com/en/country/ENG/England-Football" xr:uid="{57F99864-F0E1-4236-994F-328E125B0BC3}"/>
    <hyperlink ref="E274" r:id="rId1723" display="https://fbref.com/en/squads/4ba7cbea/Bournemouth-Stats" xr:uid="{92D6AAF8-404B-4D69-8D6C-57CA6E9874C9}"/>
    <hyperlink ref="AK274" r:id="rId1724" display="https://fbref.com/en/players/20b104bc/matchlogs/2023-2024/summary/Adam-Smith-Match-Logs" xr:uid="{A48FD601-01EF-4D6F-8775-4B3A126816DC}"/>
    <hyperlink ref="B423" r:id="rId1725" display="https://fbref.com/en/players/17695062/Emile-Smith-Rowe" xr:uid="{1061E54C-F264-4725-B590-C4A2D1B02730}"/>
    <hyperlink ref="C423" r:id="rId1726" display="https://fbref.com/en/country/ENG/England-Football" xr:uid="{C624DA8E-169D-40FE-8A87-308F711DBF07}"/>
    <hyperlink ref="E423" r:id="rId1727" display="https://fbref.com/en/squads/18bb7c10/Arsenal-Stats" xr:uid="{55D37CF4-F0F9-4956-82B0-765DD509E380}"/>
    <hyperlink ref="AK423" r:id="rId1728" display="https://fbref.com/en/players/17695062/matchlogs/2023-2024/summary/Emile-Smith-Rowe-Match-Logs" xr:uid="{7B14BF5C-A1A4-4AD4-B9EE-6203A1F13761}"/>
    <hyperlink ref="B31" r:id="rId1729" display="https://fbref.com/en/players/e77dc3b2/Dominic-Solanke" xr:uid="{2941AE8A-91C7-485B-A221-73D7D726DF8B}"/>
    <hyperlink ref="C31" r:id="rId1730" display="https://fbref.com/en/country/ENG/England-Football" xr:uid="{FB422FF1-06FF-4CBE-9A9A-115971833363}"/>
    <hyperlink ref="E31" r:id="rId1731" display="https://fbref.com/en/squads/4ba7cbea/Bournemouth-Stats" xr:uid="{9832FAFD-E0F7-4AB9-B778-09842C4EF799}"/>
    <hyperlink ref="AK31" r:id="rId1732" display="https://fbref.com/en/players/e77dc3b2/matchlogs/2023-2024/summary/Dominic-Solanke-Match-Logs" xr:uid="{8EF0AD41-6429-4052-B50D-C6E95A148D60}"/>
    <hyperlink ref="B381" r:id="rId1733" display="https://fbref.com/en/players/886f9aac/Manor-Solomon" xr:uid="{7BBAB9EA-3E12-4A75-BAD7-F28A1CABD8BF}"/>
    <hyperlink ref="C381" r:id="rId1734" display="https://fbref.com/en/country/ISR/Israel-Football" xr:uid="{FFBE34AB-CB3E-421E-97CA-0F7BB400F3E1}"/>
    <hyperlink ref="E381" r:id="rId1735" display="https://fbref.com/en/squads/361ca564/Tottenham-Hotspur-Stats" xr:uid="{567E1A46-04AE-456E-A920-B8287DC03314}"/>
    <hyperlink ref="AK381" r:id="rId1736" display="https://fbref.com/en/players/886f9aac/matchlogs/2023-2024/summary/Manor-Solomon-Match-Logs" xr:uid="{E4795231-E16B-4DEB-82B3-B97310D8A4BA}"/>
    <hyperlink ref="B80" r:id="rId1737" display="https://fbref.com/en/players/6613c819/Tomas-Soucek" xr:uid="{2573246C-B9C7-47C5-9A2A-C66A7517BD8C}"/>
    <hyperlink ref="C80" r:id="rId1738" display="https://fbref.com/en/country/CZE/Czech-Republic-Football" xr:uid="{2550EB1C-F596-454E-973F-B66B7D85AB0E}"/>
    <hyperlink ref="E80" r:id="rId1739" display="https://fbref.com/en/squads/7c21e445/West-Ham-United-Stats" xr:uid="{74608E4F-D264-49DE-A433-6FE87A1AFC4C}"/>
    <hyperlink ref="AK80" r:id="rId1740" display="https://fbref.com/en/players/6613c819/matchlogs/2023-2024/summary/Tomas-Soucek-Match-Logs" xr:uid="{B9DA3B17-4CEC-459B-85B8-838FA3FA122D}"/>
    <hyperlink ref="B84" r:id="rId1741" display="https://fbref.com/en/players/6a8a7af8/Vinicius-Souza" xr:uid="{3D4F2E17-4121-45FB-93B3-57D84713B611}"/>
    <hyperlink ref="C84" r:id="rId1742" display="https://fbref.com/en/country/BRA/Brazil-Football" xr:uid="{3E1F1583-F758-454E-9921-5CFBD3B6CBC8}"/>
    <hyperlink ref="E84" r:id="rId1743" display="https://fbref.com/en/squads/1df6b87e/Sheffield-United-Stats" xr:uid="{0ED42A04-260A-41AF-9805-930E3CACFAEB}"/>
    <hyperlink ref="AK84" r:id="rId1744" display="https://fbref.com/en/players/6a8a7af8/matchlogs/2023-2024/summary/Vinicius-Souza-Match-Logs" xr:uid="{F9B4195B-951F-4B00-99BC-99B8F84B7B0E}"/>
    <hyperlink ref="B212" r:id="rId1745" display="https://fbref.com/en/players/28300a16/Jason-Steele" xr:uid="{981B5E47-3C09-43A1-837B-D907C3F58A78}"/>
    <hyperlink ref="C212" r:id="rId1746" display="https://fbref.com/en/country/ENG/England-Football" xr:uid="{2CE02BC5-8FFE-4867-BA48-8A7A87B782CB}"/>
    <hyperlink ref="E212" r:id="rId1747" display="https://fbref.com/en/squads/d07537b9/Brighton-and-Hove-Albion-Stats" xr:uid="{35B1BB57-5C22-4867-95BC-807F42C9B2EC}"/>
    <hyperlink ref="AK212" r:id="rId1748" display="https://fbref.com/en/players/28300a16/matchlogs/2023-2024/summary/Jason-Steele-Match-Logs" xr:uid="{797B99C7-2F7A-4E49-8876-105B4CE9610F}"/>
    <hyperlink ref="B56" r:id="rId1749" display="https://fbref.com/en/players/b400bde0/Raheem-Sterling" xr:uid="{3246310B-350A-4C5E-8C67-E66963AFE4C9}"/>
    <hyperlink ref="C56" r:id="rId1750" display="https://fbref.com/en/country/ENG/England-Football" xr:uid="{FAF22B5A-B606-4ED2-8134-1CDF3A720219}"/>
    <hyperlink ref="E56" r:id="rId1751" display="https://fbref.com/en/squads/cff3d9bb/Chelsea-Stats" xr:uid="{D4A4DFDE-0C54-4118-920E-5ED421884CA0}"/>
    <hyperlink ref="AK56" r:id="rId1752" display="https://fbref.com/en/players/b400bde0/matchlogs/2023-2024/summary/Raheem-Sterling-Match-Logs" xr:uid="{6168D052-C196-4179-BC43-4F882FAB366A}"/>
    <hyperlink ref="B337" r:id="rId1753" display="https://fbref.com/en/players/5eecec3d/John-Stones" xr:uid="{12DBB682-4067-4197-B0DB-44833C8EF2D0}"/>
    <hyperlink ref="C337" r:id="rId1754" display="https://fbref.com/en/country/ENG/England-Football" xr:uid="{A40F26A0-768F-4C17-8F94-F7B3CA543103}"/>
    <hyperlink ref="E337" r:id="rId1755" display="https://fbref.com/en/squads/b8fd03ef/Manchester-City-Stats" xr:uid="{214142EE-9FBD-4CE0-9F78-75E9CD50EB5E}"/>
    <hyperlink ref="AK337" r:id="rId1756" display="https://fbref.com/en/players/5eecec3d/matchlogs/2023-2024/summary/John-Stones-Match-Logs" xr:uid="{5D6DA2F9-5EF5-43B8-B3BA-E4FF5E843219}"/>
    <hyperlink ref="B413" r:id="rId1757" display="https://fbref.com/en/players/339fe0e8/Thomas-Strakosha" xr:uid="{EA7CCCCB-4318-4B24-8501-70FA33B6BB88}"/>
    <hyperlink ref="C413" r:id="rId1758" display="https://fbref.com/en/country/ALB/Albania-Football" xr:uid="{DD7CAFE1-7713-4E08-A20F-401C4913779C}"/>
    <hyperlink ref="E413" r:id="rId1759" display="https://fbref.com/en/squads/cd051869/Brentford-Stats" xr:uid="{87468680-8099-43CF-8AEC-97E339B7FD9A}"/>
    <hyperlink ref="AK413" r:id="rId1760" display="https://fbref.com/en/players/339fe0e8/matchlogs/2023-2024/summary/Thomas-Strakosha-Match-Logs" xr:uid="{05F9AFF9-C8AE-4B61-9009-5A918880019E}"/>
    <hyperlink ref="B35" r:id="rId1761" display="https://fbref.com/en/players/934e1968/Dominik-Szoboszlai" xr:uid="{1D7D72FB-2594-4CB9-8B75-B788FAAF64B2}"/>
    <hyperlink ref="C35" r:id="rId1762" display="https://fbref.com/en/country/HUN/Hungary-Football" xr:uid="{38FB7BCB-8D25-4A7D-8829-11AAAC51C7E1}"/>
    <hyperlink ref="E35" r:id="rId1763" display="https://fbref.com/en/squads/822bd0ba/Liverpool-Stats" xr:uid="{FC62CCFD-C4E4-4DC3-B737-BF06C7ADB723}"/>
    <hyperlink ref="AK35" r:id="rId1764" display="https://fbref.com/en/players/934e1968/matchlogs/2023-2024/summary/Dominik-Szoboszlai-Match-Logs" xr:uid="{0E8F6102-1B4F-4CB9-A163-1200BA078686}"/>
    <hyperlink ref="B444" r:id="rId1765" display="https://fbref.com/en/players/e514ab62/Matt-Targett" xr:uid="{3B2CFAB4-E0E1-4115-AD77-D1519EBB44A5}"/>
    <hyperlink ref="C444" r:id="rId1766" display="https://fbref.com/en/country/ENG/England-Football" xr:uid="{9AE200BC-2EF6-4B74-ABC1-275B71A6CED2}"/>
    <hyperlink ref="E444" r:id="rId1767" display="https://fbref.com/en/squads/b2b47a98/Newcastle-United-Stats" xr:uid="{2CE3734D-AC9F-419E-A05B-8533DF839024}"/>
    <hyperlink ref="AK444" r:id="rId1768" display="https://fbref.com/en/players/e514ab62/matchlogs/2023-2024/summary/Matt-Targett-Match-Logs" xr:uid="{31DE8464-8724-4143-BD2F-85A7E0F35E37}"/>
    <hyperlink ref="B12" r:id="rId1769" display="https://fbref.com/en/players/15ea812b/James-Tarkowski" xr:uid="{EE19512F-8598-4257-8990-3E8584D174C8}"/>
    <hyperlink ref="C12" r:id="rId1770" display="https://fbref.com/en/country/ENG/England-Football" xr:uid="{53DF1D8F-7CF2-42A6-BE4D-4DCC7B46D24B}"/>
    <hyperlink ref="E12" r:id="rId1771" display="https://fbref.com/en/squads/d3fd31cc/Everton-Stats" xr:uid="{D51012A6-93FD-43AE-B84C-D0B6952B12A6}"/>
    <hyperlink ref="AK12" r:id="rId1772" display="https://fbref.com/en/players/15ea812b/matchlogs/2023-2024/summary/James-Tarkowski-Match-Logs" xr:uid="{5A4EF526-A709-43B8-8203-A83661B488AD}"/>
    <hyperlink ref="B429" r:id="rId1773" display="https://fbref.com/en/players/a65c844b/Nuno-Tavares" xr:uid="{1F5E3512-B0ED-4217-B37B-F4B684DB6586}"/>
    <hyperlink ref="C429" r:id="rId1774" display="https://fbref.com/en/country/POR/Portugal-Football" xr:uid="{11FCAB9D-A4D9-493B-85B6-2BAFAD4492DE}"/>
    <hyperlink ref="E429" r:id="rId1775" display="https://fbref.com/en/squads/e4a775cb/Nottingham-Forest-Stats" xr:uid="{D4965967-759F-4C89-BCB5-45FDA9427E1B}"/>
    <hyperlink ref="AK429" r:id="rId1776" display="https://fbref.com/en/players/a65c844b/matchlogs/2023-2024/summary/Nuno-Tavares-Match-Logs" xr:uid="{FF23A379-1D59-481E-A1B6-EAC31FBB3E07}"/>
    <hyperlink ref="B170" r:id="rId1777" display="https://fbref.com/en/players/5c0da4a4/Marcus-Tavernier" xr:uid="{FAD54CD8-1F7D-47A4-AAC5-E300A78FF4E5}"/>
    <hyperlink ref="C170" r:id="rId1778" display="https://fbref.com/en/country/ENG/England-Football" xr:uid="{F18B8305-101F-40E1-8F67-4B063302A82E}"/>
    <hyperlink ref="E170" r:id="rId1779" display="https://fbref.com/en/squads/4ba7cbea/Bournemouth-Stats" xr:uid="{11955EF9-97AD-438C-995E-29EE66D890FB}"/>
    <hyperlink ref="AK170" r:id="rId1780" display="https://fbref.com/en/players/5c0da4a4/matchlogs/2023-2024/summary/Marcus-Tavernier-Match-Logs" xr:uid="{9038FCA2-6E13-45EB-8310-8117CE72BBE6}"/>
    <hyperlink ref="B99" r:id="rId1781" display="https://fbref.com/en/players/cc2d7ad5/Charlie-Taylor" xr:uid="{6DA782AD-B1C3-4927-A9C8-0C96064CBAA2}"/>
    <hyperlink ref="C99" r:id="rId1782" display="https://fbref.com/en/country/ENG/England-Football" xr:uid="{8887CF10-CBC1-4981-A436-17589C99447B}"/>
    <hyperlink ref="E99" r:id="rId1783" display="https://fbref.com/en/squads/943e8050/Burnley-Stats" xr:uid="{AF76807F-4C19-4CD4-8911-F84CFF38106E}"/>
    <hyperlink ref="AK99" r:id="rId1784" display="https://fbref.com/en/players/cc2d7ad5/matchlogs/2023-2024/summary/Charlie-Taylor-Match-Logs" xr:uid="{31138774-EB87-41D9-8787-71D5367E8961}"/>
    <hyperlink ref="B285" r:id="rId1785" display="https://fbref.com/en/players/77d7c96f/Kenny-Tete" xr:uid="{F543EBF7-3426-4B86-8C30-334DD09DE3F9}"/>
    <hyperlink ref="C285" r:id="rId1786" display="https://fbref.com/en/country/NED/Netherlands-Football" xr:uid="{86398F60-58EA-478B-A00D-209306924610}"/>
    <hyperlink ref="E285" r:id="rId1787" display="https://fbref.com/en/squads/fd962109/Fulham-Stats" xr:uid="{7D09F4B7-A8DC-49EC-9B35-A4C8DB82B481}"/>
    <hyperlink ref="AK285" r:id="rId1788" display="https://fbref.com/en/players/77d7c96f/matchlogs/2023-2024/summary/Kenny-Tete-Match-Logs" xr:uid="{CAE06DF9-6D10-4F24-AA7E-2F268178D56C}"/>
    <hyperlink ref="B206" r:id="rId1789" display="https://fbref.com/en/players/fc027d02/Luke-Thomas" xr:uid="{D685029F-7E64-44AB-9E38-2A999FB96259}"/>
    <hyperlink ref="C206" r:id="rId1790" display="https://fbref.com/en/country/ENG/England-Football" xr:uid="{DF5E3EAA-7058-4F8A-A042-801498AA9344}"/>
    <hyperlink ref="E206" r:id="rId1791" display="https://fbref.com/en/squads/1df6b87e/Sheffield-United-Stats" xr:uid="{3B8C5FD1-001A-4CC4-9C2D-EB96AEFEB738}"/>
    <hyperlink ref="AK206" r:id="rId1792" display="https://fbref.com/en/players/fc027d02/matchlogs/2023-2024/summary/Luke-Thomas-Match-Logs" xr:uid="{39170FB9-D498-4E67-B0E8-C0BDB20C19CB}"/>
    <hyperlink ref="B276" r:id="rId1793" display="https://fbref.com/en/players/56f7a928/Youri-Tielemans" xr:uid="{F157FBA4-1A04-4FC2-BC76-739EF47411B1}"/>
    <hyperlink ref="C276" r:id="rId1794" display="https://fbref.com/en/country/BEL/Belgium-Football" xr:uid="{3EB4FC49-510D-4581-89F5-92399D061928}"/>
    <hyperlink ref="E276" r:id="rId1795" display="https://fbref.com/en/squads/8602292d/Aston-Villa-Stats" xr:uid="{228B5154-E650-4992-8D9D-9658032DB650}"/>
    <hyperlink ref="AK276" r:id="rId1796" display="https://fbref.com/en/players/56f7a928/matchlogs/2023-2024/summary/Youri-Tielemans-Match-Logs" xr:uid="{20202028-13CC-4D98-B595-BA6BAC7F313D}"/>
    <hyperlink ref="B456" r:id="rId1797" display="https://fbref.com/en/players/41034650/Jurrien-Timber" xr:uid="{D915B8D8-7697-4364-9C4B-2F60B4C20A60}"/>
    <hyperlink ref="C456" r:id="rId1798" display="https://fbref.com/en/country/NED/Netherlands-Football" xr:uid="{158A7A53-AFED-4BFE-8DEE-F14BE5F1999E}"/>
    <hyperlink ref="E456" r:id="rId1799" display="https://fbref.com/en/squads/18bb7c10/Arsenal-Stats" xr:uid="{85AD6FD0-C94C-4AD7-906E-88AE2880E1DC}"/>
    <hyperlink ref="AK456" r:id="rId1800" display="https://fbref.com/en/players/41034650/matchlogs/2023-2024/summary/Jurrien-Timber-Match-Logs" xr:uid="{B104046B-39C1-4C3A-9416-E63253DB3C9E}"/>
    <hyperlink ref="B188" r:id="rId1801" display="https://fbref.com/en/players/a105d46a/Harry-Toffolo" xr:uid="{7756B126-1244-44DC-A1B6-C5D370833D5D}"/>
    <hyperlink ref="C188" r:id="rId1802" display="https://fbref.com/en/country/ENG/England-Football" xr:uid="{66B3FCB3-6C91-4DC0-9FC2-DA1C8ABBC5CD}"/>
    <hyperlink ref="E188" r:id="rId1803" display="https://fbref.com/en/squads/e4a775cb/Nottingham-Forest-Stats" xr:uid="{A97A6486-9CA5-4428-81C7-0C98DE528C83}"/>
    <hyperlink ref="AK188" r:id="rId1804" display="https://fbref.com/en/players/a105d46a/matchlogs/2023-2024/summary/Harry-Toffolo-Match-Logs" xr:uid="{12CC80C8-F163-4CBB-BE4A-5156FB8FFB82}"/>
    <hyperlink ref="B270" r:id="rId1805" display="https://fbref.com/en/players/b3af9be1/Takehiro-Tomiyasu" xr:uid="{2D71B834-C270-4CB5-90D7-19CE964E4CB6}"/>
    <hyperlink ref="C270" r:id="rId1806" display="https://fbref.com/en/country/JPN/Japan-Football" xr:uid="{0B82964B-69D7-460C-8D32-7E74341FF2BA}"/>
    <hyperlink ref="E270" r:id="rId1807" display="https://fbref.com/en/squads/18bb7c10/Arsenal-Stats" xr:uid="{A8C3CA23-B6B7-444F-B293-1CCD015F78A1}"/>
    <hyperlink ref="AK270" r:id="rId1808" display="https://fbref.com/en/players/b3af9be1/matchlogs/2023-2024/summary/Takehiro-Tomiyasu-Match-Logs" xr:uid="{2B28C4FE-B8EA-405A-A8A3-F0120FF719E5}"/>
    <hyperlink ref="B508" r:id="rId1809" display="https://fbref.com/en/players/e7ca0439/James-Tomkins" xr:uid="{B1F58D54-B30F-4080-83B4-0F6BE9F82C42}"/>
    <hyperlink ref="C508" r:id="rId1810" display="https://fbref.com/en/country/ENG/England-Football" xr:uid="{E2A6F87C-7EDF-45B5-A1DF-0BF52A6A06E7}"/>
    <hyperlink ref="E508" r:id="rId1811" display="https://fbref.com/en/squads/47c64c55/Crystal-Palace-Stats" xr:uid="{8DA3734A-3EF5-45B0-9865-997F4FDFCA35}"/>
    <hyperlink ref="AK508" r:id="rId1812" display="https://fbref.com/en/players/e7ca0439/matchlogs/2023-2024/summary/James-Tomkins-Match-Logs" xr:uid="{1196C5B0-980F-4739-846B-29A3660D8F25}"/>
    <hyperlink ref="B310" r:id="rId1813" display="https://fbref.com/en/players/0db169ae/Sandro-Tonali" xr:uid="{B463AD38-D46C-48B8-87F2-113AEC254867}"/>
    <hyperlink ref="C310" r:id="rId1814" display="https://fbref.com/en/country/ITA/Italy-Football" xr:uid="{2703CA02-98E1-49E5-9A4E-71B05FEBA777}"/>
    <hyperlink ref="E310" r:id="rId1815" display="https://fbref.com/en/squads/b2b47a98/Newcastle-United-Stats" xr:uid="{CD28F540-2E31-41DB-82DC-8AB6F64311CE}"/>
    <hyperlink ref="AK310" r:id="rId1816" display="https://fbref.com/en/players/0db169ae/matchlogs/2023-2024/summary/Sandro-Tonali-Match-Logs" xr:uid="{95317235-B9EE-4CC0-9444-9B4AB1B30F80}"/>
    <hyperlink ref="B38" r:id="rId1817" display="https://fbref.com/en/players/532e1e4f/Pau-Torres" xr:uid="{811982E8-A985-4875-922C-67BFD02432F0}"/>
    <hyperlink ref="C38" r:id="rId1818" display="https://fbref.com/en/country/ESP/Spain-Football" xr:uid="{36FBEC98-1B5D-47D1-BFE2-65BDA84D0F19}"/>
    <hyperlink ref="E38" r:id="rId1819" display="https://fbref.com/en/squads/8602292d/Aston-Villa-Stats" xr:uid="{FEF446F8-B269-4B8B-95ED-4B7D495744F9}"/>
    <hyperlink ref="AK38" r:id="rId1820" display="https://fbref.com/en/players/532e1e4f/matchlogs/2023-2024/summary/Pau-Torres-Match-Logs" xr:uid="{9ED75BB8-E6FB-4623-A15C-0990EFAF20D4}"/>
    <hyperlink ref="B298" r:id="rId1821" display="https://fbref.com/en/players/b28bbd58/Andros-Townsend" xr:uid="{BE96ABEF-5CEA-4D49-829E-4D57C4B6835F}"/>
    <hyperlink ref="C298" r:id="rId1822" display="https://fbref.com/en/country/ENG/England-Football" xr:uid="{0A067A55-7AF1-4558-BEC8-02CB67FB8FD0}"/>
    <hyperlink ref="E298" r:id="rId1823" display="https://fbref.com/en/squads/e297cd13/Luton-Town-Stats" xr:uid="{EA6B2281-E1CB-4585-9C54-AB63BB05FEA1}"/>
    <hyperlink ref="AK298" r:id="rId1824" display="https://fbref.com/en/players/b28bbd58/matchlogs/2023-2024/summary/Andros-Townsend-Match-Logs" xr:uid="{AEB2B165-31A4-4E3E-86D2-E85A6F7F0DCB}"/>
    <hyperlink ref="B10" r:id="rId1825" display="https://fbref.com/en/players/259fea27/James-Trafford" xr:uid="{65E31F74-D0DA-419C-8D41-2330CA114DF0}"/>
    <hyperlink ref="C10" r:id="rId1826" display="https://fbref.com/en/country/ENG/England-Football" xr:uid="{9655D877-15EB-4267-83FC-5BE618653ED1}"/>
    <hyperlink ref="E10" r:id="rId1827" display="https://fbref.com/en/squads/943e8050/Burnley-Stats" xr:uid="{0608B3C5-6F7C-4B25-8F92-6DDC5B535A59}"/>
    <hyperlink ref="AK10" r:id="rId1828" display="https://fbref.com/en/players/259fea27/matchlogs/2023-2024/summary/James-Trafford-Match-Logs" xr:uid="{0B5D0E4B-E856-4B98-B7B4-AD89F74464B5}"/>
    <hyperlink ref="B459" r:id="rId1829" display="https://fbref.com/en/players/9a28eba4/Adama-Traore" xr:uid="{9461C27D-B357-47AB-9D6D-AC7FD07A1B7B}"/>
    <hyperlink ref="C459" r:id="rId1830" display="https://fbref.com/en/country/ESP/Spain-Football" xr:uid="{8C3B1B3E-B5CC-4259-AE57-24FE5F0F8958}"/>
    <hyperlink ref="E459" r:id="rId1831" display="https://fbref.com/en/squads/fd962109/Fulham-Stats" xr:uid="{344A2F35-2144-4850-BAD0-B99E0401C209}"/>
    <hyperlink ref="AK459" r:id="rId1832" display="https://fbref.com/en/players/9a28eba4/matchlogs/2023-2024/summary/Adama-Traore-Match-Logs" xr:uid="{1402BF5C-B76B-422A-B025-505EC9E85546}"/>
    <hyperlink ref="B482" r:id="rId1833" display="https://fbref.com/en/players/c47541e0/Bertrand-Traore" xr:uid="{8EBE9CAD-542F-455F-9B8D-2C98F6EC16B0}"/>
    <hyperlink ref="C482" r:id="rId1834" display="https://fbref.com/en/country/BFA/Burkina-Faso-Football" xr:uid="{60887AD5-25B0-48D6-9AB2-0E73C2B34B53}"/>
    <hyperlink ref="E482" r:id="rId1835" display="https://fbref.com/en/squads/8602292d/Aston-Villa-Stats" xr:uid="{99F3E339-F798-4498-9B3D-32EE960171D6}"/>
    <hyperlink ref="AK482" r:id="rId1836" display="https://fbref.com/en/players/c47541e0/matchlogs/2023-2024/summary/Bertrand-Traore-Match-Logs" xr:uid="{54752C1A-BCC5-412E-BD70-55EA0FF6F479}"/>
    <hyperlink ref="B332" r:id="rId1837" display="https://fbref.com/en/players/999ceb5f/Boubacar-Traore" xr:uid="{2B81958B-01C5-4AF5-A107-2E2BA867E9D1}"/>
    <hyperlink ref="C332" r:id="rId1838" display="https://fbref.com/en/country/MLI/Mali-Football" xr:uid="{C736BB0B-E516-4C2A-9A84-42380E0A1E1B}"/>
    <hyperlink ref="E332" r:id="rId1839" display="https://fbref.com/en/squads/8cec06e1/Wolverhampton-Wanderers-Stats" xr:uid="{E44F2B2B-CAC1-4627-B09A-EA3F778A1665}"/>
    <hyperlink ref="AK332" r:id="rId1840" display="https://fbref.com/en/players/999ceb5f/matchlogs/2023-2024/summary/Boubacar-Traore-Match-Logs" xr:uid="{591210C9-1953-4574-AB48-197B4BD58C56}"/>
    <hyperlink ref="B347" r:id="rId1841" display="https://fbref.com/en/players/b2a81fc6/Mike-Tresor" xr:uid="{CEAC02F9-A1DA-4D10-A1A4-ADA5581FC32E}"/>
    <hyperlink ref="C347" r:id="rId1842" display="https://fbref.com/en/country/BEL/Belgium-Football" xr:uid="{1E8FE0F5-3E5F-4571-804B-C52E397F4501}"/>
    <hyperlink ref="E347" r:id="rId1843" display="https://fbref.com/en/squads/943e8050/Burnley-Stats" xr:uid="{FB9507FF-4470-42C1-BDC9-771F53642DE3}"/>
    <hyperlink ref="AK347" r:id="rId1844" display="https://fbref.com/en/players/b2a81fc6/matchlogs/2023-2024/summary/Mike-Tresor-Match-Logs" xr:uid="{035017BD-C04E-4CC6-8C4A-5CC0D0857457}"/>
    <hyperlink ref="B44" r:id="rId1845" display="https://fbref.com/en/players/21512407/Kieran-Trippier" xr:uid="{20549847-F67C-427D-BFFD-F77B091612B4}"/>
    <hyperlink ref="C44" r:id="rId1846" display="https://fbref.com/en/country/ENG/England-Football" xr:uid="{B0691B16-F566-4C83-B1B7-5D410A493B5B}"/>
    <hyperlink ref="E44" r:id="rId1847" display="https://fbref.com/en/squads/b2b47a98/Newcastle-United-Stats" xr:uid="{C82E4C2D-14B7-4A66-AE42-F3954D35B033}"/>
    <hyperlink ref="AK44" r:id="rId1848" display="https://fbref.com/en/players/21512407/matchlogs/2023-2024/summary/Kieran-Trippier-Match-Logs" xr:uid="{6744704A-57CF-4C32-9526-DE20E218CFB9}"/>
    <hyperlink ref="B277" r:id="rId1849" display="https://fbref.com/en/players/38ceb24a/Leandro-Trossard" xr:uid="{93795D2F-D282-4E31-A0E2-94368A8695E7}"/>
    <hyperlink ref="C277" r:id="rId1850" display="https://fbref.com/en/country/BEL/Belgium-Football" xr:uid="{A1DD2747-4D9A-48EF-90AB-445F4B657BB9}"/>
    <hyperlink ref="E277" r:id="rId1851" display="https://fbref.com/en/squads/18bb7c10/Arsenal-Stats" xr:uid="{648E2042-FE1A-4939-9302-4B2D5C6521AD}"/>
    <hyperlink ref="AK277" r:id="rId1852" display="https://fbref.com/en/players/38ceb24a/matchlogs/2023-2024/summary/Leandro-Trossard-Match-Logs" xr:uid="{D043C513-548D-42F4-84F1-261ACDF72371}"/>
    <hyperlink ref="B164" r:id="rId1853" display="https://fbref.com/en/players/cddf767b/Auston-Trusty" xr:uid="{CDE39ED7-BC23-404B-AED4-33AE4779405C}"/>
    <hyperlink ref="C164" r:id="rId1854" display="https://fbref.com/en/country/USA/United-States-Football" xr:uid="{459FA1A3-50DB-45B9-83DF-C721D183BFC9}"/>
    <hyperlink ref="E164" r:id="rId1855" display="https://fbref.com/en/squads/1df6b87e/Sheffield-United-Stats" xr:uid="{3EEA901C-C7A0-45A7-82CB-8C25202E0A90}"/>
    <hyperlink ref="AK164" r:id="rId1856" display="https://fbref.com/en/players/cddf767b/matchlogs/2023-2024/summary/Auston-Trusty-Match-Logs" xr:uid="{A9AC93B6-FE38-417B-8680-055711E2F8BC}"/>
    <hyperlink ref="B251" r:id="rId1857" display="https://fbref.com/en/players/f315ca93/Kostas-Tsimikas" xr:uid="{FB74B7F4-831F-43A4-B252-1E100545F0EB}"/>
    <hyperlink ref="C251" r:id="rId1858" display="https://fbref.com/en/country/GRE/Greece-Football" xr:uid="{3CB9D142-AEE7-4AED-8259-591422C3970F}"/>
    <hyperlink ref="E251" r:id="rId1859" display="https://fbref.com/en/squads/822bd0ba/Liverpool-Stats" xr:uid="{9B0454EF-7D7E-4D0D-8A51-7790BCEBC31A}"/>
    <hyperlink ref="AK251" r:id="rId1860" display="https://fbref.com/en/players/f315ca93/matchlogs/2023-2024/summary/Kostas-Tsimikas-Match-Logs" xr:uid="{B22B4978-72B9-4A62-B240-F5893AE1194A}"/>
    <hyperlink ref="B124" r:id="rId1861" display="https://fbref.com/en/players/4a51ba65/Matt-Turner" xr:uid="{2FB9185A-F82F-47F6-84E1-1B08224F7834}"/>
    <hyperlink ref="C124" r:id="rId1862" display="https://fbref.com/en/country/USA/United-States-Football" xr:uid="{19BE20A6-424F-4901-B850-1B96FC3119CA}"/>
    <hyperlink ref="E124" r:id="rId1863" display="https://fbref.com/en/squads/e4a775cb/Nottingham-Forest-Stats" xr:uid="{6319B623-061F-4680-8C17-9228E12C8759}"/>
    <hyperlink ref="AK124" r:id="rId1864" display="https://fbref.com/en/players/4a51ba65/matchlogs/2023-2024/summary/Matt-Turner-Match-Logs" xr:uid="{215D56B6-542D-4ED9-BD9F-0B78DF436AD5}"/>
    <hyperlink ref="B104" r:id="rId1865" display="https://fbref.com/en/players/7cd520e8/Destiny-Udogie" xr:uid="{3CE85A69-22B2-4C47-AA04-22BB6159E7EA}"/>
    <hyperlink ref="C104" r:id="rId1866" display="https://fbref.com/en/country/ITA/Italy-Football" xr:uid="{9B5F841D-D56F-40B8-8488-F569627D1D29}"/>
    <hyperlink ref="E104" r:id="rId1867" display="https://fbref.com/en/squads/361ca564/Tottenham-Hotspur-Stats" xr:uid="{A21FEFF5-9DC1-4903-9946-D968CBE3D651}"/>
    <hyperlink ref="AK104" r:id="rId1868" display="https://fbref.com/en/players/7cd520e8/matchlogs/2023-2024/summary/Destiny-Udogie-Match-Logs" xr:uid="{843458C5-E345-470B-864E-D1D73F417A82}"/>
    <hyperlink ref="B362" r:id="rId1869" display="https://fbref.com/en/players/1df4a109/Lesley-Ugochukwu" xr:uid="{CF63C67E-2CE0-4F87-ADFB-8B963026BC60}"/>
    <hyperlink ref="C362" r:id="rId1870" display="https://fbref.com/en/country/FRA/France-Football" xr:uid="{0655B106-E281-43FD-87E9-1032540CC71B}"/>
    <hyperlink ref="E362" r:id="rId1871" display="https://fbref.com/en/squads/cff3d9bb/Chelsea-Stats" xr:uid="{56FBD24A-821A-42D7-BF47-54B081332A8B}"/>
    <hyperlink ref="AK362" r:id="rId1872" display="https://fbref.com/en/players/1df4a109/matchlogs/2023-2024/summary/Lesley-Ugochukwu-Match-Logs" xr:uid="{0550535E-CEB5-401B-870F-4D1A2B4AC8D1}"/>
    <hyperlink ref="B68" r:id="rId1873" display="https://fbref.com/en/players/e06683ca/Virgil-van-Dijk" xr:uid="{763F135E-4EB5-462A-B1B4-522625F56CCF}"/>
    <hyperlink ref="C68" r:id="rId1874" display="https://fbref.com/en/country/NED/Netherlands-Football" xr:uid="{F0B18275-AAE3-47F9-AEB7-9DCA5E6ED8BC}"/>
    <hyperlink ref="E68" r:id="rId1875" display="https://fbref.com/en/squads/822bd0ba/Liverpool-Stats" xr:uid="{41DC9710-28F1-4441-BB94-C407EBAE608D}"/>
    <hyperlink ref="AK68" r:id="rId1876" display="https://fbref.com/en/players/e06683ca/matchlogs/2023-2024/summary/Virgil-van-Dijk-Match-Logs" xr:uid="{52217D31-F84C-4719-933E-A08AF3767C66}"/>
    <hyperlink ref="B313" r:id="rId1877" display="https://fbref.com/en/players/9f8e9423/Raphael-Varane" xr:uid="{F2FE6653-357F-4F77-8B54-6AEB40F56819}"/>
    <hyperlink ref="C313" r:id="rId1878" display="https://fbref.com/en/country/FRA/France-Football" xr:uid="{9102D999-7CAA-4DA6-AFEE-037C971A3CE2}"/>
    <hyperlink ref="E313" r:id="rId1879" display="https://fbref.com/en/squads/19538871/Manchester-United-Stats" xr:uid="{45A2152A-E695-416C-B48A-BF56435ADCD7}"/>
    <hyperlink ref="AK313" r:id="rId1880" display="https://fbref.com/en/players/9f8e9423/matchlogs/2023-2024/summary/Raphael-Varane-Match-Logs" xr:uid="{9066517F-A761-4F1F-97D8-11FB4DE23F29}"/>
    <hyperlink ref="B473" r:id="rId1881" display="https://fbref.com/en/players/3f7bafbe/Alejo-Veliz" xr:uid="{C3141F8E-B753-48DF-9020-96322ABAF8B6}"/>
    <hyperlink ref="C473" r:id="rId1882" display="https://fbref.com/en/country/ARG/Argentina-Football" xr:uid="{E59B7D01-B99D-4C53-A007-65B802DC395A}"/>
    <hyperlink ref="E473" r:id="rId1883" display="https://fbref.com/en/squads/361ca564/Tottenham-Hotspur-Stats" xr:uid="{5171E3D0-A726-4D16-A36F-FC1144A72ED2}"/>
    <hyperlink ref="AK473" r:id="rId1884" display="https://fbref.com/en/players/3f7bafbe/matchlogs/2023-2024/summary/Alejo-Veliz-Match-Logs" xr:uid="{2DD48957-07F0-488F-9C3B-4A5EECBD1DB2}"/>
    <hyperlink ref="B190" r:id="rId1885" display="https://fbref.com/en/players/dad4b285/Joel-Veltman" xr:uid="{FAF41CE6-CEF8-4C95-879A-71F705AAAF8C}"/>
    <hyperlink ref="C190" r:id="rId1886" display="https://fbref.com/en/country/NED/Netherlands-Football" xr:uid="{6D7F1338-B87E-41B9-80E6-4E410FA88A15}"/>
    <hyperlink ref="E190" r:id="rId1887" display="https://fbref.com/en/squads/d07537b9/Brighton-and-Hove-Albion-Stats" xr:uid="{5EA51363-F092-4267-8549-2BD6E37F0B57}"/>
    <hyperlink ref="AK190" r:id="rId1888" display="https://fbref.com/en/players/dad4b285/matchlogs/2023-2024/summary/Joel-Veltman-Match-Logs" xr:uid="{F1D380B2-47A8-44C7-9E1A-4943D0693927}"/>
    <hyperlink ref="B183" r:id="rId1889" display="https://fbref.com/en/players/8fe2a392/Micky-van-de-Ven" xr:uid="{49DA0EFF-2BBC-403B-BA3A-F4BF42967D5F}"/>
    <hyperlink ref="C183" r:id="rId1890" display="https://fbref.com/en/country/NED/Netherlands-Football" xr:uid="{B4FDA250-EE93-41AE-B7D1-C9BBB6C7D8E9}"/>
    <hyperlink ref="E183" r:id="rId1891" display="https://fbref.com/en/squads/361ca564/Tottenham-Hotspur-Stats" xr:uid="{1238AA0D-D60B-4817-AF38-4E558A1F6B9A}"/>
    <hyperlink ref="AK183" r:id="rId1892" display="https://fbref.com/en/players/8fe2a392/matchlogs/2023-2024/summary/Micky-van-de-Ven-Match-Logs" xr:uid="{313CEA82-6891-4761-8DED-A15AF95085DA}"/>
    <hyperlink ref="B213" r:id="rId1893" display="https://fbref.com/en/players/cf134113/Bart-Verbruggen" xr:uid="{159EA05E-327D-4BEE-B778-213FCF2C97A8}"/>
    <hyperlink ref="C213" r:id="rId1894" display="https://fbref.com/en/country/NED/Netherlands-Football" xr:uid="{42B57F0E-DE80-42FC-BE7E-F75C3506C6A3}"/>
    <hyperlink ref="E213" r:id="rId1895" display="https://fbref.com/en/squads/d07537b9/Brighton-and-Hove-Albion-Stats" xr:uid="{133FF8F7-C00C-4AC1-82CC-7CE4E51BEAC7}"/>
    <hyperlink ref="AK213" r:id="rId1896" display="https://fbref.com/en/players/cf134113/matchlogs/2023-2024/summary/Bart-Verbruggen-Match-Logs" xr:uid="{A5A784BF-7F45-4E13-8E28-6C585DD3A445}"/>
    <hyperlink ref="B11" r:id="rId1897" display="https://fbref.com/en/players/77d6fd4d/Guglielmo-Vicario" xr:uid="{C3B16A71-B3F4-4C27-AB93-27DD4505239E}"/>
    <hyperlink ref="C11" r:id="rId1898" display="https://fbref.com/en/country/ITA/Italy-Football" xr:uid="{DDEE3AAD-016E-4947-AD18-4C653DCD8344}"/>
    <hyperlink ref="E11" r:id="rId1899" display="https://fbref.com/en/squads/361ca564/Tottenham-Hotspur-Stats" xr:uid="{AB4FF536-DA92-44ED-8ACB-55FBF587A15E}"/>
    <hyperlink ref="AK11" r:id="rId1900" display="https://fbref.com/en/players/77d6fd4d/matchlogs/2023-2024/summary/Guglielmo-Vicario-Match-Logs" xr:uid="{5E68A05F-ADD4-4C85-A733-4920F094DE4C}"/>
    <hyperlink ref="B373" r:id="rId1901" display="https://fbref.com/en/players/6412cc03/Fabio-Vieira" xr:uid="{44B34FF4-EFD7-4C0C-AFC1-FDD9761F6C3F}"/>
    <hyperlink ref="C373" r:id="rId1902" display="https://fbref.com/en/country/POR/Portugal-Football" xr:uid="{760B3DBC-072C-4664-A243-0A7E9B4CEB51}"/>
    <hyperlink ref="E373" r:id="rId1903" display="https://fbref.com/en/squads/18bb7c10/Arsenal-Stats" xr:uid="{C1A64AF3-660C-4B19-A52F-84A8A2425DFB}"/>
    <hyperlink ref="AK373" r:id="rId1904" display="https://fbref.com/en/players/6412cc03/matchlogs/2023-2024/summary/Fabio-Vieira-Match-Logs" xr:uid="{75A60DBF-25A5-46B7-8C25-E4C208BC17BE}"/>
    <hyperlink ref="B353" r:id="rId1905" display="https://fbref.com/en/players/8b529245/Carlos-Vinicius" xr:uid="{203AB334-FA46-4C05-929F-C78C925FC540}"/>
    <hyperlink ref="C353" r:id="rId1906" display="https://fbref.com/en/country/BRA/Brazil-Football" xr:uid="{BB4C28DA-1E97-4D3E-B12B-30CD93FBA1FC}"/>
    <hyperlink ref="E353" r:id="rId1907" display="https://fbref.com/en/squads/fd962109/Fulham-Stats" xr:uid="{F84F17E1-EE44-4F6E-8084-592C9B32CA96}"/>
    <hyperlink ref="AK353" r:id="rId1908" display="https://fbref.com/en/players/8b529245/matchlogs/2023-2024/summary/Carlos-Vinicius-Match-Logs" xr:uid="{5329DDF1-B36F-4E62-9AFA-C6355CA66E5E}"/>
    <hyperlink ref="B177" r:id="rId1909" display="https://fbref.com/en/players/9295dc1c/Vitinho" xr:uid="{AC74DE6B-A7CE-42D0-984A-F045F3031BB2}"/>
    <hyperlink ref="C177" r:id="rId1910" display="https://fbref.com/en/country/BRA/Brazil-Football" xr:uid="{0502DD29-BA23-4DA2-B265-C5EB77DA932E}"/>
    <hyperlink ref="E177" r:id="rId1911" display="https://fbref.com/en/squads/943e8050/Burnley-Stats" xr:uid="{B06A4672-5CCF-4FF8-ACC6-3D64BA10C0CE}"/>
    <hyperlink ref="AK177" r:id="rId1912" display="https://fbref.com/en/players/9295dc1c/matchlogs/2023-2024/summary/Vitinho-Match-Logs" xr:uid="{AEA03FAC-98C7-4F58-8D30-F672249FA614}"/>
    <hyperlink ref="B306" r:id="rId1913" display="https://fbref.com/en/players/03df04ff/Odisseas-Vlachodimos" xr:uid="{E8D4EF61-0A2D-4232-8B92-DAAEA2B7E86E}"/>
    <hyperlink ref="C306" r:id="rId1914" display="https://fbref.com/en/country/GRE/Greece-Football" xr:uid="{530E3B11-61F4-4BD4-8AB5-D60B7FAA19B7}"/>
    <hyperlink ref="E306" r:id="rId1915" display="https://fbref.com/en/squads/e4a775cb/Nottingham-Forest-Stats" xr:uid="{E5182D3F-11EA-437A-ABE9-A982F974E564}"/>
    <hyperlink ref="AK306" r:id="rId1916" display="https://fbref.com/en/players/03df04ff/matchlogs/2023-2024/summary/Odisseas-Vlachodimos-Match-Logs" xr:uid="{705E9D93-69FB-47BB-84C4-76E9152942D3}"/>
    <hyperlink ref="B28" r:id="rId1917" display="https://fbref.com/en/players/86dd77d1/Kyle-Walker" xr:uid="{71A37B5C-EE63-4B8D-96E2-5FC46F542680}"/>
    <hyperlink ref="C28" r:id="rId1918" display="https://fbref.com/en/country/ENG/England-Football" xr:uid="{D61E408A-5786-49AD-8DB9-0B6E306AEE3F}"/>
    <hyperlink ref="E28" r:id="rId1919" display="https://fbref.com/en/squads/b8fd03ef/Manchester-City-Stats" xr:uid="{2645D3D6-09B5-45B0-803F-C057D44CD6CD}"/>
    <hyperlink ref="AK28" r:id="rId1920" display="https://fbref.com/en/players/86dd77d1/matchlogs/2023-2024/summary/Kyle-Walker-Match-Logs" xr:uid="{BDD47E30-679A-4BE1-A7EF-6F398401B834}"/>
    <hyperlink ref="B263" r:id="rId1921" display="https://fbref.com/en/players/9e525177/Aaron-Wan-Bissaka" xr:uid="{8E0274C5-9225-45D1-BF0A-3BE5D4BC63CF}"/>
    <hyperlink ref="C263" r:id="rId1922" display="https://fbref.com/en/country/ENG/England-Football" xr:uid="{3AF0C865-8474-400C-8FD0-134B90AF5B8B}"/>
    <hyperlink ref="E263" r:id="rId1923" display="https://fbref.com/en/squads/19538871/Manchester-United-Stats" xr:uid="{8797F5B8-ACD3-402C-BAC3-45A67E7BF5E5}"/>
    <hyperlink ref="AK263" r:id="rId1924" display="https://fbref.com/en/players/9e525177/matchlogs/2023-2024/summary/Aaron-Wan-Bissaka-Match-Logs" xr:uid="{7CA0082D-D130-4BED-9CF9-475654FA1DF0}"/>
    <hyperlink ref="B82" r:id="rId1925" display="https://fbref.com/en/players/8a7ff278/Joel-Ward" xr:uid="{1CA49A92-B96D-4940-819F-C5DEC7905009}"/>
    <hyperlink ref="C82" r:id="rId1926" display="https://fbref.com/en/country/ENG/England-Football" xr:uid="{1D2CC317-D788-4463-B325-F09188845608}"/>
    <hyperlink ref="E82" r:id="rId1927" display="https://fbref.com/en/squads/47c64c55/Crystal-Palace-Stats" xr:uid="{0F5EA05B-8C15-467C-BAC1-5302A62356D4}"/>
    <hyperlink ref="AK82" r:id="rId1928" display="https://fbref.com/en/players/8a7ff278/matchlogs/2023-2024/summary/Joel-Ward-Match-Logs" xr:uid="{E72F00FE-67C6-43AC-A40D-A2DBD7394D1A}"/>
    <hyperlink ref="B36" r:id="rId1929" display="https://fbref.com/en/players/3515d404/James-Ward-Prowse" xr:uid="{D1298700-7E3F-423D-B191-F6F7EC476762}"/>
    <hyperlink ref="C36" r:id="rId1930" display="https://fbref.com/en/country/ENG/England-Football" xr:uid="{0CB32FFA-EBE4-46C5-B2DF-CF7955630C22}"/>
    <hyperlink ref="E36" r:id="rId1931" display="https://fbref.com/en/squads/7c21e445/West-Ham-United-Stats" xr:uid="{D5B824A0-15EB-4FC7-97BA-62959C6B0498}"/>
    <hyperlink ref="AK36" r:id="rId1932" display="https://fbref.com/en/players/3515d404/matchlogs/2023-2024/summary/James-Ward-Prowse-Match-Logs" xr:uid="{CE0E5C63-9C8A-4BFB-8415-CBF3930446EE}"/>
    <hyperlink ref="B485" r:id="rId1933" display="https://fbref.com/en/players/95bd120d/Deivid-Washington" xr:uid="{4903E6E4-213C-4B47-B1B6-0FE6CF178029}"/>
    <hyperlink ref="C485" r:id="rId1934" display="https://fbref.com/en/country/BRA/Brazil-Football" xr:uid="{A4E5B679-8A65-4E42-BD13-B63DA5F58696}"/>
    <hyperlink ref="E485" r:id="rId1935" display="https://fbref.com/en/squads/cff3d9bb/Chelsea-Stats" xr:uid="{363E8071-A890-43ED-B62B-9DDD5CEF38E2}"/>
    <hyperlink ref="AK485" r:id="rId1936" display="https://fbref.com/en/players/95bd120d/matchlogs/2023-2024/summary/Deivid-Washington-Match-Logs" xr:uid="{11343BAD-8CF8-43E6-8FA3-265D18A5E7FA}"/>
    <hyperlink ref="B16" r:id="rId1937" display="https://fbref.com/en/players/aed3a70f/Ollie-Watkins" xr:uid="{3DC4D983-BA06-40F1-84DB-91BD60135B76}"/>
    <hyperlink ref="C16" r:id="rId1938" display="https://fbref.com/en/country/ENG/England-Football" xr:uid="{DBBC558F-DAD0-4625-BBCF-6D17AAE3E5E1}"/>
    <hyperlink ref="E16" r:id="rId1939" display="https://fbref.com/en/squads/8602292d/Aston-Villa-Stats" xr:uid="{277784C2-9071-462A-B1A2-F39F4569FFD5}"/>
    <hyperlink ref="AK16" r:id="rId1940" display="https://fbref.com/en/players/aed3a70f/matchlogs/2023-2024/summary/Ollie-Watkins-Match-Logs" xr:uid="{CC20C08E-0075-4212-B2D9-2C489973D9EC}"/>
    <hyperlink ref="B282" r:id="rId1941" display="https://fbref.com/en/players/c40b6180/Adam-Webster" xr:uid="{BE149D76-39EB-4B36-8EF7-F2E5ECEDBB49}"/>
    <hyperlink ref="C282" r:id="rId1942" display="https://fbref.com/en/country/ENG/England-Football" xr:uid="{F6F640E1-5F0C-4156-A2FF-DB3FC039587C}"/>
    <hyperlink ref="E282" r:id="rId1943" display="https://fbref.com/en/squads/d07537b9/Brighton-and-Hove-Albion-Stats" xr:uid="{3D7D6B1E-293E-49D4-9DF4-C96AAAFC66C4}"/>
    <hyperlink ref="AK282" r:id="rId1944" display="https://fbref.com/en/players/c40b6180/matchlogs/2023-2024/summary/Adam-Webster-Match-Logs" xr:uid="{42F7CB71-BC20-447A-96F3-69FCB0AE5136}"/>
    <hyperlink ref="B299" r:id="rId1945" display="https://fbref.com/en/players/ce5143da/Danny-Welbeck" xr:uid="{48E86F6D-3F4E-48FF-9186-37B6019AC211}"/>
    <hyperlink ref="C299" r:id="rId1946" display="https://fbref.com/en/country/ENG/England-Football" xr:uid="{56A44328-E836-44F6-84EA-C60E86C231AD}"/>
    <hyperlink ref="E299" r:id="rId1947" display="https://fbref.com/en/squads/d07537b9/Brighton-and-Hove-Albion-Stats" xr:uid="{02BF1370-88D7-46D7-9F3B-2A02D5150279}"/>
    <hyperlink ref="AK299" r:id="rId1948" display="https://fbref.com/en/players/ce5143da/matchlogs/2023-2024/summary/Danny-Welbeck-Match-Logs" xr:uid="{40143819-F1EB-496C-B9C0-1A1C31019649}"/>
    <hyperlink ref="B90" r:id="rId1949" display="https://fbref.com/en/players/35e413f1/Ben-White" xr:uid="{B93CC227-ED97-4C45-959C-F8ABB9EC03A5}"/>
    <hyperlink ref="C90" r:id="rId1950" display="https://fbref.com/en/country/ENG/England-Football" xr:uid="{D9E35501-A9DC-45CF-B1F9-4B202FBC259A}"/>
    <hyperlink ref="E90" r:id="rId1951" display="https://fbref.com/en/squads/18bb7c10/Arsenal-Stats" xr:uid="{947C6EB1-8163-4829-9833-B34868B19A1B}"/>
    <hyperlink ref="AK90" r:id="rId1952" display="https://fbref.com/en/players/35e413f1/matchlogs/2023-2024/summary/Ben-White-Match-Logs" xr:uid="{FF5637A0-7B94-49FF-BC96-82473BA49BCA}"/>
    <hyperlink ref="B323" r:id="rId1953" display="https://fbref.com/en/players/dd323728/Neco-Williams" xr:uid="{A3D87E22-707E-4460-9BC6-9C4276FC211A}"/>
    <hyperlink ref="C323" r:id="rId1954" display="https://fbref.com/en/country/WAL/Wales-Football" xr:uid="{6050D247-941F-40A6-A73E-ED5AD6F83129}"/>
    <hyperlink ref="E323" r:id="rId1955" display="https://fbref.com/en/squads/e4a775cb/Nottingham-Forest-Stats" xr:uid="{646B573F-7747-48B0-9995-DBEF80988F8C}"/>
    <hyperlink ref="AK323" r:id="rId1956" display="https://fbref.com/en/players/dd323728/matchlogs/2023-2024/summary/Neco-Williams-Match-Logs" xr:uid="{A4AE8AE0-2BD5-449F-9DAD-5A4D32B90068}"/>
    <hyperlink ref="B166" r:id="rId1957" display="https://fbref.com/en/players/8b9ebd03/Willian" xr:uid="{7FEAF005-E33B-4CAC-9D17-C9FAE41D1DDE}"/>
    <hyperlink ref="C166" r:id="rId1958" display="https://fbref.com/en/country/BRA/Brazil-Football" xr:uid="{E78BD799-E7A3-42F3-B9D4-8A2EDC8BC841}"/>
    <hyperlink ref="E166" r:id="rId1959" display="https://fbref.com/en/squads/fd962109/Fulham-Stats" xr:uid="{3FBDF524-5C8F-4E13-9D85-182983468911}"/>
    <hyperlink ref="AK166" r:id="rId1960" display="https://fbref.com/en/players/8b9ebd03/matchlogs/2023-2024/summary/Willian-Match-Logs" xr:uid="{23AB8B5A-83DD-4E8F-91B7-4012DFE42A04}"/>
    <hyperlink ref="B409" r:id="rId1961" display="https://fbref.com/en/players/a3b03921/Joe-Willock" xr:uid="{F46F3BED-49C4-4738-9DC4-57569B9253AE}"/>
    <hyperlink ref="C409" r:id="rId1962" display="https://fbref.com/en/country/ENG/England-Football" xr:uid="{97368807-CFAE-42DC-8F8F-B766BD49E29B}"/>
    <hyperlink ref="E409" r:id="rId1963" display="https://fbref.com/en/squads/b2b47a98/Newcastle-United-Stats" xr:uid="{39682D04-639F-429D-B84A-72D8D11FD786}"/>
    <hyperlink ref="AK409" r:id="rId1964" display="https://fbref.com/en/players/a3b03921/matchlogs/2023-2024/summary/Joe-Willock-Match-Logs" xr:uid="{1206718E-81D5-4F76-BE99-1C67CBFB6F6B}"/>
    <hyperlink ref="B242" r:id="rId1965" display="https://fbref.com/en/players/c596fcb0/Callum-Wilson" xr:uid="{EE46FB46-8E6B-4A94-A541-72EA0C823566}"/>
    <hyperlink ref="C242" r:id="rId1966" display="https://fbref.com/en/country/ENG/England-Football" xr:uid="{4828621B-D2E7-45EA-B940-10DE3CC18A7A}"/>
    <hyperlink ref="E242" r:id="rId1967" display="https://fbref.com/en/squads/b2b47a98/Newcastle-United-Stats" xr:uid="{AE8F1385-D1D7-4D7A-90D8-C82A8FE09FBB}"/>
    <hyperlink ref="AK242" r:id="rId1968" display="https://fbref.com/en/players/c596fcb0/matchlogs/2023-2024/summary/Callum-Wilson-Match-Logs" xr:uid="{A4DCF46C-B973-48F8-91B1-287B6EC3F861}"/>
    <hyperlink ref="B162" r:id="rId1969" display="https://fbref.com/en/players/c6dc9ecd/Harry-Wilson" xr:uid="{3504A1C0-BB7A-4D6E-8756-D81F4AE8F7D4}"/>
    <hyperlink ref="C162" r:id="rId1970" display="https://fbref.com/en/country/WAL/Wales-Football" xr:uid="{51B22122-A845-4AAC-9EC1-7BDD0586AF8E}"/>
    <hyperlink ref="E162" r:id="rId1971" display="https://fbref.com/en/squads/fd962109/Fulham-Stats" xr:uid="{1CD124A5-F9A3-4429-9DCC-46C5286B3902}"/>
    <hyperlink ref="AK162" r:id="rId1972" display="https://fbref.com/en/players/c6dc9ecd/matchlogs/2023-2024/summary/Harry-Wilson-Match-Logs" xr:uid="{40C9D509-B55D-4386-AF02-746DFF62F95E}"/>
    <hyperlink ref="B73" r:id="rId1973" display="https://fbref.com/en/players/2500cef9/Yoane-Wissa" xr:uid="{A8BEF71F-F088-412F-827A-A3B0DE18918C}"/>
    <hyperlink ref="C73" r:id="rId1974" display="https://fbref.com/en/country/COD/Congo-DR-Football" xr:uid="{C7637234-5CEF-4B23-8F1B-F05CCEC48188}"/>
    <hyperlink ref="E73" r:id="rId1975" display="https://fbref.com/en/squads/cd051869/Brentford-Stats" xr:uid="{11E2F4BF-2389-431C-A44C-522ED5EC96C9}"/>
    <hyperlink ref="AK73" r:id="rId1976" display="https://fbref.com/en/players/2500cef9/matchlogs/2023-2024/summary/Yoane-Wissa-Match-Logs" xr:uid="{75CF881A-4517-46CE-B047-32B563817212}"/>
    <hyperlink ref="B278" r:id="rId1977" display="https://fbref.com/en/players/4e9a0555/Chris-Wood" xr:uid="{6F8788D8-9D4E-4968-BF45-A5A45080F950}"/>
    <hyperlink ref="C278" r:id="rId1978" display="https://fbref.com/en/country/NZL/New-Zealand-Football" xr:uid="{36058044-7F79-49BF-9B2A-0D67E8216B1B}"/>
    <hyperlink ref="E278" r:id="rId1979" display="https://fbref.com/en/squads/e4a775cb/Nottingham-Forest-Stats" xr:uid="{FAFD5805-7114-4541-8FD0-894525790DDD}"/>
    <hyperlink ref="AK278" r:id="rId1980" display="https://fbref.com/en/players/4e9a0555/matchlogs/2023-2024/summary/Chris-Wood-Match-Logs" xr:uid="{30FC86BB-D302-484A-A63A-FFC88C278312}"/>
    <hyperlink ref="B442" r:id="rId1981" display="https://fbref.com/en/players/d3085b49/Cauley-Woodrow" xr:uid="{C195E7AF-80DE-4839-A458-F6F92EF44252}"/>
    <hyperlink ref="C442" r:id="rId1982" display="https://fbref.com/en/country/ENG/England-Football" xr:uid="{4FD97D54-B779-491E-893F-8BEEB632D604}"/>
    <hyperlink ref="E442" r:id="rId1983" display="https://fbref.com/en/squads/e297cd13/Luton-Town-Stats" xr:uid="{7E2980D7-F7BD-4B16-BB3E-1F6D2998EAB3}"/>
    <hyperlink ref="AK442" r:id="rId1984" display="https://fbref.com/en/players/d3085b49/matchlogs/2023-2024/summary/Cauley-Woodrow-Match-Logs" xr:uid="{EE0CCBB1-53B0-48EE-A972-D46183B639A4}"/>
    <hyperlink ref="B311" r:id="rId1985" display="https://fbref.com/en/players/a5212312/Joe-Worrall" xr:uid="{A054C268-05E1-4BD9-8DFD-D26BF980805C}"/>
    <hyperlink ref="C311" r:id="rId1986" display="https://fbref.com/en/country/ENG/England-Football" xr:uid="{6CDA76C1-7A30-4CE6-8EC6-8A736FF1B541}"/>
    <hyperlink ref="E311" r:id="rId1987" display="https://fbref.com/en/squads/e4a775cb/Nottingham-Forest-Stats" xr:uid="{8F7EACBA-D6D0-443D-9EBE-F349A51AD79C}"/>
    <hyperlink ref="AK311" r:id="rId1988" display="https://fbref.com/en/players/a5212312/matchlogs/2023-2024/summary/Joe-Worrall-Match-Logs" xr:uid="{EB40358A-1637-47E0-AF92-692378314A22}"/>
    <hyperlink ref="B357" r:id="rId1989" display="https://fbref.com/en/players/907a5d7c/Yehor-Yarmoliuk" xr:uid="{88859D55-D9CB-4264-BF08-2071DC3BCFB8}"/>
    <hyperlink ref="C357" r:id="rId1990" display="https://fbref.com/en/country/UKR/Ukraine-Football" xr:uid="{511B6FC4-4C4B-4DA4-8395-8A7DDA14FC35}"/>
    <hyperlink ref="E357" r:id="rId1991" display="https://fbref.com/en/squads/cd051869/Brentford-Stats" xr:uid="{53B8E106-4D5F-4EF4-9ADB-9297ABDD6816}"/>
    <hyperlink ref="AK357" r:id="rId1992" display="https://fbref.com/en/players/907a5d7c/matchlogs/2023-2024/summary/Yehor-Yarmoliuk-Match-Logs" xr:uid="{5F2DA3D3-E62A-4F1E-94F1-83F827702131}"/>
    <hyperlink ref="B217" r:id="rId1993" display="https://fbref.com/en/players/c1fe2a48/Ryan-Yates" xr:uid="{9D269A56-3390-4227-8D4B-D91A0A902D9A}"/>
    <hyperlink ref="C217" r:id="rId1994" display="https://fbref.com/en/country/ENG/England-Football" xr:uid="{53BBC3A0-F479-4C59-A86B-878463955169}"/>
    <hyperlink ref="E217" r:id="rId1995" display="https://fbref.com/en/squads/e4a775cb/Nottingham-Forest-Stats" xr:uid="{697C5468-3E42-4B58-A7C5-DB9962936CEC}"/>
    <hyperlink ref="AK217" r:id="rId1996" display="https://fbref.com/en/players/c1fe2a48/matchlogs/2023-2024/summary/Ryan-Yates-Match-Logs" xr:uid="{D33547DC-1511-4E33-90C1-D72DA27A211E}"/>
    <hyperlink ref="B109" r:id="rId1997" display="https://fbref.com/en/players/be927d03/Ashley-Young" xr:uid="{1565116C-8CB5-46F4-95F3-999D6BA0191C}"/>
    <hyperlink ref="C109" r:id="rId1998" display="https://fbref.com/en/country/ENG/England-Football" xr:uid="{2B0DBA33-2777-418F-A890-A56A84AE19C5}"/>
    <hyperlink ref="E109" r:id="rId1999" display="https://fbref.com/en/squads/d3fd31cc/Everton-Stats" xr:uid="{DCFD0869-E6A3-4BD7-8709-048EABBA8253}"/>
    <hyperlink ref="AK109" r:id="rId2000" display="https://fbref.com/en/players/be927d03/matchlogs/2023-2024/summary/Ashley-Young-Match-Logs" xr:uid="{3EAE52B4-AC1B-4F24-A8A0-2FB71254ABD5}"/>
    <hyperlink ref="B26" r:id="rId2001" display="https://fbref.com/en/players/88968486/Illia-Zabarnyi" xr:uid="{DCCBB0E7-CAB0-429B-91C7-6D0ED5A16017}"/>
    <hyperlink ref="C26" r:id="rId2002" display="https://fbref.com/en/country/UKR/Ukraine-Football" xr:uid="{F57555A9-3960-4F46-91EE-99A73D2F0A85}"/>
    <hyperlink ref="E26" r:id="rId2003" display="https://fbref.com/en/squads/4ba7cbea/Bournemouth-Stats" xr:uid="{A909EC47-CEAF-43ED-A436-0FE2A1E64D86}"/>
    <hyperlink ref="AK26" r:id="rId2004" display="https://fbref.com/en/players/88968486/matchlogs/2023-2024/summary/Illia-Zabarnyi-Match-Logs" xr:uid="{886A79D3-515D-45DB-9AAB-153352382E3C}"/>
    <hyperlink ref="B294" r:id="rId2005" display="https://fbref.com/en/players/9907b1c8/Nicolo-Zaniolo" xr:uid="{6E202F5E-DAD1-4FA7-B25A-F6A8A4736C8E}"/>
    <hyperlink ref="C294" r:id="rId2006" display="https://fbref.com/en/country/ITA/Italy-Football" xr:uid="{A6861CB8-7579-4B7B-A39C-32BE416D4271}"/>
    <hyperlink ref="E294" r:id="rId2007" display="https://fbref.com/en/squads/8602292d/Aston-Villa-Stats" xr:uid="{2563982E-2AFB-46DA-9286-A178DA72CE9B}"/>
    <hyperlink ref="AK294" r:id="rId2008" display="https://fbref.com/en/players/9907b1c8/matchlogs/2023-2024/summary/Nicolo-Zaniolo-Match-Logs" xr:uid="{02FF8B78-F3AD-4D7A-9415-420F1AD73DE7}"/>
    <hyperlink ref="B410" r:id="rId2009" display="https://fbref.com/en/players/07d65234/Anass-Zaroury" xr:uid="{A9B89830-C09D-4947-988F-E319BA51C673}"/>
    <hyperlink ref="C410" r:id="rId2010" display="https://fbref.com/en/country/MAR/Morocco-Football" xr:uid="{FA4ECDFE-21AF-48B9-8A68-E51950951B6D}"/>
    <hyperlink ref="E410" r:id="rId2011" display="https://fbref.com/en/squads/943e8050/Burnley-Stats" xr:uid="{50C01430-B357-4707-9993-AD3DB491D975}"/>
    <hyperlink ref="AK410" r:id="rId2012" display="https://fbref.com/en/players/07d65234/matchlogs/2023-2024/summary/Anass-Zaroury-Match-Logs" xr:uid="{E9C1EB87-25EB-450C-915C-0223683A1053}"/>
    <hyperlink ref="B134" r:id="rId2013" display="https://fbref.com/en/players/51cf8561/Oleksandr-Zinchenko" xr:uid="{7FB347A7-4A92-42BE-8FEC-712697A76008}"/>
    <hyperlink ref="C134" r:id="rId2014" display="https://fbref.com/en/country/UKR/Ukraine-Football" xr:uid="{72D69ECF-EEB9-400A-978F-1583CF03D779}"/>
    <hyperlink ref="E134" r:id="rId2015" display="https://fbref.com/en/squads/18bb7c10/Arsenal-Stats" xr:uid="{BED68554-1BB3-474F-8BC6-12BEE219F1AB}"/>
    <hyperlink ref="AK134" r:id="rId2016" display="https://fbref.com/en/players/51cf8561/matchlogs/2023-2024/summary/Oleksandr-Zinchenko-Match-Logs" xr:uid="{87A2E0E9-9D43-47CD-A76E-F3421BB1090B}"/>
    <hyperlink ref="B60" r:id="rId2017" display="https://fbref.com/en/players/ce4246f5/Kurt-Zouma" xr:uid="{3C4376EC-FBF3-4C9E-98F2-E858F23D0FDF}"/>
    <hyperlink ref="C60" r:id="rId2018" display="https://fbref.com/en/country/FRA/France-Football" xr:uid="{06BCC471-884A-4BE5-82F7-B7EB4EFABDCD}"/>
    <hyperlink ref="E60" r:id="rId2019" display="https://fbref.com/en/squads/7c21e445/West-Ham-United-Stats" xr:uid="{83CD26CF-4D8B-4D25-9C1B-522B836C1670}"/>
    <hyperlink ref="AK60" r:id="rId2020" display="https://fbref.com/en/players/ce4246f5/matchlogs/2023-2024/summary/Kurt-Zouma-Match-Logs" xr:uid="{B441C912-FEE7-42B5-981A-48B63FCC140B}"/>
    <hyperlink ref="B86" r:id="rId2021" display="https://fbref.com/en/players/79300479/Martin-Odegaard" xr:uid="{F73D70A1-231B-47AE-9F26-FC1417786D8C}"/>
    <hyperlink ref="C86" r:id="rId2022" display="https://fbref.com/en/country/NOR/Norway-Football" xr:uid="{AECB3715-26C6-4E58-A5CC-5952E64CFD1C}"/>
    <hyperlink ref="E86" r:id="rId2023" display="https://fbref.com/en/squads/18bb7c10/Arsenal-Stats" xr:uid="{2D2D6099-3507-4B69-96B4-A135DA619BD5}"/>
    <hyperlink ref="AK86" r:id="rId2024" display="https://fbref.com/en/players/79300479/matchlogs/2023-2024/summary/Martin-Odegaard-Match-Logs" xr:uid="{986E9A34-9A58-4CE5-812E-1D17A4F96480}"/>
  </hyperlinks>
  <pageMargins left="0.7" right="0.7" top="0.75" bottom="0.75" header="0.3" footer="0.3"/>
  <pageSetup paperSize="9" orientation="portrait" r:id="rId20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2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3918</v>
      </c>
      <c r="G3" s="69">
        <v>1996</v>
      </c>
      <c r="H3" s="70">
        <v>18</v>
      </c>
      <c r="I3" s="98">
        <v>1620</v>
      </c>
      <c r="J3" s="71">
        <v>90</v>
      </c>
      <c r="K3" s="71">
        <v>100</v>
      </c>
      <c r="L3" s="71">
        <v>18</v>
      </c>
      <c r="M3" s="70">
        <v>18</v>
      </c>
      <c r="N3" s="71">
        <v>90</v>
      </c>
      <c r="O3" s="71">
        <v>18</v>
      </c>
      <c r="P3" s="59">
        <v>0</v>
      </c>
      <c r="Q3" s="60"/>
      <c r="R3" s="60">
        <v>0</v>
      </c>
      <c r="S3" s="70">
        <v>1</v>
      </c>
      <c r="T3" s="71">
        <v>18</v>
      </c>
      <c r="U3" s="71">
        <v>26</v>
      </c>
      <c r="V3" s="77">
        <v>-8</v>
      </c>
      <c r="W3" s="77">
        <v>-0.44</v>
      </c>
      <c r="X3" s="60"/>
      <c r="Y3" s="70">
        <v>22.5</v>
      </c>
      <c r="Z3" s="71">
        <v>24.6</v>
      </c>
      <c r="AA3" s="77">
        <v>-2.1</v>
      </c>
      <c r="AB3" s="77">
        <v>-0.12</v>
      </c>
      <c r="AC3" s="60"/>
      <c r="AD3" s="63" t="s">
        <v>25</v>
      </c>
    </row>
    <row r="4" spans="1:30" ht="17.25" thickBot="1">
      <c r="A4" s="72">
        <v>202</v>
      </c>
      <c r="B4" s="57" t="s">
        <v>2654</v>
      </c>
      <c r="C4" s="58" t="s">
        <v>1812</v>
      </c>
      <c r="D4" s="69" t="s">
        <v>111</v>
      </c>
      <c r="E4" s="58" t="s">
        <v>2347</v>
      </c>
      <c r="F4" s="69" t="s">
        <v>4043</v>
      </c>
      <c r="G4" s="69">
        <v>1991</v>
      </c>
      <c r="H4" s="70">
        <v>18</v>
      </c>
      <c r="I4" s="98">
        <v>1620</v>
      </c>
      <c r="J4" s="71">
        <v>90</v>
      </c>
      <c r="K4" s="71">
        <v>100</v>
      </c>
      <c r="L4" s="71">
        <v>18</v>
      </c>
      <c r="M4" s="70">
        <v>18</v>
      </c>
      <c r="N4" s="71">
        <v>90</v>
      </c>
      <c r="O4" s="71">
        <v>18</v>
      </c>
      <c r="P4" s="59">
        <v>0</v>
      </c>
      <c r="Q4" s="60"/>
      <c r="R4" s="60">
        <v>0</v>
      </c>
      <c r="S4" s="70">
        <v>0.5</v>
      </c>
      <c r="T4" s="71">
        <v>13</v>
      </c>
      <c r="U4" s="71">
        <v>44</v>
      </c>
      <c r="V4" s="77">
        <v>-31</v>
      </c>
      <c r="W4" s="77">
        <v>-1.72</v>
      </c>
      <c r="X4" s="60"/>
      <c r="Y4" s="70">
        <v>13.5</v>
      </c>
      <c r="Z4" s="71">
        <v>37.1</v>
      </c>
      <c r="AA4" s="77">
        <v>-23.5</v>
      </c>
      <c r="AB4" s="77">
        <v>-1.31</v>
      </c>
      <c r="AC4" s="60"/>
      <c r="AD4" s="63" t="s">
        <v>25</v>
      </c>
    </row>
    <row r="5" spans="1:30" ht="17.25" thickBot="1">
      <c r="A5" s="72">
        <v>313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4057</v>
      </c>
      <c r="G5" s="69">
        <v>1997</v>
      </c>
      <c r="H5" s="70">
        <v>18</v>
      </c>
      <c r="I5" s="98">
        <v>1620</v>
      </c>
      <c r="J5" s="71">
        <v>90</v>
      </c>
      <c r="K5" s="71">
        <v>100</v>
      </c>
      <c r="L5" s="71">
        <v>18</v>
      </c>
      <c r="M5" s="70">
        <v>18</v>
      </c>
      <c r="N5" s="71">
        <v>90</v>
      </c>
      <c r="O5" s="71">
        <v>18</v>
      </c>
      <c r="P5" s="59">
        <v>0</v>
      </c>
      <c r="Q5" s="60"/>
      <c r="R5" s="60">
        <v>0</v>
      </c>
      <c r="S5" s="70">
        <v>1.22</v>
      </c>
      <c r="T5" s="71">
        <v>23</v>
      </c>
      <c r="U5" s="71">
        <v>30</v>
      </c>
      <c r="V5" s="77">
        <v>-7</v>
      </c>
      <c r="W5" s="77">
        <v>-0.39</v>
      </c>
      <c r="X5" s="60"/>
      <c r="Y5" s="70">
        <v>22.3</v>
      </c>
      <c r="Z5" s="71">
        <v>30.5</v>
      </c>
      <c r="AA5" s="77">
        <v>-8.1999999999999993</v>
      </c>
      <c r="AB5" s="77">
        <v>-0.45</v>
      </c>
      <c r="AC5" s="60"/>
      <c r="AD5" s="63" t="s">
        <v>25</v>
      </c>
    </row>
    <row r="6" spans="1:30" ht="17.25" thickBot="1">
      <c r="A6" s="72">
        <v>333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4125</v>
      </c>
      <c r="G6" s="69">
        <v>1992</v>
      </c>
      <c r="H6" s="70">
        <v>18</v>
      </c>
      <c r="I6" s="98">
        <v>1620</v>
      </c>
      <c r="J6" s="71">
        <v>90</v>
      </c>
      <c r="K6" s="71">
        <v>100</v>
      </c>
      <c r="L6" s="71">
        <v>18</v>
      </c>
      <c r="M6" s="70">
        <v>18</v>
      </c>
      <c r="N6" s="71">
        <v>90</v>
      </c>
      <c r="O6" s="71">
        <v>18</v>
      </c>
      <c r="P6" s="59">
        <v>0</v>
      </c>
      <c r="Q6" s="60"/>
      <c r="R6" s="60">
        <v>0</v>
      </c>
      <c r="S6" s="70">
        <v>1.17</v>
      </c>
      <c r="T6" s="71">
        <v>26</v>
      </c>
      <c r="U6" s="71">
        <v>31</v>
      </c>
      <c r="V6" s="77">
        <v>-5</v>
      </c>
      <c r="W6" s="77">
        <v>-0.28000000000000003</v>
      </c>
      <c r="X6" s="60"/>
      <c r="Y6" s="70">
        <v>22.9</v>
      </c>
      <c r="Z6" s="71">
        <v>30.9</v>
      </c>
      <c r="AA6" s="77">
        <v>-8</v>
      </c>
      <c r="AB6" s="77">
        <v>-0.44</v>
      </c>
      <c r="AC6" s="60"/>
      <c r="AD6" s="63" t="s">
        <v>25</v>
      </c>
    </row>
    <row r="7" spans="1:30" ht="17.25" thickBot="1">
      <c r="A7" s="72">
        <v>440</v>
      </c>
      <c r="B7" s="57" t="s">
        <v>2678</v>
      </c>
      <c r="C7" s="58" t="s">
        <v>1860</v>
      </c>
      <c r="D7" s="69" t="s">
        <v>111</v>
      </c>
      <c r="E7" s="58" t="s">
        <v>69</v>
      </c>
      <c r="F7" s="69" t="s">
        <v>4200</v>
      </c>
      <c r="G7" s="69">
        <v>1996</v>
      </c>
      <c r="H7" s="70">
        <v>18</v>
      </c>
      <c r="I7" s="98">
        <v>1620</v>
      </c>
      <c r="J7" s="71">
        <v>90</v>
      </c>
      <c r="K7" s="71">
        <v>100</v>
      </c>
      <c r="L7" s="71">
        <v>18</v>
      </c>
      <c r="M7" s="70">
        <v>18</v>
      </c>
      <c r="N7" s="71">
        <v>90</v>
      </c>
      <c r="O7" s="71">
        <v>18</v>
      </c>
      <c r="P7" s="59">
        <v>0</v>
      </c>
      <c r="Q7" s="60"/>
      <c r="R7" s="60">
        <v>0</v>
      </c>
      <c r="S7" s="70">
        <v>1.56</v>
      </c>
      <c r="T7" s="71">
        <v>18</v>
      </c>
      <c r="U7" s="71">
        <v>23</v>
      </c>
      <c r="V7" s="77">
        <v>-5</v>
      </c>
      <c r="W7" s="77">
        <v>-0.28000000000000003</v>
      </c>
      <c r="X7" s="60"/>
      <c r="Y7" s="70">
        <v>27.2</v>
      </c>
      <c r="Z7" s="71">
        <v>30.1</v>
      </c>
      <c r="AA7" s="77">
        <v>-2.9</v>
      </c>
      <c r="AB7" s="77">
        <v>-0.16</v>
      </c>
      <c r="AC7" s="60"/>
      <c r="AD7" s="63" t="s">
        <v>25</v>
      </c>
    </row>
    <row r="8" spans="1:30" ht="17.25" thickBot="1">
      <c r="A8" s="72">
        <v>469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3867</v>
      </c>
      <c r="G8" s="69">
        <v>1994</v>
      </c>
      <c r="H8" s="70">
        <v>18</v>
      </c>
      <c r="I8" s="98">
        <v>1620</v>
      </c>
      <c r="J8" s="71">
        <v>90</v>
      </c>
      <c r="K8" s="71">
        <v>100</v>
      </c>
      <c r="L8" s="71">
        <v>18</v>
      </c>
      <c r="M8" s="70">
        <v>18</v>
      </c>
      <c r="N8" s="71">
        <v>90</v>
      </c>
      <c r="O8" s="71">
        <v>18</v>
      </c>
      <c r="P8" s="59">
        <v>0</v>
      </c>
      <c r="Q8" s="60"/>
      <c r="R8" s="60">
        <v>0</v>
      </c>
      <c r="S8" s="70">
        <v>1.44</v>
      </c>
      <c r="T8" s="71">
        <v>23</v>
      </c>
      <c r="U8" s="71">
        <v>22</v>
      </c>
      <c r="V8" s="78">
        <v>1</v>
      </c>
      <c r="W8" s="78">
        <v>0.06</v>
      </c>
      <c r="X8" s="60"/>
      <c r="Y8" s="70">
        <v>28.6</v>
      </c>
      <c r="Z8" s="71">
        <v>23.4</v>
      </c>
      <c r="AA8" s="78">
        <v>5.3</v>
      </c>
      <c r="AB8" s="78">
        <v>0.28999999999999998</v>
      </c>
      <c r="AC8" s="60"/>
      <c r="AD8" s="63" t="s">
        <v>25</v>
      </c>
    </row>
    <row r="9" spans="1:30" ht="17.25" thickBot="1">
      <c r="A9" s="72">
        <v>509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4245</v>
      </c>
      <c r="G9" s="69">
        <v>2001</v>
      </c>
      <c r="H9" s="70">
        <v>18</v>
      </c>
      <c r="I9" s="98">
        <v>1620</v>
      </c>
      <c r="J9" s="71">
        <v>90</v>
      </c>
      <c r="K9" s="71">
        <v>100</v>
      </c>
      <c r="L9" s="71">
        <v>18</v>
      </c>
      <c r="M9" s="70">
        <v>18</v>
      </c>
      <c r="N9" s="71">
        <v>90</v>
      </c>
      <c r="O9" s="71">
        <v>18</v>
      </c>
      <c r="P9" s="59">
        <v>0</v>
      </c>
      <c r="Q9" s="60"/>
      <c r="R9" s="60">
        <v>0</v>
      </c>
      <c r="S9" s="70">
        <v>2.2200000000000002</v>
      </c>
      <c r="T9" s="71">
        <v>36</v>
      </c>
      <c r="U9" s="71">
        <v>16</v>
      </c>
      <c r="V9" s="78">
        <v>20</v>
      </c>
      <c r="W9" s="78">
        <v>1.1100000000000001</v>
      </c>
      <c r="X9" s="60"/>
      <c r="Y9" s="70">
        <v>32</v>
      </c>
      <c r="Z9" s="71">
        <v>13.7</v>
      </c>
      <c r="AA9" s="78">
        <v>18.3</v>
      </c>
      <c r="AB9" s="78">
        <v>1.02</v>
      </c>
      <c r="AC9" s="60"/>
      <c r="AD9" s="63" t="s">
        <v>25</v>
      </c>
    </row>
    <row r="10" spans="1:30" ht="17.25" thickBot="1">
      <c r="A10" s="72">
        <v>566</v>
      </c>
      <c r="B10" s="57" t="s">
        <v>2690</v>
      </c>
      <c r="C10" s="58" t="s">
        <v>1812</v>
      </c>
      <c r="D10" s="69" t="s">
        <v>111</v>
      </c>
      <c r="E10" s="58" t="s">
        <v>2346</v>
      </c>
      <c r="F10" s="69" t="s">
        <v>4283</v>
      </c>
      <c r="G10" s="69">
        <v>2002</v>
      </c>
      <c r="H10" s="70">
        <v>18</v>
      </c>
      <c r="I10" s="98">
        <v>1620</v>
      </c>
      <c r="J10" s="71">
        <v>90</v>
      </c>
      <c r="K10" s="71">
        <v>100</v>
      </c>
      <c r="L10" s="71">
        <v>18</v>
      </c>
      <c r="M10" s="70">
        <v>18</v>
      </c>
      <c r="N10" s="71">
        <v>90</v>
      </c>
      <c r="O10" s="71">
        <v>18</v>
      </c>
      <c r="P10" s="59">
        <v>0</v>
      </c>
      <c r="Q10" s="60"/>
      <c r="R10" s="60">
        <v>0</v>
      </c>
      <c r="S10" s="70">
        <v>0.61</v>
      </c>
      <c r="T10" s="71">
        <v>18</v>
      </c>
      <c r="U10" s="71">
        <v>36</v>
      </c>
      <c r="V10" s="77">
        <v>-18</v>
      </c>
      <c r="W10" s="77">
        <v>-1</v>
      </c>
      <c r="X10" s="60"/>
      <c r="Y10" s="70">
        <v>15.5</v>
      </c>
      <c r="Z10" s="71">
        <v>29.5</v>
      </c>
      <c r="AA10" s="77">
        <v>-14</v>
      </c>
      <c r="AB10" s="77">
        <v>-0.78</v>
      </c>
      <c r="AC10" s="60"/>
      <c r="AD10" s="63" t="s">
        <v>25</v>
      </c>
    </row>
    <row r="11" spans="1:30" ht="17.25" thickBot="1">
      <c r="A11" s="72">
        <v>586</v>
      </c>
      <c r="B11" s="57" t="s">
        <v>2694</v>
      </c>
      <c r="C11" s="58" t="s">
        <v>1852</v>
      </c>
      <c r="D11" s="69" t="s">
        <v>111</v>
      </c>
      <c r="E11" s="58" t="s">
        <v>71</v>
      </c>
      <c r="F11" s="69" t="s">
        <v>4298</v>
      </c>
      <c r="G11" s="69">
        <v>1996</v>
      </c>
      <c r="H11" s="70">
        <v>18</v>
      </c>
      <c r="I11" s="98">
        <v>1620</v>
      </c>
      <c r="J11" s="71">
        <v>90</v>
      </c>
      <c r="K11" s="71">
        <v>100</v>
      </c>
      <c r="L11" s="71">
        <v>18</v>
      </c>
      <c r="M11" s="70">
        <v>18</v>
      </c>
      <c r="N11" s="71">
        <v>90</v>
      </c>
      <c r="O11" s="71">
        <v>18</v>
      </c>
      <c r="P11" s="59">
        <v>0</v>
      </c>
      <c r="Q11" s="60"/>
      <c r="R11" s="60">
        <v>0</v>
      </c>
      <c r="S11" s="70">
        <v>2</v>
      </c>
      <c r="T11" s="71">
        <v>37</v>
      </c>
      <c r="U11" s="71">
        <v>24</v>
      </c>
      <c r="V11" s="78">
        <v>13</v>
      </c>
      <c r="W11" s="78">
        <v>0.72</v>
      </c>
      <c r="X11" s="60"/>
      <c r="Y11" s="70">
        <v>30.5</v>
      </c>
      <c r="Z11" s="71">
        <v>29.9</v>
      </c>
      <c r="AA11" s="78">
        <v>0.7</v>
      </c>
      <c r="AB11" s="78">
        <v>0.04</v>
      </c>
      <c r="AC11" s="60"/>
      <c r="AD11" s="63" t="s">
        <v>25</v>
      </c>
    </row>
    <row r="12" spans="1:30" ht="17.25" thickBot="1">
      <c r="A12" s="72">
        <v>552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4270</v>
      </c>
      <c r="G12" s="69">
        <v>1992</v>
      </c>
      <c r="H12" s="70">
        <v>18</v>
      </c>
      <c r="I12" s="98">
        <v>1619</v>
      </c>
      <c r="J12" s="71">
        <v>90</v>
      </c>
      <c r="K12" s="71">
        <v>99.9</v>
      </c>
      <c r="L12" s="71">
        <v>18</v>
      </c>
      <c r="M12" s="70">
        <v>18</v>
      </c>
      <c r="N12" s="71">
        <v>90</v>
      </c>
      <c r="O12" s="71">
        <v>17</v>
      </c>
      <c r="P12" s="59">
        <v>0</v>
      </c>
      <c r="Q12" s="60"/>
      <c r="R12" s="60">
        <v>0</v>
      </c>
      <c r="S12" s="70">
        <v>1.44</v>
      </c>
      <c r="T12" s="71">
        <v>23</v>
      </c>
      <c r="U12" s="71">
        <v>22</v>
      </c>
      <c r="V12" s="78">
        <v>1</v>
      </c>
      <c r="W12" s="78">
        <v>0.06</v>
      </c>
      <c r="X12" s="78">
        <v>0.06</v>
      </c>
      <c r="Y12" s="70">
        <v>28.6</v>
      </c>
      <c r="Z12" s="71">
        <v>23</v>
      </c>
      <c r="AA12" s="78">
        <v>5.6</v>
      </c>
      <c r="AB12" s="78">
        <v>0.31</v>
      </c>
      <c r="AC12" s="78">
        <v>30.16</v>
      </c>
      <c r="AD12" s="63" t="s">
        <v>25</v>
      </c>
    </row>
    <row r="13" spans="1:30" ht="17.25" thickBot="1">
      <c r="A13" s="72">
        <v>130</v>
      </c>
      <c r="B13" s="57" t="s">
        <v>150</v>
      </c>
      <c r="C13" s="58" t="s">
        <v>1845</v>
      </c>
      <c r="D13" s="69" t="s">
        <v>104</v>
      </c>
      <c r="E13" s="58" t="s">
        <v>91</v>
      </c>
      <c r="F13" s="69" t="s">
        <v>3987</v>
      </c>
      <c r="G13" s="69">
        <v>1992</v>
      </c>
      <c r="H13" s="70">
        <v>18</v>
      </c>
      <c r="I13" s="98">
        <v>1615</v>
      </c>
      <c r="J13" s="71">
        <v>90</v>
      </c>
      <c r="K13" s="71">
        <v>99.7</v>
      </c>
      <c r="L13" s="71">
        <v>17.899999999999999</v>
      </c>
      <c r="M13" s="70">
        <v>18</v>
      </c>
      <c r="N13" s="71">
        <v>90</v>
      </c>
      <c r="O13" s="71">
        <v>16</v>
      </c>
      <c r="P13" s="59">
        <v>0</v>
      </c>
      <c r="Q13" s="60"/>
      <c r="R13" s="60">
        <v>0</v>
      </c>
      <c r="S13" s="70">
        <v>1.67</v>
      </c>
      <c r="T13" s="71">
        <v>31</v>
      </c>
      <c r="U13" s="71">
        <v>30</v>
      </c>
      <c r="V13" s="78">
        <v>1</v>
      </c>
      <c r="W13" s="78">
        <v>0.06</v>
      </c>
      <c r="X13" s="78">
        <v>0.06</v>
      </c>
      <c r="Y13" s="70">
        <v>25.6</v>
      </c>
      <c r="Z13" s="71">
        <v>30.1</v>
      </c>
      <c r="AA13" s="77">
        <v>-4.5999999999999996</v>
      </c>
      <c r="AB13" s="77">
        <v>-0.26</v>
      </c>
      <c r="AC13" s="77">
        <v>-0.23</v>
      </c>
      <c r="AD13" s="63" t="s">
        <v>25</v>
      </c>
    </row>
    <row r="14" spans="1:30" ht="17.25" thickBot="1">
      <c r="A14" s="72">
        <v>324</v>
      </c>
      <c r="B14" s="57" t="s">
        <v>233</v>
      </c>
      <c r="C14" s="58" t="s">
        <v>1829</v>
      </c>
      <c r="D14" s="69" t="s">
        <v>1819</v>
      </c>
      <c r="E14" s="58" t="s">
        <v>71</v>
      </c>
      <c r="F14" s="69" t="s">
        <v>4117</v>
      </c>
      <c r="G14" s="69">
        <v>2000</v>
      </c>
      <c r="H14" s="70">
        <v>18</v>
      </c>
      <c r="I14" s="98">
        <v>1579</v>
      </c>
      <c r="J14" s="71">
        <v>88</v>
      </c>
      <c r="K14" s="71">
        <v>97.5</v>
      </c>
      <c r="L14" s="71">
        <v>17.5</v>
      </c>
      <c r="M14" s="70">
        <v>18</v>
      </c>
      <c r="N14" s="71">
        <v>88</v>
      </c>
      <c r="O14" s="71">
        <v>12</v>
      </c>
      <c r="P14" s="59">
        <v>0</v>
      </c>
      <c r="Q14" s="60"/>
      <c r="R14" s="60">
        <v>0</v>
      </c>
      <c r="S14" s="70">
        <v>2</v>
      </c>
      <c r="T14" s="71">
        <v>37</v>
      </c>
      <c r="U14" s="71">
        <v>19</v>
      </c>
      <c r="V14" s="78">
        <v>18</v>
      </c>
      <c r="W14" s="78">
        <v>1.03</v>
      </c>
      <c r="X14" s="78">
        <v>12</v>
      </c>
      <c r="Y14" s="70">
        <v>29.7</v>
      </c>
      <c r="Z14" s="71">
        <v>26.8</v>
      </c>
      <c r="AA14" s="78">
        <v>2.9</v>
      </c>
      <c r="AB14" s="78">
        <v>0.16</v>
      </c>
      <c r="AC14" s="78">
        <v>4.91</v>
      </c>
      <c r="AD14" s="63" t="s">
        <v>25</v>
      </c>
    </row>
    <row r="15" spans="1:30" ht="17.25" thickBot="1">
      <c r="A15" s="72">
        <v>319</v>
      </c>
      <c r="B15" s="57" t="s">
        <v>230</v>
      </c>
      <c r="C15" s="58" t="s">
        <v>1812</v>
      </c>
      <c r="D15" s="69" t="s">
        <v>104</v>
      </c>
      <c r="E15" s="58" t="s">
        <v>83</v>
      </c>
      <c r="F15" s="69" t="s">
        <v>4114</v>
      </c>
      <c r="G15" s="69">
        <v>1997</v>
      </c>
      <c r="H15" s="70">
        <v>18</v>
      </c>
      <c r="I15" s="98">
        <v>1578</v>
      </c>
      <c r="J15" s="71">
        <v>88</v>
      </c>
      <c r="K15" s="71">
        <v>97.4</v>
      </c>
      <c r="L15" s="71">
        <v>17.5</v>
      </c>
      <c r="M15" s="70">
        <v>18</v>
      </c>
      <c r="N15" s="71">
        <v>88</v>
      </c>
      <c r="O15" s="71">
        <v>16</v>
      </c>
      <c r="P15" s="59">
        <v>0</v>
      </c>
      <c r="Q15" s="60"/>
      <c r="R15" s="60">
        <v>0</v>
      </c>
      <c r="S15" s="70">
        <v>2.17</v>
      </c>
      <c r="T15" s="71">
        <v>37</v>
      </c>
      <c r="U15" s="71">
        <v>22</v>
      </c>
      <c r="V15" s="78">
        <v>15</v>
      </c>
      <c r="W15" s="78">
        <v>0.86</v>
      </c>
      <c r="X15" s="77">
        <v>-1.29</v>
      </c>
      <c r="Y15" s="70">
        <v>30.7</v>
      </c>
      <c r="Z15" s="71">
        <v>23</v>
      </c>
      <c r="AA15" s="78">
        <v>7.7</v>
      </c>
      <c r="AB15" s="78">
        <v>0.44</v>
      </c>
      <c r="AC15" s="78">
        <v>0.25</v>
      </c>
      <c r="AD15" s="63" t="s">
        <v>25</v>
      </c>
    </row>
    <row r="16" spans="1:30" ht="17.25" thickBot="1">
      <c r="A16" s="72">
        <v>600</v>
      </c>
      <c r="B16" s="57" t="s">
        <v>350</v>
      </c>
      <c r="C16" s="58" t="s">
        <v>1812</v>
      </c>
      <c r="D16" s="69" t="s">
        <v>102</v>
      </c>
      <c r="E16" s="58" t="s">
        <v>83</v>
      </c>
      <c r="F16" s="69" t="s">
        <v>4308</v>
      </c>
      <c r="G16" s="69">
        <v>1995</v>
      </c>
      <c r="H16" s="70">
        <v>18</v>
      </c>
      <c r="I16" s="98">
        <v>1576</v>
      </c>
      <c r="J16" s="71">
        <v>88</v>
      </c>
      <c r="K16" s="71">
        <v>97.3</v>
      </c>
      <c r="L16" s="71">
        <v>17.5</v>
      </c>
      <c r="M16" s="70">
        <v>18</v>
      </c>
      <c r="N16" s="71">
        <v>88</v>
      </c>
      <c r="O16" s="71">
        <v>11</v>
      </c>
      <c r="P16" s="59">
        <v>0</v>
      </c>
      <c r="Q16" s="60"/>
      <c r="R16" s="60">
        <v>0</v>
      </c>
      <c r="S16" s="70">
        <v>2.17</v>
      </c>
      <c r="T16" s="71">
        <v>36</v>
      </c>
      <c r="U16" s="71">
        <v>22</v>
      </c>
      <c r="V16" s="78">
        <v>14</v>
      </c>
      <c r="W16" s="78">
        <v>0.8</v>
      </c>
      <c r="X16" s="77">
        <v>-3.29</v>
      </c>
      <c r="Y16" s="70">
        <v>29.8</v>
      </c>
      <c r="Z16" s="71">
        <v>22.6</v>
      </c>
      <c r="AA16" s="78">
        <v>7.2</v>
      </c>
      <c r="AB16" s="78">
        <v>0.41</v>
      </c>
      <c r="AC16" s="77">
        <v>-0.74</v>
      </c>
      <c r="AD16" s="63" t="s">
        <v>25</v>
      </c>
    </row>
    <row r="17" spans="1:30" ht="17.25" thickBot="1">
      <c r="A17" s="72">
        <v>489</v>
      </c>
      <c r="B17" s="57" t="s">
        <v>299</v>
      </c>
      <c r="C17" s="58" t="s">
        <v>1812</v>
      </c>
      <c r="D17" s="69" t="s">
        <v>103</v>
      </c>
      <c r="E17" s="58" t="s">
        <v>63</v>
      </c>
      <c r="F17" s="69" t="s">
        <v>4029</v>
      </c>
      <c r="G17" s="69">
        <v>1999</v>
      </c>
      <c r="H17" s="70">
        <v>18</v>
      </c>
      <c r="I17" s="98">
        <v>1562</v>
      </c>
      <c r="J17" s="71">
        <v>87</v>
      </c>
      <c r="K17" s="71">
        <v>96.4</v>
      </c>
      <c r="L17" s="71">
        <v>17.399999999999999</v>
      </c>
      <c r="M17" s="70">
        <v>18</v>
      </c>
      <c r="N17" s="71">
        <v>87</v>
      </c>
      <c r="O17" s="71">
        <v>14</v>
      </c>
      <c r="P17" s="59">
        <v>0</v>
      </c>
      <c r="Q17" s="60"/>
      <c r="R17" s="60">
        <v>0</v>
      </c>
      <c r="S17" s="70">
        <v>2.2200000000000002</v>
      </c>
      <c r="T17" s="71">
        <v>33</v>
      </c>
      <c r="U17" s="71">
        <v>15</v>
      </c>
      <c r="V17" s="78">
        <v>18</v>
      </c>
      <c r="W17" s="78">
        <v>1.04</v>
      </c>
      <c r="X17" s="77">
        <v>-2.0699999999999998</v>
      </c>
      <c r="Y17" s="70">
        <v>29.5</v>
      </c>
      <c r="Z17" s="71">
        <v>12.9</v>
      </c>
      <c r="AA17" s="78">
        <v>16.600000000000001</v>
      </c>
      <c r="AB17" s="78">
        <v>0.95</v>
      </c>
      <c r="AC17" s="77">
        <v>-1.75</v>
      </c>
      <c r="AD17" s="63" t="s">
        <v>25</v>
      </c>
    </row>
    <row r="18" spans="1:30" ht="17.25" thickBot="1">
      <c r="A18" s="72">
        <v>508</v>
      </c>
      <c r="B18" s="57" t="s">
        <v>312</v>
      </c>
      <c r="C18" s="58" t="s">
        <v>1849</v>
      </c>
      <c r="D18" s="69" t="s">
        <v>102</v>
      </c>
      <c r="E18" s="58" t="s">
        <v>79</v>
      </c>
      <c r="F18" s="69" t="s">
        <v>4244</v>
      </c>
      <c r="G18" s="69">
        <v>1992</v>
      </c>
      <c r="H18" s="70">
        <v>18</v>
      </c>
      <c r="I18" s="98">
        <v>1559</v>
      </c>
      <c r="J18" s="71">
        <v>87</v>
      </c>
      <c r="K18" s="71">
        <v>96.2</v>
      </c>
      <c r="L18" s="71">
        <v>17.3</v>
      </c>
      <c r="M18" s="70">
        <v>18</v>
      </c>
      <c r="N18" s="71">
        <v>87</v>
      </c>
      <c r="O18" s="71">
        <v>13</v>
      </c>
      <c r="P18" s="59">
        <v>0</v>
      </c>
      <c r="Q18" s="60"/>
      <c r="R18" s="60">
        <v>0</v>
      </c>
      <c r="S18" s="70">
        <v>2.17</v>
      </c>
      <c r="T18" s="71">
        <v>36</v>
      </c>
      <c r="U18" s="71">
        <v>15</v>
      </c>
      <c r="V18" s="78">
        <v>21</v>
      </c>
      <c r="W18" s="78">
        <v>1.21</v>
      </c>
      <c r="X18" s="78">
        <v>1.21</v>
      </c>
      <c r="Y18" s="70">
        <v>34.200000000000003</v>
      </c>
      <c r="Z18" s="71">
        <v>19.7</v>
      </c>
      <c r="AA18" s="78">
        <v>14.5</v>
      </c>
      <c r="AB18" s="78">
        <v>0.84</v>
      </c>
      <c r="AC18" s="78">
        <v>1.3</v>
      </c>
      <c r="AD18" s="63" t="s">
        <v>25</v>
      </c>
    </row>
    <row r="19" spans="1:30" ht="17.25" thickBot="1">
      <c r="A19" s="72">
        <v>521</v>
      </c>
      <c r="B19" s="57" t="s">
        <v>318</v>
      </c>
      <c r="C19" s="58" t="s">
        <v>1817</v>
      </c>
      <c r="D19" s="69" t="s">
        <v>104</v>
      </c>
      <c r="E19" s="58" t="s">
        <v>67</v>
      </c>
      <c r="F19" s="69" t="s">
        <v>4097</v>
      </c>
      <c r="G19" s="69">
        <v>1991</v>
      </c>
      <c r="H19" s="70">
        <v>18</v>
      </c>
      <c r="I19" s="98">
        <v>1543</v>
      </c>
      <c r="J19" s="71">
        <v>86</v>
      </c>
      <c r="K19" s="71">
        <v>95.2</v>
      </c>
      <c r="L19" s="71">
        <v>17.100000000000001</v>
      </c>
      <c r="M19" s="70">
        <v>18</v>
      </c>
      <c r="N19" s="71">
        <v>86</v>
      </c>
      <c r="O19" s="71">
        <v>17</v>
      </c>
      <c r="P19" s="59">
        <v>0</v>
      </c>
      <c r="Q19" s="60"/>
      <c r="R19" s="60">
        <v>0</v>
      </c>
      <c r="S19" s="70">
        <v>1.61</v>
      </c>
      <c r="T19" s="71">
        <v>33</v>
      </c>
      <c r="U19" s="71">
        <v>22</v>
      </c>
      <c r="V19" s="78">
        <v>11</v>
      </c>
      <c r="W19" s="78">
        <v>0.64</v>
      </c>
      <c r="X19" s="77">
        <v>-2.86</v>
      </c>
      <c r="Y19" s="70">
        <v>32.799999999999997</v>
      </c>
      <c r="Z19" s="71">
        <v>22.8</v>
      </c>
      <c r="AA19" s="78">
        <v>10</v>
      </c>
      <c r="AB19" s="78">
        <v>0.57999999999999996</v>
      </c>
      <c r="AC19" s="77">
        <v>-3.15</v>
      </c>
      <c r="AD19" s="63" t="s">
        <v>25</v>
      </c>
    </row>
    <row r="20" spans="1:30" ht="17.25" thickBot="1">
      <c r="A20" s="72">
        <v>196</v>
      </c>
      <c r="B20" s="57" t="s">
        <v>180</v>
      </c>
      <c r="C20" s="58" t="s">
        <v>1841</v>
      </c>
      <c r="D20" s="69" t="s">
        <v>1810</v>
      </c>
      <c r="E20" s="58" t="s">
        <v>69</v>
      </c>
      <c r="F20" s="69" t="s">
        <v>4038</v>
      </c>
      <c r="G20" s="69">
        <v>1994</v>
      </c>
      <c r="H20" s="70">
        <v>17</v>
      </c>
      <c r="I20" s="98">
        <v>1530</v>
      </c>
      <c r="J20" s="71">
        <v>90</v>
      </c>
      <c r="K20" s="71">
        <v>94.4</v>
      </c>
      <c r="L20" s="71">
        <v>17</v>
      </c>
      <c r="M20" s="70">
        <v>17</v>
      </c>
      <c r="N20" s="71">
        <v>90</v>
      </c>
      <c r="O20" s="71">
        <v>17</v>
      </c>
      <c r="P20" s="59">
        <v>0</v>
      </c>
      <c r="Q20" s="60"/>
      <c r="R20" s="60">
        <v>0</v>
      </c>
      <c r="S20" s="70">
        <v>1.59</v>
      </c>
      <c r="T20" s="71">
        <v>18</v>
      </c>
      <c r="U20" s="71">
        <v>23</v>
      </c>
      <c r="V20" s="77">
        <v>-5</v>
      </c>
      <c r="W20" s="77">
        <v>-0.28999999999999998</v>
      </c>
      <c r="X20" s="77">
        <v>-0.28999999999999998</v>
      </c>
      <c r="Y20" s="70">
        <v>26.5</v>
      </c>
      <c r="Z20" s="71">
        <v>27.8</v>
      </c>
      <c r="AA20" s="77">
        <v>-1.4</v>
      </c>
      <c r="AB20" s="77">
        <v>-0.08</v>
      </c>
      <c r="AC20" s="78">
        <v>1.46</v>
      </c>
      <c r="AD20" s="63" t="s">
        <v>25</v>
      </c>
    </row>
    <row r="21" spans="1:30" ht="17.25" thickBot="1">
      <c r="A21" s="72">
        <v>303</v>
      </c>
      <c r="B21" s="57" t="s">
        <v>2664</v>
      </c>
      <c r="C21" s="58" t="s">
        <v>1844</v>
      </c>
      <c r="D21" s="69" t="s">
        <v>111</v>
      </c>
      <c r="E21" s="58" t="s">
        <v>2626</v>
      </c>
      <c r="F21" s="69" t="s">
        <v>4104</v>
      </c>
      <c r="G21" s="69">
        <v>1992</v>
      </c>
      <c r="H21" s="70">
        <v>17</v>
      </c>
      <c r="I21" s="98">
        <v>1530</v>
      </c>
      <c r="J21" s="71">
        <v>90</v>
      </c>
      <c r="K21" s="71">
        <v>96.3</v>
      </c>
      <c r="L21" s="71">
        <v>17</v>
      </c>
      <c r="M21" s="70">
        <v>17</v>
      </c>
      <c r="N21" s="71">
        <v>90</v>
      </c>
      <c r="O21" s="71">
        <v>17</v>
      </c>
      <c r="P21" s="59">
        <v>0</v>
      </c>
      <c r="Q21" s="60"/>
      <c r="R21" s="60">
        <v>0</v>
      </c>
      <c r="S21" s="70">
        <v>0.67</v>
      </c>
      <c r="T21" s="71">
        <v>18</v>
      </c>
      <c r="U21" s="71">
        <v>32</v>
      </c>
      <c r="V21" s="77">
        <v>-14</v>
      </c>
      <c r="W21" s="77">
        <v>-0.82</v>
      </c>
      <c r="X21" s="77">
        <v>-0.82</v>
      </c>
      <c r="Y21" s="70">
        <v>16.3</v>
      </c>
      <c r="Z21" s="71">
        <v>34.700000000000003</v>
      </c>
      <c r="AA21" s="77">
        <v>-18.3</v>
      </c>
      <c r="AB21" s="77">
        <v>-1.08</v>
      </c>
      <c r="AC21" s="77">
        <v>-1.08</v>
      </c>
      <c r="AD21" s="63" t="s">
        <v>25</v>
      </c>
    </row>
    <row r="22" spans="1:30" ht="17.25" thickBot="1">
      <c r="A22" s="72">
        <v>362</v>
      </c>
      <c r="B22" s="57" t="s">
        <v>84</v>
      </c>
      <c r="C22" s="58" t="s">
        <v>1821</v>
      </c>
      <c r="D22" s="69" t="s">
        <v>111</v>
      </c>
      <c r="E22" s="58" t="s">
        <v>83</v>
      </c>
      <c r="F22" s="69" t="s">
        <v>4143</v>
      </c>
      <c r="G22" s="69">
        <v>1992</v>
      </c>
      <c r="H22" s="70">
        <v>17</v>
      </c>
      <c r="I22" s="98">
        <v>1530</v>
      </c>
      <c r="J22" s="71">
        <v>90</v>
      </c>
      <c r="K22" s="71">
        <v>94.4</v>
      </c>
      <c r="L22" s="71">
        <v>17</v>
      </c>
      <c r="M22" s="70">
        <v>17</v>
      </c>
      <c r="N22" s="71">
        <v>90</v>
      </c>
      <c r="O22" s="71">
        <v>17</v>
      </c>
      <c r="P22" s="59">
        <v>0</v>
      </c>
      <c r="Q22" s="60"/>
      <c r="R22" s="60">
        <v>0</v>
      </c>
      <c r="S22" s="70">
        <v>2.12</v>
      </c>
      <c r="T22" s="71">
        <v>35</v>
      </c>
      <c r="U22" s="71">
        <v>21</v>
      </c>
      <c r="V22" s="78">
        <v>14</v>
      </c>
      <c r="W22" s="78">
        <v>0.82</v>
      </c>
      <c r="X22" s="77">
        <v>-1.18</v>
      </c>
      <c r="Y22" s="70">
        <v>28.6</v>
      </c>
      <c r="Z22" s="71">
        <v>22.6</v>
      </c>
      <c r="AA22" s="78">
        <v>6</v>
      </c>
      <c r="AB22" s="78">
        <v>0.35</v>
      </c>
      <c r="AC22" s="77">
        <v>-1.42</v>
      </c>
      <c r="AD22" s="63" t="s">
        <v>25</v>
      </c>
    </row>
    <row r="23" spans="1:30" ht="17.25" thickBot="1">
      <c r="A23" s="72">
        <v>380</v>
      </c>
      <c r="B23" s="57" t="s">
        <v>258</v>
      </c>
      <c r="C23" s="58" t="s">
        <v>1811</v>
      </c>
      <c r="D23" s="69" t="s">
        <v>1810</v>
      </c>
      <c r="E23" s="58" t="s">
        <v>83</v>
      </c>
      <c r="F23" s="69" t="s">
        <v>4154</v>
      </c>
      <c r="G23" s="69">
        <v>1994</v>
      </c>
      <c r="H23" s="70">
        <v>18</v>
      </c>
      <c r="I23" s="98">
        <v>1530</v>
      </c>
      <c r="J23" s="71">
        <v>85</v>
      </c>
      <c r="K23" s="71">
        <v>94.4</v>
      </c>
      <c r="L23" s="71">
        <v>17</v>
      </c>
      <c r="M23" s="70">
        <v>18</v>
      </c>
      <c r="N23" s="71">
        <v>85</v>
      </c>
      <c r="O23" s="71">
        <v>13</v>
      </c>
      <c r="P23" s="59">
        <v>0</v>
      </c>
      <c r="Q23" s="60"/>
      <c r="R23" s="60">
        <v>0</v>
      </c>
      <c r="S23" s="70">
        <v>2.17</v>
      </c>
      <c r="T23" s="71">
        <v>34</v>
      </c>
      <c r="U23" s="71">
        <v>20</v>
      </c>
      <c r="V23" s="78">
        <v>14</v>
      </c>
      <c r="W23" s="78">
        <v>0.82</v>
      </c>
      <c r="X23" s="77">
        <v>-1.18</v>
      </c>
      <c r="Y23" s="70">
        <v>27.5</v>
      </c>
      <c r="Z23" s="71">
        <v>20.6</v>
      </c>
      <c r="AA23" s="78">
        <v>6.9</v>
      </c>
      <c r="AB23" s="78">
        <v>0.4</v>
      </c>
      <c r="AC23" s="77">
        <v>-0.49</v>
      </c>
      <c r="AD23" s="63" t="s">
        <v>25</v>
      </c>
    </row>
    <row r="24" spans="1:30" ht="17.25" thickBot="1">
      <c r="A24" s="72">
        <v>470</v>
      </c>
      <c r="B24" s="57" t="s">
        <v>293</v>
      </c>
      <c r="C24" s="58" t="s">
        <v>1826</v>
      </c>
      <c r="D24" s="69" t="s">
        <v>104</v>
      </c>
      <c r="E24" s="58" t="s">
        <v>77</v>
      </c>
      <c r="F24" s="69" t="s">
        <v>4219</v>
      </c>
      <c r="G24" s="69">
        <v>1993</v>
      </c>
      <c r="H24" s="70">
        <v>17</v>
      </c>
      <c r="I24" s="98">
        <v>1530</v>
      </c>
      <c r="J24" s="71">
        <v>90</v>
      </c>
      <c r="K24" s="71">
        <v>100</v>
      </c>
      <c r="L24" s="71">
        <v>17</v>
      </c>
      <c r="M24" s="70">
        <v>17</v>
      </c>
      <c r="N24" s="71">
        <v>90</v>
      </c>
      <c r="O24" s="71">
        <v>17</v>
      </c>
      <c r="P24" s="59">
        <v>0</v>
      </c>
      <c r="Q24" s="60"/>
      <c r="R24" s="60">
        <v>0</v>
      </c>
      <c r="S24" s="70">
        <v>1.1200000000000001</v>
      </c>
      <c r="T24" s="71">
        <v>24</v>
      </c>
      <c r="U24" s="71">
        <v>24</v>
      </c>
      <c r="V24" s="60">
        <v>0</v>
      </c>
      <c r="W24" s="60">
        <v>0</v>
      </c>
      <c r="X24" s="60"/>
      <c r="Y24" s="70">
        <v>29</v>
      </c>
      <c r="Z24" s="71">
        <v>21.9</v>
      </c>
      <c r="AA24" s="78">
        <v>7.1</v>
      </c>
      <c r="AB24" s="78">
        <v>0.42</v>
      </c>
      <c r="AC24" s="60"/>
      <c r="AD24" s="63" t="s">
        <v>25</v>
      </c>
    </row>
    <row r="25" spans="1:30" ht="17.25" thickBot="1">
      <c r="A25" s="72">
        <v>532</v>
      </c>
      <c r="B25" s="57" t="s">
        <v>324</v>
      </c>
      <c r="C25" s="58" t="s">
        <v>1822</v>
      </c>
      <c r="D25" s="69" t="s">
        <v>104</v>
      </c>
      <c r="E25" s="58" t="s">
        <v>81</v>
      </c>
      <c r="F25" s="69" t="s">
        <v>4259</v>
      </c>
      <c r="G25" s="69">
        <v>1984</v>
      </c>
      <c r="H25" s="70">
        <v>17</v>
      </c>
      <c r="I25" s="98">
        <v>1530</v>
      </c>
      <c r="J25" s="71">
        <v>90</v>
      </c>
      <c r="K25" s="71">
        <v>94.4</v>
      </c>
      <c r="L25" s="71">
        <v>17</v>
      </c>
      <c r="M25" s="70">
        <v>17</v>
      </c>
      <c r="N25" s="71">
        <v>90</v>
      </c>
      <c r="O25" s="71">
        <v>17</v>
      </c>
      <c r="P25" s="59">
        <v>0</v>
      </c>
      <c r="Q25" s="60"/>
      <c r="R25" s="71">
        <v>1</v>
      </c>
      <c r="S25" s="70">
        <v>1.29</v>
      </c>
      <c r="T25" s="71">
        <v>29</v>
      </c>
      <c r="U25" s="71">
        <v>26</v>
      </c>
      <c r="V25" s="78">
        <v>3</v>
      </c>
      <c r="W25" s="78">
        <v>0.18</v>
      </c>
      <c r="X25" s="78">
        <v>2.1800000000000002</v>
      </c>
      <c r="Y25" s="70">
        <v>34.4</v>
      </c>
      <c r="Z25" s="71">
        <v>24.2</v>
      </c>
      <c r="AA25" s="78">
        <v>10.199999999999999</v>
      </c>
      <c r="AB25" s="78">
        <v>0.6</v>
      </c>
      <c r="AC25" s="78">
        <v>0.87</v>
      </c>
      <c r="AD25" s="63" t="s">
        <v>25</v>
      </c>
    </row>
    <row r="26" spans="1:30" ht="17.25" thickBot="1">
      <c r="A26" s="72">
        <v>618</v>
      </c>
      <c r="B26" s="57" t="s">
        <v>1788</v>
      </c>
      <c r="C26" s="58" t="s">
        <v>1862</v>
      </c>
      <c r="D26" s="69" t="s">
        <v>104</v>
      </c>
      <c r="E26" s="58" t="s">
        <v>95</v>
      </c>
      <c r="F26" s="69" t="s">
        <v>4322</v>
      </c>
      <c r="G26" s="69">
        <v>2002</v>
      </c>
      <c r="H26" s="70">
        <v>17</v>
      </c>
      <c r="I26" s="98">
        <v>1530</v>
      </c>
      <c r="J26" s="71">
        <v>90</v>
      </c>
      <c r="K26" s="71">
        <v>96.3</v>
      </c>
      <c r="L26" s="71">
        <v>17</v>
      </c>
      <c r="M26" s="70">
        <v>17</v>
      </c>
      <c r="N26" s="71">
        <v>90</v>
      </c>
      <c r="O26" s="71">
        <v>17</v>
      </c>
      <c r="P26" s="59">
        <v>0</v>
      </c>
      <c r="Q26" s="60"/>
      <c r="R26" s="60">
        <v>0</v>
      </c>
      <c r="S26" s="70">
        <v>1.22</v>
      </c>
      <c r="T26" s="71">
        <v>24</v>
      </c>
      <c r="U26" s="71">
        <v>32</v>
      </c>
      <c r="V26" s="77">
        <v>-8</v>
      </c>
      <c r="W26" s="77">
        <v>-0.47</v>
      </c>
      <c r="X26" s="77">
        <v>-0.47</v>
      </c>
      <c r="Y26" s="70">
        <v>23.6</v>
      </c>
      <c r="Z26" s="71">
        <v>28.8</v>
      </c>
      <c r="AA26" s="77">
        <v>-5.2</v>
      </c>
      <c r="AB26" s="77">
        <v>-0.31</v>
      </c>
      <c r="AC26" s="77">
        <v>-0.31</v>
      </c>
      <c r="AD26" s="63" t="s">
        <v>25</v>
      </c>
    </row>
    <row r="27" spans="1:30" ht="17.25" thickBot="1">
      <c r="A27" s="72">
        <v>237</v>
      </c>
      <c r="B27" s="57" t="s">
        <v>199</v>
      </c>
      <c r="C27" s="58" t="s">
        <v>1812</v>
      </c>
      <c r="D27" s="69" t="s">
        <v>104</v>
      </c>
      <c r="E27" s="58" t="s">
        <v>85</v>
      </c>
      <c r="F27" s="69" t="s">
        <v>4062</v>
      </c>
      <c r="G27" s="69">
        <v>2000</v>
      </c>
      <c r="H27" s="70">
        <v>17</v>
      </c>
      <c r="I27" s="98">
        <v>1529</v>
      </c>
      <c r="J27" s="71">
        <v>90</v>
      </c>
      <c r="K27" s="71">
        <v>94.4</v>
      </c>
      <c r="L27" s="71">
        <v>17</v>
      </c>
      <c r="M27" s="70">
        <v>17</v>
      </c>
      <c r="N27" s="71">
        <v>90</v>
      </c>
      <c r="O27" s="71">
        <v>16</v>
      </c>
      <c r="P27" s="59">
        <v>0</v>
      </c>
      <c r="Q27" s="60"/>
      <c r="R27" s="60">
        <v>0</v>
      </c>
      <c r="S27" s="70">
        <v>1.06</v>
      </c>
      <c r="T27" s="71">
        <v>17</v>
      </c>
      <c r="U27" s="71">
        <v>23</v>
      </c>
      <c r="V27" s="77">
        <v>-6</v>
      </c>
      <c r="W27" s="77">
        <v>-0.35</v>
      </c>
      <c r="X27" s="78">
        <v>1.62</v>
      </c>
      <c r="Y27" s="70">
        <v>21.3</v>
      </c>
      <c r="Z27" s="71">
        <v>21.5</v>
      </c>
      <c r="AA27" s="77">
        <v>-0.2</v>
      </c>
      <c r="AB27" s="77">
        <v>-0.01</v>
      </c>
      <c r="AC27" s="78">
        <v>1.84</v>
      </c>
      <c r="AD27" s="63" t="s">
        <v>25</v>
      </c>
    </row>
    <row r="28" spans="1:30" ht="17.25" thickBot="1">
      <c r="A28" s="72">
        <v>594</v>
      </c>
      <c r="B28" s="57" t="s">
        <v>347</v>
      </c>
      <c r="C28" s="58" t="s">
        <v>1812</v>
      </c>
      <c r="D28" s="69" t="s">
        <v>104</v>
      </c>
      <c r="E28" s="58" t="s">
        <v>65</v>
      </c>
      <c r="F28" s="69" t="s">
        <v>4303</v>
      </c>
      <c r="G28" s="69">
        <v>1990</v>
      </c>
      <c r="H28" s="70">
        <v>17</v>
      </c>
      <c r="I28" s="98">
        <v>1529</v>
      </c>
      <c r="J28" s="71">
        <v>90</v>
      </c>
      <c r="K28" s="71">
        <v>99.9</v>
      </c>
      <c r="L28" s="71">
        <v>17</v>
      </c>
      <c r="M28" s="70">
        <v>17</v>
      </c>
      <c r="N28" s="71">
        <v>90</v>
      </c>
      <c r="O28" s="71">
        <v>16</v>
      </c>
      <c r="P28" s="59">
        <v>0</v>
      </c>
      <c r="Q28" s="60"/>
      <c r="R28" s="60">
        <v>0</v>
      </c>
      <c r="S28" s="70">
        <v>2</v>
      </c>
      <c r="T28" s="71">
        <v>40</v>
      </c>
      <c r="U28" s="71">
        <v>20</v>
      </c>
      <c r="V28" s="78">
        <v>20</v>
      </c>
      <c r="W28" s="78">
        <v>1.18</v>
      </c>
      <c r="X28" s="78">
        <v>1.18</v>
      </c>
      <c r="Y28" s="70">
        <v>32.1</v>
      </c>
      <c r="Z28" s="71">
        <v>16.5</v>
      </c>
      <c r="AA28" s="78">
        <v>15.6</v>
      </c>
      <c r="AB28" s="78">
        <v>0.92</v>
      </c>
      <c r="AC28" s="77">
        <v>-2.31</v>
      </c>
      <c r="AD28" s="63" t="s">
        <v>25</v>
      </c>
    </row>
    <row r="29" spans="1:30" ht="17.25" thickBot="1">
      <c r="A29" s="72">
        <v>79</v>
      </c>
      <c r="B29" s="57" t="s">
        <v>132</v>
      </c>
      <c r="C29" s="58" t="s">
        <v>1812</v>
      </c>
      <c r="D29" s="69" t="s">
        <v>102</v>
      </c>
      <c r="E29" s="58" t="s">
        <v>91</v>
      </c>
      <c r="F29" s="69" t="s">
        <v>3953</v>
      </c>
      <c r="G29" s="69">
        <v>1996</v>
      </c>
      <c r="H29" s="70">
        <v>17</v>
      </c>
      <c r="I29" s="98">
        <v>1526</v>
      </c>
      <c r="J29" s="71">
        <v>90</v>
      </c>
      <c r="K29" s="71">
        <v>94.2</v>
      </c>
      <c r="L29" s="71">
        <v>17</v>
      </c>
      <c r="M29" s="70">
        <v>17</v>
      </c>
      <c r="N29" s="71">
        <v>90</v>
      </c>
      <c r="O29" s="71">
        <v>15</v>
      </c>
      <c r="P29" s="59">
        <v>0</v>
      </c>
      <c r="Q29" s="60"/>
      <c r="R29" s="60">
        <v>0</v>
      </c>
      <c r="S29" s="70">
        <v>1.59</v>
      </c>
      <c r="T29" s="71">
        <v>29</v>
      </c>
      <c r="U29" s="71">
        <v>29</v>
      </c>
      <c r="V29" s="60">
        <v>0</v>
      </c>
      <c r="W29" s="60">
        <v>0</v>
      </c>
      <c r="X29" s="77">
        <v>-0.96</v>
      </c>
      <c r="Y29" s="70">
        <v>24.7</v>
      </c>
      <c r="Z29" s="71">
        <v>28.7</v>
      </c>
      <c r="AA29" s="77">
        <v>-4</v>
      </c>
      <c r="AB29" s="77">
        <v>-0.23</v>
      </c>
      <c r="AC29" s="78">
        <v>0.34</v>
      </c>
      <c r="AD29" s="63" t="s">
        <v>25</v>
      </c>
    </row>
    <row r="30" spans="1:30" ht="17.25" thickBot="1">
      <c r="A30" s="72">
        <v>473</v>
      </c>
      <c r="B30" s="57" t="s">
        <v>1767</v>
      </c>
      <c r="C30" s="58" t="s">
        <v>1820</v>
      </c>
      <c r="D30" s="69" t="s">
        <v>104</v>
      </c>
      <c r="E30" s="58" t="s">
        <v>71</v>
      </c>
      <c r="F30" s="69" t="s">
        <v>4221</v>
      </c>
      <c r="G30" s="69">
        <v>1999</v>
      </c>
      <c r="H30" s="70">
        <v>17</v>
      </c>
      <c r="I30" s="98">
        <v>1526</v>
      </c>
      <c r="J30" s="71">
        <v>90</v>
      </c>
      <c r="K30" s="71">
        <v>94.2</v>
      </c>
      <c r="L30" s="71">
        <v>17</v>
      </c>
      <c r="M30" s="70">
        <v>17</v>
      </c>
      <c r="N30" s="71">
        <v>90</v>
      </c>
      <c r="O30" s="71">
        <v>15</v>
      </c>
      <c r="P30" s="59">
        <v>0</v>
      </c>
      <c r="Q30" s="60"/>
      <c r="R30" s="71">
        <v>1</v>
      </c>
      <c r="S30" s="70">
        <v>2.06</v>
      </c>
      <c r="T30" s="71">
        <v>33</v>
      </c>
      <c r="U30" s="71">
        <v>22</v>
      </c>
      <c r="V30" s="78">
        <v>11</v>
      </c>
      <c r="W30" s="78">
        <v>0.65</v>
      </c>
      <c r="X30" s="77">
        <v>-1.27</v>
      </c>
      <c r="Y30" s="70">
        <v>29</v>
      </c>
      <c r="Z30" s="71">
        <v>27.4</v>
      </c>
      <c r="AA30" s="78">
        <v>1.6</v>
      </c>
      <c r="AB30" s="78">
        <v>0.09</v>
      </c>
      <c r="AC30" s="78">
        <v>0.91</v>
      </c>
      <c r="AD30" s="63" t="s">
        <v>25</v>
      </c>
    </row>
    <row r="31" spans="1:30" ht="17.25" thickBot="1">
      <c r="A31" s="72">
        <v>538</v>
      </c>
      <c r="B31" s="57" t="s">
        <v>327</v>
      </c>
      <c r="C31" s="58" t="s">
        <v>1812</v>
      </c>
      <c r="D31" s="69" t="s">
        <v>102</v>
      </c>
      <c r="E31" s="58" t="s">
        <v>95</v>
      </c>
      <c r="F31" s="69" t="s">
        <v>4263</v>
      </c>
      <c r="G31" s="69">
        <v>1997</v>
      </c>
      <c r="H31" s="70">
        <v>17</v>
      </c>
      <c r="I31" s="98">
        <v>1515</v>
      </c>
      <c r="J31" s="71">
        <v>89</v>
      </c>
      <c r="K31" s="71">
        <v>95.4</v>
      </c>
      <c r="L31" s="71">
        <v>16.8</v>
      </c>
      <c r="M31" s="70">
        <v>17</v>
      </c>
      <c r="N31" s="71">
        <v>89</v>
      </c>
      <c r="O31" s="71">
        <v>14</v>
      </c>
      <c r="P31" s="59">
        <v>0</v>
      </c>
      <c r="Q31" s="60"/>
      <c r="R31" s="60">
        <v>0</v>
      </c>
      <c r="S31" s="70">
        <v>1.22</v>
      </c>
      <c r="T31" s="71">
        <v>23</v>
      </c>
      <c r="U31" s="71">
        <v>30</v>
      </c>
      <c r="V31" s="77">
        <v>-7</v>
      </c>
      <c r="W31" s="77">
        <v>-0.42</v>
      </c>
      <c r="X31" s="78">
        <v>0.82</v>
      </c>
      <c r="Y31" s="70">
        <v>22.9</v>
      </c>
      <c r="Z31" s="71">
        <v>27.5</v>
      </c>
      <c r="AA31" s="77">
        <v>-4.5999999999999996</v>
      </c>
      <c r="AB31" s="77">
        <v>-0.28000000000000003</v>
      </c>
      <c r="AC31" s="78">
        <v>0.45</v>
      </c>
      <c r="AD31" s="63" t="s">
        <v>25</v>
      </c>
    </row>
    <row r="32" spans="1:30" ht="17.25" thickBot="1">
      <c r="A32" s="72">
        <v>254</v>
      </c>
      <c r="B32" s="57" t="s">
        <v>206</v>
      </c>
      <c r="C32" s="58" t="s">
        <v>1854</v>
      </c>
      <c r="D32" s="69" t="s">
        <v>102</v>
      </c>
      <c r="E32" s="58" t="s">
        <v>71</v>
      </c>
      <c r="F32" s="69" t="s">
        <v>4075</v>
      </c>
      <c r="G32" s="69">
        <v>1992</v>
      </c>
      <c r="H32" s="70">
        <v>18</v>
      </c>
      <c r="I32" s="98">
        <v>1509</v>
      </c>
      <c r="J32" s="71">
        <v>84</v>
      </c>
      <c r="K32" s="71">
        <v>93.1</v>
      </c>
      <c r="L32" s="71">
        <v>16.8</v>
      </c>
      <c r="M32" s="70">
        <v>18</v>
      </c>
      <c r="N32" s="71">
        <v>84</v>
      </c>
      <c r="O32" s="71">
        <v>8</v>
      </c>
      <c r="P32" s="59">
        <v>0</v>
      </c>
      <c r="Q32" s="60"/>
      <c r="R32" s="60">
        <v>0</v>
      </c>
      <c r="S32" s="70">
        <v>2</v>
      </c>
      <c r="T32" s="71">
        <v>34</v>
      </c>
      <c r="U32" s="71">
        <v>22</v>
      </c>
      <c r="V32" s="78">
        <v>12</v>
      </c>
      <c r="W32" s="78">
        <v>0.72</v>
      </c>
      <c r="X32" s="77">
        <v>-0.1</v>
      </c>
      <c r="Y32" s="70">
        <v>28.5</v>
      </c>
      <c r="Z32" s="71">
        <v>27</v>
      </c>
      <c r="AA32" s="78">
        <v>1.5</v>
      </c>
      <c r="AB32" s="78">
        <v>0.09</v>
      </c>
      <c r="AC32" s="78">
        <v>0.72</v>
      </c>
      <c r="AD32" s="63" t="s">
        <v>25</v>
      </c>
    </row>
    <row r="33" spans="1:30" ht="17.25" thickBot="1">
      <c r="A33" s="72">
        <v>217</v>
      </c>
      <c r="B33" s="57" t="s">
        <v>190</v>
      </c>
      <c r="C33" s="58" t="s">
        <v>1812</v>
      </c>
      <c r="D33" s="69" t="s">
        <v>1810</v>
      </c>
      <c r="E33" s="58" t="s">
        <v>87</v>
      </c>
      <c r="F33" s="69" t="s">
        <v>3851</v>
      </c>
      <c r="G33" s="69">
        <v>2000</v>
      </c>
      <c r="H33" s="70">
        <v>18</v>
      </c>
      <c r="I33" s="98">
        <v>1507</v>
      </c>
      <c r="J33" s="71">
        <v>84</v>
      </c>
      <c r="K33" s="71">
        <v>93</v>
      </c>
      <c r="L33" s="71">
        <v>16.7</v>
      </c>
      <c r="M33" s="70">
        <v>16</v>
      </c>
      <c r="N33" s="71">
        <v>89</v>
      </c>
      <c r="O33" s="71">
        <v>14</v>
      </c>
      <c r="P33" s="70">
        <v>2</v>
      </c>
      <c r="Q33" s="71">
        <v>38</v>
      </c>
      <c r="R33" s="60">
        <v>0</v>
      </c>
      <c r="S33" s="70">
        <v>0.78</v>
      </c>
      <c r="T33" s="71">
        <v>19</v>
      </c>
      <c r="U33" s="71">
        <v>29</v>
      </c>
      <c r="V33" s="77">
        <v>-10</v>
      </c>
      <c r="W33" s="77">
        <v>-0.6</v>
      </c>
      <c r="X33" s="78">
        <v>2.59</v>
      </c>
      <c r="Y33" s="70">
        <v>19</v>
      </c>
      <c r="Z33" s="71">
        <v>25.7</v>
      </c>
      <c r="AA33" s="77">
        <v>-6.6</v>
      </c>
      <c r="AB33" s="77">
        <v>-0.4</v>
      </c>
      <c r="AC33" s="78">
        <v>0.7</v>
      </c>
      <c r="AD33" s="63" t="s">
        <v>25</v>
      </c>
    </row>
    <row r="34" spans="1:30" ht="17.25" thickBot="1">
      <c r="A34" s="72">
        <v>136</v>
      </c>
      <c r="B34" s="57" t="s">
        <v>154</v>
      </c>
      <c r="C34" s="58" t="s">
        <v>1822</v>
      </c>
      <c r="D34" s="69" t="s">
        <v>102</v>
      </c>
      <c r="E34" s="58" t="s">
        <v>93</v>
      </c>
      <c r="F34" s="69" t="s">
        <v>3992</v>
      </c>
      <c r="G34" s="69">
        <v>1999</v>
      </c>
      <c r="H34" s="70">
        <v>18</v>
      </c>
      <c r="I34" s="98">
        <v>1503</v>
      </c>
      <c r="J34" s="71">
        <v>84</v>
      </c>
      <c r="K34" s="71">
        <v>92.8</v>
      </c>
      <c r="L34" s="71">
        <v>16.7</v>
      </c>
      <c r="M34" s="70">
        <v>18</v>
      </c>
      <c r="N34" s="71">
        <v>84</v>
      </c>
      <c r="O34" s="71">
        <v>7</v>
      </c>
      <c r="P34" s="59">
        <v>0</v>
      </c>
      <c r="Q34" s="60"/>
      <c r="R34" s="60">
        <v>0</v>
      </c>
      <c r="S34" s="70">
        <v>1.22</v>
      </c>
      <c r="T34" s="71">
        <v>20</v>
      </c>
      <c r="U34" s="71">
        <v>26</v>
      </c>
      <c r="V34" s="77">
        <v>-6</v>
      </c>
      <c r="W34" s="77">
        <v>-0.36</v>
      </c>
      <c r="X34" s="78">
        <v>0.41</v>
      </c>
      <c r="Y34" s="70">
        <v>19.3</v>
      </c>
      <c r="Z34" s="71">
        <v>26.5</v>
      </c>
      <c r="AA34" s="77">
        <v>-7.2</v>
      </c>
      <c r="AB34" s="77">
        <v>-0.43</v>
      </c>
      <c r="AC34" s="78">
        <v>0.33</v>
      </c>
      <c r="AD34" s="63" t="s">
        <v>25</v>
      </c>
    </row>
    <row r="35" spans="1:30" ht="17.25" thickBot="1">
      <c r="A35" s="72">
        <v>549</v>
      </c>
      <c r="B35" s="57" t="s">
        <v>2686</v>
      </c>
      <c r="C35" s="58" t="s">
        <v>1870</v>
      </c>
      <c r="D35" s="69" t="s">
        <v>103</v>
      </c>
      <c r="E35" s="58" t="s">
        <v>79</v>
      </c>
      <c r="F35" s="69" t="s">
        <v>4268</v>
      </c>
      <c r="G35" s="69">
        <v>2000</v>
      </c>
      <c r="H35" s="70">
        <v>18</v>
      </c>
      <c r="I35" s="98">
        <v>1502</v>
      </c>
      <c r="J35" s="71">
        <v>83</v>
      </c>
      <c r="K35" s="71">
        <v>92.7</v>
      </c>
      <c r="L35" s="71">
        <v>16.7</v>
      </c>
      <c r="M35" s="70">
        <v>18</v>
      </c>
      <c r="N35" s="71">
        <v>83</v>
      </c>
      <c r="O35" s="71">
        <v>12</v>
      </c>
      <c r="P35" s="59">
        <v>0</v>
      </c>
      <c r="Q35" s="60"/>
      <c r="R35" s="60">
        <v>0</v>
      </c>
      <c r="S35" s="70">
        <v>2.17</v>
      </c>
      <c r="T35" s="71">
        <v>31</v>
      </c>
      <c r="U35" s="71">
        <v>14</v>
      </c>
      <c r="V35" s="78">
        <v>17</v>
      </c>
      <c r="W35" s="78">
        <v>1.02</v>
      </c>
      <c r="X35" s="77">
        <v>-2.0299999999999998</v>
      </c>
      <c r="Y35" s="70">
        <v>31.2</v>
      </c>
      <c r="Z35" s="71">
        <v>19.100000000000001</v>
      </c>
      <c r="AA35" s="78">
        <v>12.2</v>
      </c>
      <c r="AB35" s="78">
        <v>0.73</v>
      </c>
      <c r="AC35" s="77">
        <v>-0.79</v>
      </c>
      <c r="AD35" s="63" t="s">
        <v>25</v>
      </c>
    </row>
    <row r="36" spans="1:30" ht="17.25" thickBot="1">
      <c r="A36" s="72">
        <v>598</v>
      </c>
      <c r="B36" s="57" t="s">
        <v>2807</v>
      </c>
      <c r="C36" s="58" t="s">
        <v>1812</v>
      </c>
      <c r="D36" s="69" t="s">
        <v>103</v>
      </c>
      <c r="E36" s="58" t="s">
        <v>91</v>
      </c>
      <c r="F36" s="69" t="s">
        <v>4306</v>
      </c>
      <c r="G36" s="69">
        <v>1994</v>
      </c>
      <c r="H36" s="70">
        <v>17</v>
      </c>
      <c r="I36" s="98">
        <v>1502</v>
      </c>
      <c r="J36" s="71">
        <v>88</v>
      </c>
      <c r="K36" s="71">
        <v>92.7</v>
      </c>
      <c r="L36" s="71">
        <v>16.7</v>
      </c>
      <c r="M36" s="70">
        <v>17</v>
      </c>
      <c r="N36" s="71">
        <v>88</v>
      </c>
      <c r="O36" s="71">
        <v>15</v>
      </c>
      <c r="P36" s="59">
        <v>0</v>
      </c>
      <c r="Q36" s="60"/>
      <c r="R36" s="60">
        <v>0</v>
      </c>
      <c r="S36" s="70">
        <v>1.71</v>
      </c>
      <c r="T36" s="71">
        <v>29</v>
      </c>
      <c r="U36" s="71">
        <v>29</v>
      </c>
      <c r="V36" s="60">
        <v>0</v>
      </c>
      <c r="W36" s="60">
        <v>0</v>
      </c>
      <c r="X36" s="77">
        <v>-0.76</v>
      </c>
      <c r="Y36" s="70">
        <v>23.5</v>
      </c>
      <c r="Z36" s="71">
        <v>28.6</v>
      </c>
      <c r="AA36" s="77">
        <v>-5.0999999999999996</v>
      </c>
      <c r="AB36" s="77">
        <v>-0.31</v>
      </c>
      <c r="AC36" s="77">
        <v>-0.71</v>
      </c>
      <c r="AD36" s="63" t="s">
        <v>25</v>
      </c>
    </row>
    <row r="37" spans="1:30" ht="17.25" thickBot="1">
      <c r="A37" s="72">
        <v>238</v>
      </c>
      <c r="B37" s="57" t="s">
        <v>200</v>
      </c>
      <c r="C37" s="58" t="s">
        <v>1822</v>
      </c>
      <c r="D37" s="69" t="s">
        <v>103</v>
      </c>
      <c r="E37" s="58" t="s">
        <v>67</v>
      </c>
      <c r="F37" s="69" t="s">
        <v>4063</v>
      </c>
      <c r="G37" s="69">
        <v>1997</v>
      </c>
      <c r="H37" s="70">
        <v>17</v>
      </c>
      <c r="I37" s="98">
        <v>1492</v>
      </c>
      <c r="J37" s="71">
        <v>88</v>
      </c>
      <c r="K37" s="71">
        <v>92.1</v>
      </c>
      <c r="L37" s="71">
        <v>16.600000000000001</v>
      </c>
      <c r="M37" s="70">
        <v>17</v>
      </c>
      <c r="N37" s="71">
        <v>88</v>
      </c>
      <c r="O37" s="71">
        <v>14</v>
      </c>
      <c r="P37" s="59">
        <v>0</v>
      </c>
      <c r="Q37" s="60"/>
      <c r="R37" s="60">
        <v>0</v>
      </c>
      <c r="S37" s="70">
        <v>1.71</v>
      </c>
      <c r="T37" s="71">
        <v>34</v>
      </c>
      <c r="U37" s="71">
        <v>20</v>
      </c>
      <c r="V37" s="78">
        <v>14</v>
      </c>
      <c r="W37" s="78">
        <v>0.84</v>
      </c>
      <c r="X37" s="78">
        <v>0.84</v>
      </c>
      <c r="Y37" s="70">
        <v>34.4</v>
      </c>
      <c r="Z37" s="71">
        <v>19.399999999999999</v>
      </c>
      <c r="AA37" s="78">
        <v>15</v>
      </c>
      <c r="AB37" s="78">
        <v>0.9</v>
      </c>
      <c r="AC37" s="78">
        <v>2.16</v>
      </c>
      <c r="AD37" s="63" t="s">
        <v>25</v>
      </c>
    </row>
    <row r="38" spans="1:30" ht="17.25" thickBot="1">
      <c r="A38" s="72">
        <v>564</v>
      </c>
      <c r="B38" s="57" t="s">
        <v>2689</v>
      </c>
      <c r="C38" s="58" t="s">
        <v>1820</v>
      </c>
      <c r="D38" s="69" t="s">
        <v>104</v>
      </c>
      <c r="E38" s="58" t="s">
        <v>83</v>
      </c>
      <c r="F38" s="69" t="s">
        <v>4281</v>
      </c>
      <c r="G38" s="69">
        <v>1997</v>
      </c>
      <c r="H38" s="70">
        <v>17</v>
      </c>
      <c r="I38" s="98">
        <v>1490</v>
      </c>
      <c r="J38" s="71">
        <v>88</v>
      </c>
      <c r="K38" s="71">
        <v>92</v>
      </c>
      <c r="L38" s="71">
        <v>16.600000000000001</v>
      </c>
      <c r="M38" s="70">
        <v>16</v>
      </c>
      <c r="N38" s="71">
        <v>89</v>
      </c>
      <c r="O38" s="71">
        <v>15</v>
      </c>
      <c r="P38" s="70">
        <v>1</v>
      </c>
      <c r="Q38" s="71">
        <v>60</v>
      </c>
      <c r="R38" s="60">
        <v>0</v>
      </c>
      <c r="S38" s="70">
        <v>2.2400000000000002</v>
      </c>
      <c r="T38" s="71">
        <v>35</v>
      </c>
      <c r="U38" s="71">
        <v>19</v>
      </c>
      <c r="V38" s="78">
        <v>16</v>
      </c>
      <c r="W38" s="78">
        <v>0.97</v>
      </c>
      <c r="X38" s="78">
        <v>0.97</v>
      </c>
      <c r="Y38" s="70">
        <v>29.6</v>
      </c>
      <c r="Z38" s="71">
        <v>21.6</v>
      </c>
      <c r="AA38" s="78">
        <v>8</v>
      </c>
      <c r="AB38" s="78">
        <v>0.48</v>
      </c>
      <c r="AC38" s="78">
        <v>0.65</v>
      </c>
      <c r="AD38" s="63" t="s">
        <v>25</v>
      </c>
    </row>
    <row r="39" spans="1:30" ht="17.25" thickBot="1">
      <c r="A39" s="72">
        <v>147</v>
      </c>
      <c r="B39" s="57" t="s">
        <v>160</v>
      </c>
      <c r="C39" s="58" t="s">
        <v>1812</v>
      </c>
      <c r="D39" s="69" t="s">
        <v>104</v>
      </c>
      <c r="E39" s="58" t="s">
        <v>93</v>
      </c>
      <c r="F39" s="69" t="s">
        <v>4001</v>
      </c>
      <c r="G39" s="69">
        <v>1990</v>
      </c>
      <c r="H39" s="70">
        <v>17</v>
      </c>
      <c r="I39" s="98">
        <v>1489</v>
      </c>
      <c r="J39" s="71">
        <v>88</v>
      </c>
      <c r="K39" s="71">
        <v>91.9</v>
      </c>
      <c r="L39" s="71">
        <v>16.5</v>
      </c>
      <c r="M39" s="70">
        <v>17</v>
      </c>
      <c r="N39" s="71">
        <v>88</v>
      </c>
      <c r="O39" s="71">
        <v>15</v>
      </c>
      <c r="P39" s="59">
        <v>0</v>
      </c>
      <c r="Q39" s="60"/>
      <c r="R39" s="60">
        <v>0</v>
      </c>
      <c r="S39" s="70">
        <v>1.29</v>
      </c>
      <c r="T39" s="71">
        <v>20</v>
      </c>
      <c r="U39" s="71">
        <v>26</v>
      </c>
      <c r="V39" s="77">
        <v>-6</v>
      </c>
      <c r="W39" s="77">
        <v>-0.36</v>
      </c>
      <c r="X39" s="78">
        <v>0.32</v>
      </c>
      <c r="Y39" s="70">
        <v>20.3</v>
      </c>
      <c r="Z39" s="71">
        <v>26.7</v>
      </c>
      <c r="AA39" s="77">
        <v>-6.5</v>
      </c>
      <c r="AB39" s="77">
        <v>-0.39</v>
      </c>
      <c r="AC39" s="78">
        <v>0.79</v>
      </c>
      <c r="AD39" s="63" t="s">
        <v>25</v>
      </c>
    </row>
    <row r="40" spans="1:30" ht="17.25" thickBot="1">
      <c r="A40" s="72">
        <v>524</v>
      </c>
      <c r="B40" s="57" t="s">
        <v>320</v>
      </c>
      <c r="C40" s="58" t="s">
        <v>1841</v>
      </c>
      <c r="D40" s="69" t="s">
        <v>1833</v>
      </c>
      <c r="E40" s="58" t="s">
        <v>93</v>
      </c>
      <c r="F40" s="69" t="s">
        <v>4254</v>
      </c>
      <c r="G40" s="69">
        <v>1993</v>
      </c>
      <c r="H40" s="70">
        <v>17</v>
      </c>
      <c r="I40" s="98">
        <v>1488</v>
      </c>
      <c r="J40" s="71">
        <v>88</v>
      </c>
      <c r="K40" s="71">
        <v>91.9</v>
      </c>
      <c r="L40" s="71">
        <v>16.5</v>
      </c>
      <c r="M40" s="70">
        <v>17</v>
      </c>
      <c r="N40" s="71">
        <v>88</v>
      </c>
      <c r="O40" s="71">
        <v>14</v>
      </c>
      <c r="P40" s="59">
        <v>0</v>
      </c>
      <c r="Q40" s="60"/>
      <c r="R40" s="60">
        <v>0</v>
      </c>
      <c r="S40" s="70">
        <v>1.1200000000000001</v>
      </c>
      <c r="T40" s="71">
        <v>19</v>
      </c>
      <c r="U40" s="71">
        <v>29</v>
      </c>
      <c r="V40" s="77">
        <v>-10</v>
      </c>
      <c r="W40" s="77">
        <v>-0.6</v>
      </c>
      <c r="X40" s="77">
        <v>-2.65</v>
      </c>
      <c r="Y40" s="70">
        <v>18.8</v>
      </c>
      <c r="Z40" s="71">
        <v>29.1</v>
      </c>
      <c r="AA40" s="77">
        <v>-10.3</v>
      </c>
      <c r="AB40" s="77">
        <v>-0.62</v>
      </c>
      <c r="AC40" s="77">
        <v>-2.0499999999999998</v>
      </c>
      <c r="AD40" s="63" t="s">
        <v>25</v>
      </c>
    </row>
    <row r="41" spans="1:30" ht="17.25" thickBot="1">
      <c r="A41" s="72">
        <v>496</v>
      </c>
      <c r="B41" s="57" t="s">
        <v>304</v>
      </c>
      <c r="C41" s="58" t="s">
        <v>1809</v>
      </c>
      <c r="D41" s="69" t="s">
        <v>104</v>
      </c>
      <c r="E41" s="58" t="s">
        <v>75</v>
      </c>
      <c r="F41" s="69" t="s">
        <v>3837</v>
      </c>
      <c r="G41" s="69">
        <v>1997</v>
      </c>
      <c r="H41" s="70">
        <v>17</v>
      </c>
      <c r="I41" s="98">
        <v>1486</v>
      </c>
      <c r="J41" s="71">
        <v>87</v>
      </c>
      <c r="K41" s="71">
        <v>91.7</v>
      </c>
      <c r="L41" s="71">
        <v>16.5</v>
      </c>
      <c r="M41" s="70">
        <v>17</v>
      </c>
      <c r="N41" s="71">
        <v>87</v>
      </c>
      <c r="O41" s="71">
        <v>14</v>
      </c>
      <c r="P41" s="59">
        <v>0</v>
      </c>
      <c r="Q41" s="60"/>
      <c r="R41" s="60">
        <v>0</v>
      </c>
      <c r="S41" s="70">
        <v>1.06</v>
      </c>
      <c r="T41" s="71">
        <v>23</v>
      </c>
      <c r="U41" s="71">
        <v>31</v>
      </c>
      <c r="V41" s="77">
        <v>-8</v>
      </c>
      <c r="W41" s="77">
        <v>-0.48</v>
      </c>
      <c r="X41" s="77">
        <v>-2.5</v>
      </c>
      <c r="Y41" s="70">
        <v>20.5</v>
      </c>
      <c r="Z41" s="71">
        <v>29.3</v>
      </c>
      <c r="AA41" s="77">
        <v>-8.8000000000000007</v>
      </c>
      <c r="AB41" s="77">
        <v>-0.53</v>
      </c>
      <c r="AC41" s="77">
        <v>-1.1000000000000001</v>
      </c>
      <c r="AD41" s="63" t="s">
        <v>25</v>
      </c>
    </row>
    <row r="42" spans="1:30" ht="17.25" thickBot="1">
      <c r="A42" s="72">
        <v>454</v>
      </c>
      <c r="B42" s="57" t="s">
        <v>286</v>
      </c>
      <c r="C42" s="58" t="s">
        <v>1852</v>
      </c>
      <c r="D42" s="69" t="s">
        <v>104</v>
      </c>
      <c r="E42" s="58" t="s">
        <v>91</v>
      </c>
      <c r="F42" s="69" t="s">
        <v>3856</v>
      </c>
      <c r="G42" s="69">
        <v>1994</v>
      </c>
      <c r="H42" s="70">
        <v>17</v>
      </c>
      <c r="I42" s="98">
        <v>1485</v>
      </c>
      <c r="J42" s="71">
        <v>87</v>
      </c>
      <c r="K42" s="71">
        <v>91.7</v>
      </c>
      <c r="L42" s="71">
        <v>16.5</v>
      </c>
      <c r="M42" s="70">
        <v>16</v>
      </c>
      <c r="N42" s="71">
        <v>90</v>
      </c>
      <c r="O42" s="71">
        <v>16</v>
      </c>
      <c r="P42" s="70">
        <v>1</v>
      </c>
      <c r="Q42" s="71">
        <v>45</v>
      </c>
      <c r="R42" s="60">
        <v>0</v>
      </c>
      <c r="S42" s="70">
        <v>1.76</v>
      </c>
      <c r="T42" s="71">
        <v>31</v>
      </c>
      <c r="U42" s="71">
        <v>26</v>
      </c>
      <c r="V42" s="78">
        <v>5</v>
      </c>
      <c r="W42" s="78">
        <v>0.3</v>
      </c>
      <c r="X42" s="78">
        <v>2.97</v>
      </c>
      <c r="Y42" s="70">
        <v>24.4</v>
      </c>
      <c r="Z42" s="71">
        <v>28.3</v>
      </c>
      <c r="AA42" s="77">
        <v>-3.9</v>
      </c>
      <c r="AB42" s="77">
        <v>-0.23</v>
      </c>
      <c r="AC42" s="78">
        <v>0.24</v>
      </c>
      <c r="AD42" s="63" t="s">
        <v>25</v>
      </c>
    </row>
    <row r="43" spans="1:30" ht="17.25" thickBot="1">
      <c r="A43" s="72">
        <v>497</v>
      </c>
      <c r="B43" s="57" t="s">
        <v>2683</v>
      </c>
      <c r="C43" s="58" t="s">
        <v>1812</v>
      </c>
      <c r="D43" s="69" t="s">
        <v>104</v>
      </c>
      <c r="E43" s="58" t="s">
        <v>2347</v>
      </c>
      <c r="F43" s="69" t="s">
        <v>4123</v>
      </c>
      <c r="G43" s="69">
        <v>1993</v>
      </c>
      <c r="H43" s="70">
        <v>17</v>
      </c>
      <c r="I43" s="98">
        <v>1485</v>
      </c>
      <c r="J43" s="71">
        <v>87</v>
      </c>
      <c r="K43" s="71">
        <v>91.7</v>
      </c>
      <c r="L43" s="71">
        <v>16.5</v>
      </c>
      <c r="M43" s="70">
        <v>16</v>
      </c>
      <c r="N43" s="71">
        <v>89</v>
      </c>
      <c r="O43" s="71">
        <v>15</v>
      </c>
      <c r="P43" s="70">
        <v>1</v>
      </c>
      <c r="Q43" s="71">
        <v>56</v>
      </c>
      <c r="R43" s="60">
        <v>0</v>
      </c>
      <c r="S43" s="70">
        <v>0.53</v>
      </c>
      <c r="T43" s="71">
        <v>13</v>
      </c>
      <c r="U43" s="71">
        <v>42</v>
      </c>
      <c r="V43" s="77">
        <v>-29</v>
      </c>
      <c r="W43" s="77">
        <v>-1.76</v>
      </c>
      <c r="X43" s="77">
        <v>-0.42</v>
      </c>
      <c r="Y43" s="70">
        <v>13.1</v>
      </c>
      <c r="Z43" s="71">
        <v>33.1</v>
      </c>
      <c r="AA43" s="77">
        <v>-20</v>
      </c>
      <c r="AB43" s="77">
        <v>-1.21</v>
      </c>
      <c r="AC43" s="78">
        <v>1.17</v>
      </c>
      <c r="AD43" s="63" t="s">
        <v>25</v>
      </c>
    </row>
    <row r="44" spans="1:30" ht="17.25" thickBot="1">
      <c r="A44" s="72">
        <v>572</v>
      </c>
      <c r="B44" s="57" t="s">
        <v>339</v>
      </c>
      <c r="C44" s="58" t="s">
        <v>1812</v>
      </c>
      <c r="D44" s="69" t="s">
        <v>104</v>
      </c>
      <c r="E44" s="58" t="s">
        <v>67</v>
      </c>
      <c r="F44" s="69" t="s">
        <v>4287</v>
      </c>
      <c r="G44" s="69">
        <v>1990</v>
      </c>
      <c r="H44" s="70">
        <v>17</v>
      </c>
      <c r="I44" s="98">
        <v>1482</v>
      </c>
      <c r="J44" s="71">
        <v>87</v>
      </c>
      <c r="K44" s="71">
        <v>91.5</v>
      </c>
      <c r="L44" s="71">
        <v>16.5</v>
      </c>
      <c r="M44" s="70">
        <v>17</v>
      </c>
      <c r="N44" s="71">
        <v>87</v>
      </c>
      <c r="O44" s="71">
        <v>14</v>
      </c>
      <c r="P44" s="59">
        <v>0</v>
      </c>
      <c r="Q44" s="60"/>
      <c r="R44" s="60">
        <v>0</v>
      </c>
      <c r="S44" s="70">
        <v>1.53</v>
      </c>
      <c r="T44" s="71">
        <v>30</v>
      </c>
      <c r="U44" s="71">
        <v>22</v>
      </c>
      <c r="V44" s="78">
        <v>8</v>
      </c>
      <c r="W44" s="78">
        <v>0.49</v>
      </c>
      <c r="X44" s="77">
        <v>-3.43</v>
      </c>
      <c r="Y44" s="70">
        <v>31.1</v>
      </c>
      <c r="Z44" s="71">
        <v>21.2</v>
      </c>
      <c r="AA44" s="78">
        <v>9.8000000000000007</v>
      </c>
      <c r="AB44" s="78">
        <v>0.6</v>
      </c>
      <c r="AC44" s="77">
        <v>-1.57</v>
      </c>
      <c r="AD44" s="63" t="s">
        <v>25</v>
      </c>
    </row>
    <row r="45" spans="1:30" ht="17.25" thickBot="1">
      <c r="A45" s="72">
        <v>455</v>
      </c>
      <c r="B45" s="57" t="s">
        <v>287</v>
      </c>
      <c r="C45" s="58" t="s">
        <v>1822</v>
      </c>
      <c r="D45" s="69" t="s">
        <v>1819</v>
      </c>
      <c r="E45" s="58" t="s">
        <v>91</v>
      </c>
      <c r="F45" s="69" t="s">
        <v>4211</v>
      </c>
      <c r="G45" s="69">
        <v>1997</v>
      </c>
      <c r="H45" s="70">
        <v>17</v>
      </c>
      <c r="I45" s="98">
        <v>1480</v>
      </c>
      <c r="J45" s="71">
        <v>87</v>
      </c>
      <c r="K45" s="71">
        <v>91.4</v>
      </c>
      <c r="L45" s="71">
        <v>16.399999999999999</v>
      </c>
      <c r="M45" s="70">
        <v>17</v>
      </c>
      <c r="N45" s="71">
        <v>87</v>
      </c>
      <c r="O45" s="71">
        <v>8</v>
      </c>
      <c r="P45" s="59">
        <v>0</v>
      </c>
      <c r="Q45" s="60"/>
      <c r="R45" s="60">
        <v>0</v>
      </c>
      <c r="S45" s="70">
        <v>1.76</v>
      </c>
      <c r="T45" s="71">
        <v>29</v>
      </c>
      <c r="U45" s="71">
        <v>24</v>
      </c>
      <c r="V45" s="78">
        <v>5</v>
      </c>
      <c r="W45" s="78">
        <v>0.3</v>
      </c>
      <c r="X45" s="78">
        <v>2.88</v>
      </c>
      <c r="Y45" s="70">
        <v>22.4</v>
      </c>
      <c r="Z45" s="71">
        <v>26.7</v>
      </c>
      <c r="AA45" s="77">
        <v>-4.4000000000000004</v>
      </c>
      <c r="AB45" s="77">
        <v>-0.27</v>
      </c>
      <c r="AC45" s="77">
        <v>-0.13</v>
      </c>
      <c r="AD45" s="63" t="s">
        <v>25</v>
      </c>
    </row>
    <row r="46" spans="1:30" ht="17.25" thickBot="1">
      <c r="A46" s="72">
        <v>507</v>
      </c>
      <c r="B46" s="57" t="s">
        <v>311</v>
      </c>
      <c r="C46" s="58" t="s">
        <v>1812</v>
      </c>
      <c r="D46" s="69" t="s">
        <v>102</v>
      </c>
      <c r="E46" s="58" t="s">
        <v>63</v>
      </c>
      <c r="F46" s="69" t="s">
        <v>4243</v>
      </c>
      <c r="G46" s="69">
        <v>2001</v>
      </c>
      <c r="H46" s="70">
        <v>17</v>
      </c>
      <c r="I46" s="98">
        <v>1480</v>
      </c>
      <c r="J46" s="71">
        <v>87</v>
      </c>
      <c r="K46" s="71">
        <v>91.4</v>
      </c>
      <c r="L46" s="71">
        <v>16.399999999999999</v>
      </c>
      <c r="M46" s="70">
        <v>17</v>
      </c>
      <c r="N46" s="71">
        <v>87</v>
      </c>
      <c r="O46" s="71">
        <v>9</v>
      </c>
      <c r="P46" s="59">
        <v>0</v>
      </c>
      <c r="Q46" s="60"/>
      <c r="R46" s="60">
        <v>0</v>
      </c>
      <c r="S46" s="70">
        <v>2.1800000000000002</v>
      </c>
      <c r="T46" s="71">
        <v>32</v>
      </c>
      <c r="U46" s="71">
        <v>16</v>
      </c>
      <c r="V46" s="78">
        <v>16</v>
      </c>
      <c r="W46" s="78">
        <v>0.97</v>
      </c>
      <c r="X46" s="77">
        <v>-1.6</v>
      </c>
      <c r="Y46" s="70">
        <v>29.8</v>
      </c>
      <c r="Z46" s="71">
        <v>12.8</v>
      </c>
      <c r="AA46" s="78">
        <v>16.899999999999999</v>
      </c>
      <c r="AB46" s="78">
        <v>1.03</v>
      </c>
      <c r="AC46" s="78">
        <v>0.14000000000000001</v>
      </c>
      <c r="AD46" s="63" t="s">
        <v>25</v>
      </c>
    </row>
    <row r="47" spans="1:30" ht="17.25" thickBot="1">
      <c r="A47" s="72">
        <v>345</v>
      </c>
      <c r="B47" s="57" t="s">
        <v>242</v>
      </c>
      <c r="C47" s="58" t="s">
        <v>1822</v>
      </c>
      <c r="D47" s="69" t="s">
        <v>103</v>
      </c>
      <c r="E47" s="58" t="s">
        <v>83</v>
      </c>
      <c r="F47" s="69" t="s">
        <v>4133</v>
      </c>
      <c r="G47" s="69">
        <v>1998</v>
      </c>
      <c r="H47" s="70">
        <v>17</v>
      </c>
      <c r="I47" s="98">
        <v>1473</v>
      </c>
      <c r="J47" s="71">
        <v>87</v>
      </c>
      <c r="K47" s="71">
        <v>90.9</v>
      </c>
      <c r="L47" s="71">
        <v>16.399999999999999</v>
      </c>
      <c r="M47" s="70">
        <v>17</v>
      </c>
      <c r="N47" s="71">
        <v>87</v>
      </c>
      <c r="O47" s="71">
        <v>12</v>
      </c>
      <c r="P47" s="59">
        <v>0</v>
      </c>
      <c r="Q47" s="60"/>
      <c r="R47" s="60">
        <v>0</v>
      </c>
      <c r="S47" s="70">
        <v>2.12</v>
      </c>
      <c r="T47" s="71">
        <v>35</v>
      </c>
      <c r="U47" s="71">
        <v>21</v>
      </c>
      <c r="V47" s="78">
        <v>14</v>
      </c>
      <c r="W47" s="78">
        <v>0.86</v>
      </c>
      <c r="X47" s="77">
        <v>-0.37</v>
      </c>
      <c r="Y47" s="70">
        <v>29</v>
      </c>
      <c r="Z47" s="71">
        <v>22</v>
      </c>
      <c r="AA47" s="78">
        <v>6.9</v>
      </c>
      <c r="AB47" s="78">
        <v>0.42</v>
      </c>
      <c r="AC47" s="77">
        <v>-0.09</v>
      </c>
      <c r="AD47" s="63" t="s">
        <v>25</v>
      </c>
    </row>
    <row r="48" spans="1:30" ht="17.25" thickBot="1">
      <c r="A48" s="72">
        <v>158</v>
      </c>
      <c r="B48" s="57" t="s">
        <v>163</v>
      </c>
      <c r="C48" s="58" t="s">
        <v>1814</v>
      </c>
      <c r="D48" s="69" t="s">
        <v>104</v>
      </c>
      <c r="E48" s="58" t="s">
        <v>83</v>
      </c>
      <c r="F48" s="69" t="s">
        <v>4009</v>
      </c>
      <c r="G48" s="69">
        <v>1993</v>
      </c>
      <c r="H48" s="70">
        <v>17</v>
      </c>
      <c r="I48" s="98">
        <v>1472</v>
      </c>
      <c r="J48" s="71">
        <v>87</v>
      </c>
      <c r="K48" s="71">
        <v>90.9</v>
      </c>
      <c r="L48" s="71">
        <v>16.399999999999999</v>
      </c>
      <c r="M48" s="70">
        <v>17</v>
      </c>
      <c r="N48" s="71">
        <v>87</v>
      </c>
      <c r="O48" s="71">
        <v>12</v>
      </c>
      <c r="P48" s="59">
        <v>0</v>
      </c>
      <c r="Q48" s="60"/>
      <c r="R48" s="60">
        <v>0</v>
      </c>
      <c r="S48" s="70">
        <v>2.12</v>
      </c>
      <c r="T48" s="71">
        <v>34</v>
      </c>
      <c r="U48" s="71">
        <v>20</v>
      </c>
      <c r="V48" s="78">
        <v>14</v>
      </c>
      <c r="W48" s="78">
        <v>0.86</v>
      </c>
      <c r="X48" s="77">
        <v>-0.36</v>
      </c>
      <c r="Y48" s="70">
        <v>29</v>
      </c>
      <c r="Z48" s="71">
        <v>21.6</v>
      </c>
      <c r="AA48" s="78">
        <v>7.4</v>
      </c>
      <c r="AB48" s="78">
        <v>0.45</v>
      </c>
      <c r="AC48" s="78">
        <v>0.23</v>
      </c>
      <c r="AD48" s="63" t="s">
        <v>25</v>
      </c>
    </row>
    <row r="49" spans="1:30" ht="17.25" thickBot="1">
      <c r="A49" s="72">
        <v>392</v>
      </c>
      <c r="B49" s="57" t="s">
        <v>264</v>
      </c>
      <c r="C49" s="58" t="s">
        <v>1812</v>
      </c>
      <c r="D49" s="69" t="s">
        <v>104</v>
      </c>
      <c r="E49" s="58" t="s">
        <v>85</v>
      </c>
      <c r="F49" s="69" t="s">
        <v>4165</v>
      </c>
      <c r="G49" s="69">
        <v>1999</v>
      </c>
      <c r="H49" s="70">
        <v>17</v>
      </c>
      <c r="I49" s="98">
        <v>1447</v>
      </c>
      <c r="J49" s="71">
        <v>85</v>
      </c>
      <c r="K49" s="71">
        <v>89.3</v>
      </c>
      <c r="L49" s="71">
        <v>16.100000000000001</v>
      </c>
      <c r="M49" s="70">
        <v>17</v>
      </c>
      <c r="N49" s="71">
        <v>85</v>
      </c>
      <c r="O49" s="71">
        <v>15</v>
      </c>
      <c r="P49" s="59">
        <v>0</v>
      </c>
      <c r="Q49" s="60"/>
      <c r="R49" s="60">
        <v>0</v>
      </c>
      <c r="S49" s="70">
        <v>1.06</v>
      </c>
      <c r="T49" s="71">
        <v>16</v>
      </c>
      <c r="U49" s="71">
        <v>23</v>
      </c>
      <c r="V49" s="77">
        <v>-7</v>
      </c>
      <c r="W49" s="77">
        <v>-0.44</v>
      </c>
      <c r="X49" s="78">
        <v>0.08</v>
      </c>
      <c r="Y49" s="70">
        <v>20.2</v>
      </c>
      <c r="Z49" s="71">
        <v>22.1</v>
      </c>
      <c r="AA49" s="77">
        <v>-1.9</v>
      </c>
      <c r="AB49" s="77">
        <v>-0.12</v>
      </c>
      <c r="AC49" s="77">
        <v>-0.03</v>
      </c>
      <c r="AD49" s="63" t="s">
        <v>25</v>
      </c>
    </row>
    <row r="50" spans="1:30" ht="17.25" thickBot="1">
      <c r="A50" s="72">
        <v>19</v>
      </c>
      <c r="B50" s="57" t="s">
        <v>80</v>
      </c>
      <c r="C50" s="58" t="s">
        <v>1822</v>
      </c>
      <c r="D50" s="69" t="s">
        <v>111</v>
      </c>
      <c r="E50" s="58" t="s">
        <v>79</v>
      </c>
      <c r="F50" s="69" t="s">
        <v>3913</v>
      </c>
      <c r="G50" s="69">
        <v>1992</v>
      </c>
      <c r="H50" s="70">
        <v>16</v>
      </c>
      <c r="I50" s="98">
        <v>1440</v>
      </c>
      <c r="J50" s="71">
        <v>90</v>
      </c>
      <c r="K50" s="71">
        <v>88.9</v>
      </c>
      <c r="L50" s="71">
        <v>16</v>
      </c>
      <c r="M50" s="70">
        <v>16</v>
      </c>
      <c r="N50" s="71">
        <v>90</v>
      </c>
      <c r="O50" s="71">
        <v>16</v>
      </c>
      <c r="P50" s="59">
        <v>0</v>
      </c>
      <c r="Q50" s="60"/>
      <c r="R50" s="60">
        <v>0</v>
      </c>
      <c r="S50" s="70">
        <v>2.06</v>
      </c>
      <c r="T50" s="71">
        <v>31</v>
      </c>
      <c r="U50" s="71">
        <v>13</v>
      </c>
      <c r="V50" s="78">
        <v>18</v>
      </c>
      <c r="W50" s="78">
        <v>1.1299999999999999</v>
      </c>
      <c r="X50" s="77">
        <v>-0.37</v>
      </c>
      <c r="Y50" s="70">
        <v>31.6</v>
      </c>
      <c r="Z50" s="71">
        <v>19</v>
      </c>
      <c r="AA50" s="78">
        <v>12.5</v>
      </c>
      <c r="AB50" s="78">
        <v>0.78</v>
      </c>
      <c r="AC50" s="77">
        <v>-0.04</v>
      </c>
      <c r="AD50" s="63" t="s">
        <v>25</v>
      </c>
    </row>
    <row r="51" spans="1:30" ht="17.25" thickBot="1">
      <c r="A51" s="72">
        <v>169</v>
      </c>
      <c r="B51" s="57" t="s">
        <v>168</v>
      </c>
      <c r="C51" s="58" t="s">
        <v>1839</v>
      </c>
      <c r="D51" s="69" t="s">
        <v>1819</v>
      </c>
      <c r="E51" s="58" t="s">
        <v>96</v>
      </c>
      <c r="F51" s="69" t="s">
        <v>4017</v>
      </c>
      <c r="G51" s="69">
        <v>1993</v>
      </c>
      <c r="H51" s="70">
        <v>17</v>
      </c>
      <c r="I51" s="98">
        <v>1440</v>
      </c>
      <c r="J51" s="71">
        <v>85</v>
      </c>
      <c r="K51" s="71">
        <v>88.9</v>
      </c>
      <c r="L51" s="71">
        <v>16</v>
      </c>
      <c r="M51" s="70">
        <v>17</v>
      </c>
      <c r="N51" s="71">
        <v>85</v>
      </c>
      <c r="O51" s="71">
        <v>11</v>
      </c>
      <c r="P51" s="59">
        <v>0</v>
      </c>
      <c r="Q51" s="60"/>
      <c r="R51" s="60">
        <v>0</v>
      </c>
      <c r="S51" s="70">
        <v>1.53</v>
      </c>
      <c r="T51" s="71">
        <v>22</v>
      </c>
      <c r="U51" s="71">
        <v>20</v>
      </c>
      <c r="V51" s="78">
        <v>2</v>
      </c>
      <c r="W51" s="78">
        <v>0.12</v>
      </c>
      <c r="X51" s="78">
        <v>0.62</v>
      </c>
      <c r="Y51" s="70">
        <v>24.8</v>
      </c>
      <c r="Z51" s="71">
        <v>21.6</v>
      </c>
      <c r="AA51" s="78">
        <v>3.2</v>
      </c>
      <c r="AB51" s="78">
        <v>0.2</v>
      </c>
      <c r="AC51" s="77">
        <v>-0.87</v>
      </c>
      <c r="AD51" s="63" t="s">
        <v>25</v>
      </c>
    </row>
    <row r="52" spans="1:30" ht="17.25" thickBot="1">
      <c r="A52" s="72">
        <v>179</v>
      </c>
      <c r="B52" s="57" t="s">
        <v>66</v>
      </c>
      <c r="C52" s="58" t="s">
        <v>1822</v>
      </c>
      <c r="D52" s="69" t="s">
        <v>111</v>
      </c>
      <c r="E52" s="58" t="s">
        <v>65</v>
      </c>
      <c r="F52" s="69" t="s">
        <v>4023</v>
      </c>
      <c r="G52" s="69">
        <v>1993</v>
      </c>
      <c r="H52" s="70">
        <v>16</v>
      </c>
      <c r="I52" s="98">
        <v>1440</v>
      </c>
      <c r="J52" s="71">
        <v>90</v>
      </c>
      <c r="K52" s="71">
        <v>94.1</v>
      </c>
      <c r="L52" s="71">
        <v>16</v>
      </c>
      <c r="M52" s="70">
        <v>16</v>
      </c>
      <c r="N52" s="71">
        <v>90</v>
      </c>
      <c r="O52" s="71">
        <v>16</v>
      </c>
      <c r="P52" s="59">
        <v>0</v>
      </c>
      <c r="Q52" s="60"/>
      <c r="R52" s="71">
        <v>1</v>
      </c>
      <c r="S52" s="70">
        <v>1.94</v>
      </c>
      <c r="T52" s="71">
        <v>38</v>
      </c>
      <c r="U52" s="71">
        <v>19</v>
      </c>
      <c r="V52" s="78">
        <v>19</v>
      </c>
      <c r="W52" s="78">
        <v>1.19</v>
      </c>
      <c r="X52" s="78">
        <v>0.19</v>
      </c>
      <c r="Y52" s="70">
        <v>31.4</v>
      </c>
      <c r="Z52" s="71">
        <v>15.7</v>
      </c>
      <c r="AA52" s="78">
        <v>15.7</v>
      </c>
      <c r="AB52" s="78">
        <v>0.98</v>
      </c>
      <c r="AC52" s="78">
        <v>1.05</v>
      </c>
      <c r="AD52" s="63" t="s">
        <v>25</v>
      </c>
    </row>
    <row r="53" spans="1:30" ht="17.25" thickBot="1">
      <c r="A53" s="72">
        <v>292</v>
      </c>
      <c r="B53" s="57" t="s">
        <v>372</v>
      </c>
      <c r="C53" s="58" t="s">
        <v>1812</v>
      </c>
      <c r="D53" s="69" t="s">
        <v>111</v>
      </c>
      <c r="E53" s="58" t="s">
        <v>85</v>
      </c>
      <c r="F53" s="69" t="s">
        <v>4095</v>
      </c>
      <c r="G53" s="69">
        <v>1993</v>
      </c>
      <c r="H53" s="70">
        <v>16</v>
      </c>
      <c r="I53" s="98">
        <v>1436</v>
      </c>
      <c r="J53" s="71">
        <v>90</v>
      </c>
      <c r="K53" s="71">
        <v>88.6</v>
      </c>
      <c r="L53" s="71">
        <v>16</v>
      </c>
      <c r="M53" s="70">
        <v>16</v>
      </c>
      <c r="N53" s="71">
        <v>90</v>
      </c>
      <c r="O53" s="71">
        <v>15</v>
      </c>
      <c r="P53" s="59">
        <v>0</v>
      </c>
      <c r="Q53" s="60"/>
      <c r="R53" s="60">
        <v>0</v>
      </c>
      <c r="S53" s="70">
        <v>1</v>
      </c>
      <c r="T53" s="71">
        <v>15</v>
      </c>
      <c r="U53" s="71">
        <v>22</v>
      </c>
      <c r="V53" s="77">
        <v>-7</v>
      </c>
      <c r="W53" s="77">
        <v>-0.44</v>
      </c>
      <c r="X53" s="78">
        <v>0.05</v>
      </c>
      <c r="Y53" s="70">
        <v>19</v>
      </c>
      <c r="Z53" s="71">
        <v>21.8</v>
      </c>
      <c r="AA53" s="77">
        <v>-2.7</v>
      </c>
      <c r="AB53" s="77">
        <v>-0.17</v>
      </c>
      <c r="AC53" s="77">
        <v>-0.48</v>
      </c>
      <c r="AD53" s="63" t="s">
        <v>25</v>
      </c>
    </row>
    <row r="54" spans="1:30" ht="17.25" thickBot="1">
      <c r="A54" s="72">
        <v>512</v>
      </c>
      <c r="B54" s="57" t="s">
        <v>74</v>
      </c>
      <c r="C54" s="58" t="s">
        <v>1820</v>
      </c>
      <c r="D54" s="69" t="s">
        <v>111</v>
      </c>
      <c r="E54" s="58" t="s">
        <v>81</v>
      </c>
      <c r="F54" s="69" t="s">
        <v>4247</v>
      </c>
      <c r="G54" s="69">
        <v>1997</v>
      </c>
      <c r="H54" s="70">
        <v>16</v>
      </c>
      <c r="I54" s="98">
        <v>1433</v>
      </c>
      <c r="J54" s="71">
        <v>90</v>
      </c>
      <c r="K54" s="71">
        <v>88.5</v>
      </c>
      <c r="L54" s="71">
        <v>15.9</v>
      </c>
      <c r="M54" s="70">
        <v>16</v>
      </c>
      <c r="N54" s="71">
        <v>90</v>
      </c>
      <c r="O54" s="71">
        <v>15</v>
      </c>
      <c r="P54" s="59">
        <v>0</v>
      </c>
      <c r="Q54" s="60"/>
      <c r="R54" s="60">
        <v>0</v>
      </c>
      <c r="S54" s="70">
        <v>1.19</v>
      </c>
      <c r="T54" s="71">
        <v>26</v>
      </c>
      <c r="U54" s="71">
        <v>25</v>
      </c>
      <c r="V54" s="78">
        <v>1</v>
      </c>
      <c r="W54" s="78">
        <v>0.06</v>
      </c>
      <c r="X54" s="78">
        <v>0.06</v>
      </c>
      <c r="Y54" s="70">
        <v>30.2</v>
      </c>
      <c r="Z54" s="71">
        <v>23.7</v>
      </c>
      <c r="AA54" s="78">
        <v>6.5</v>
      </c>
      <c r="AB54" s="78">
        <v>0.41</v>
      </c>
      <c r="AC54" s="77">
        <v>-1.21</v>
      </c>
      <c r="AD54" s="63" t="s">
        <v>25</v>
      </c>
    </row>
    <row r="55" spans="1:30" ht="17.25" thickBot="1">
      <c r="A55" s="72">
        <v>215</v>
      </c>
      <c r="B55" s="57" t="s">
        <v>189</v>
      </c>
      <c r="C55" s="58" t="s">
        <v>1812</v>
      </c>
      <c r="D55" s="69" t="s">
        <v>103</v>
      </c>
      <c r="E55" s="58" t="s">
        <v>96</v>
      </c>
      <c r="F55" s="69" t="s">
        <v>4051</v>
      </c>
      <c r="G55" s="69">
        <v>2001</v>
      </c>
      <c r="H55" s="70">
        <v>17</v>
      </c>
      <c r="I55" s="98">
        <v>1427</v>
      </c>
      <c r="J55" s="71">
        <v>84</v>
      </c>
      <c r="K55" s="71">
        <v>88.1</v>
      </c>
      <c r="L55" s="71">
        <v>15.9</v>
      </c>
      <c r="M55" s="70">
        <v>16</v>
      </c>
      <c r="N55" s="71">
        <v>89</v>
      </c>
      <c r="O55" s="71">
        <v>14</v>
      </c>
      <c r="P55" s="70">
        <v>1</v>
      </c>
      <c r="Q55" s="71">
        <v>11</v>
      </c>
      <c r="R55" s="60">
        <v>0</v>
      </c>
      <c r="S55" s="70">
        <v>1.35</v>
      </c>
      <c r="T55" s="71">
        <v>20</v>
      </c>
      <c r="U55" s="71">
        <v>21</v>
      </c>
      <c r="V55" s="77">
        <v>-1</v>
      </c>
      <c r="W55" s="77">
        <v>-0.06</v>
      </c>
      <c r="X55" s="77">
        <v>-1</v>
      </c>
      <c r="Y55" s="70">
        <v>24.7</v>
      </c>
      <c r="Z55" s="71">
        <v>20.2</v>
      </c>
      <c r="AA55" s="78">
        <v>4.5</v>
      </c>
      <c r="AB55" s="78">
        <v>0.28999999999999998</v>
      </c>
      <c r="AC55" s="77">
        <v>-7.0000000000000007E-2</v>
      </c>
      <c r="AD55" s="63" t="s">
        <v>25</v>
      </c>
    </row>
    <row r="56" spans="1:30" ht="17.25" thickBot="1">
      <c r="A56" s="72">
        <v>544</v>
      </c>
      <c r="B56" s="57" t="s">
        <v>331</v>
      </c>
      <c r="C56" s="58" t="s">
        <v>1812</v>
      </c>
      <c r="D56" s="69" t="s">
        <v>1819</v>
      </c>
      <c r="E56" s="58" t="s">
        <v>81</v>
      </c>
      <c r="F56" s="69" t="s">
        <v>4266</v>
      </c>
      <c r="G56" s="69">
        <v>1994</v>
      </c>
      <c r="H56" s="70">
        <v>18</v>
      </c>
      <c r="I56" s="98">
        <v>1419</v>
      </c>
      <c r="J56" s="71">
        <v>79</v>
      </c>
      <c r="K56" s="71">
        <v>87.6</v>
      </c>
      <c r="L56" s="71">
        <v>15.8</v>
      </c>
      <c r="M56" s="70">
        <v>16</v>
      </c>
      <c r="N56" s="71">
        <v>86</v>
      </c>
      <c r="O56" s="71">
        <v>8</v>
      </c>
      <c r="P56" s="70">
        <v>2</v>
      </c>
      <c r="Q56" s="71">
        <v>26</v>
      </c>
      <c r="R56" s="60">
        <v>0</v>
      </c>
      <c r="S56" s="70">
        <v>1.22</v>
      </c>
      <c r="T56" s="71">
        <v>25</v>
      </c>
      <c r="U56" s="71">
        <v>25</v>
      </c>
      <c r="V56" s="60">
        <v>0</v>
      </c>
      <c r="W56" s="60">
        <v>0</v>
      </c>
      <c r="X56" s="77">
        <v>-0.45</v>
      </c>
      <c r="Y56" s="70">
        <v>30.1</v>
      </c>
      <c r="Z56" s="71">
        <v>22.4</v>
      </c>
      <c r="AA56" s="78">
        <v>7.7</v>
      </c>
      <c r="AB56" s="78">
        <v>0.49</v>
      </c>
      <c r="AC56" s="77">
        <v>-0.5</v>
      </c>
      <c r="AD56" s="63" t="s">
        <v>25</v>
      </c>
    </row>
    <row r="57" spans="1:30" ht="17.25" thickBot="1">
      <c r="A57" s="72">
        <v>212</v>
      </c>
      <c r="B57" s="57" t="s">
        <v>186</v>
      </c>
      <c r="C57" s="58" t="s">
        <v>1812</v>
      </c>
      <c r="D57" s="69" t="s">
        <v>103</v>
      </c>
      <c r="E57" s="58" t="s">
        <v>81</v>
      </c>
      <c r="F57" s="69" t="s">
        <v>4048</v>
      </c>
      <c r="G57" s="69">
        <v>2000</v>
      </c>
      <c r="H57" s="70">
        <v>17</v>
      </c>
      <c r="I57" s="98">
        <v>1417</v>
      </c>
      <c r="J57" s="71">
        <v>83</v>
      </c>
      <c r="K57" s="71">
        <v>87.5</v>
      </c>
      <c r="L57" s="71">
        <v>15.7</v>
      </c>
      <c r="M57" s="70">
        <v>17</v>
      </c>
      <c r="N57" s="71">
        <v>83</v>
      </c>
      <c r="O57" s="71">
        <v>13</v>
      </c>
      <c r="P57" s="59">
        <v>0</v>
      </c>
      <c r="Q57" s="60"/>
      <c r="R57" s="60">
        <v>0</v>
      </c>
      <c r="S57" s="70">
        <v>1.29</v>
      </c>
      <c r="T57" s="71">
        <v>27</v>
      </c>
      <c r="U57" s="71">
        <v>23</v>
      </c>
      <c r="V57" s="78">
        <v>4</v>
      </c>
      <c r="W57" s="78">
        <v>0.25</v>
      </c>
      <c r="X57" s="78">
        <v>1.58</v>
      </c>
      <c r="Y57" s="70">
        <v>32.1</v>
      </c>
      <c r="Z57" s="71">
        <v>19</v>
      </c>
      <c r="AA57" s="78">
        <v>13.2</v>
      </c>
      <c r="AB57" s="78">
        <v>0.84</v>
      </c>
      <c r="AC57" s="78">
        <v>2.29</v>
      </c>
      <c r="AD57" s="63" t="s">
        <v>25</v>
      </c>
    </row>
    <row r="58" spans="1:30" ht="17.25" thickBot="1">
      <c r="A58" s="72">
        <v>9</v>
      </c>
      <c r="B58" s="57" t="s">
        <v>105</v>
      </c>
      <c r="C58" s="58" t="s">
        <v>1813</v>
      </c>
      <c r="D58" s="69" t="s">
        <v>104</v>
      </c>
      <c r="E58" s="58" t="s">
        <v>91</v>
      </c>
      <c r="F58" s="69" t="s">
        <v>3906</v>
      </c>
      <c r="G58" s="69">
        <v>1996</v>
      </c>
      <c r="H58" s="70">
        <v>16</v>
      </c>
      <c r="I58" s="98">
        <v>1416</v>
      </c>
      <c r="J58" s="71">
        <v>89</v>
      </c>
      <c r="K58" s="71">
        <v>87.4</v>
      </c>
      <c r="L58" s="71">
        <v>15.7</v>
      </c>
      <c r="M58" s="70">
        <v>16</v>
      </c>
      <c r="N58" s="71">
        <v>89</v>
      </c>
      <c r="O58" s="71">
        <v>15</v>
      </c>
      <c r="P58" s="59">
        <v>0</v>
      </c>
      <c r="Q58" s="60"/>
      <c r="R58" s="60">
        <v>0</v>
      </c>
      <c r="S58" s="70">
        <v>1.5</v>
      </c>
      <c r="T58" s="71">
        <v>25</v>
      </c>
      <c r="U58" s="71">
        <v>29</v>
      </c>
      <c r="V58" s="77">
        <v>-4</v>
      </c>
      <c r="W58" s="77">
        <v>-0.25</v>
      </c>
      <c r="X58" s="77">
        <v>-2.46</v>
      </c>
      <c r="Y58" s="70">
        <v>20.399999999999999</v>
      </c>
      <c r="Z58" s="71">
        <v>27.5</v>
      </c>
      <c r="AA58" s="77">
        <v>-7.1</v>
      </c>
      <c r="AB58" s="77">
        <v>-0.45</v>
      </c>
      <c r="AC58" s="77">
        <v>-1.58</v>
      </c>
      <c r="AD58" s="63" t="s">
        <v>25</v>
      </c>
    </row>
    <row r="59" spans="1:30" ht="17.25" thickBot="1">
      <c r="A59" s="72">
        <v>160</v>
      </c>
      <c r="B59" s="57" t="s">
        <v>2649</v>
      </c>
      <c r="C59" s="58" t="s">
        <v>1814</v>
      </c>
      <c r="D59" s="69" t="s">
        <v>104</v>
      </c>
      <c r="E59" s="58" t="s">
        <v>81</v>
      </c>
      <c r="F59" s="69" t="s">
        <v>4011</v>
      </c>
      <c r="G59" s="69">
        <v>1998</v>
      </c>
      <c r="H59" s="70">
        <v>16</v>
      </c>
      <c r="I59" s="98">
        <v>1416</v>
      </c>
      <c r="J59" s="71">
        <v>89</v>
      </c>
      <c r="K59" s="71">
        <v>87.4</v>
      </c>
      <c r="L59" s="71">
        <v>15.7</v>
      </c>
      <c r="M59" s="70">
        <v>16</v>
      </c>
      <c r="N59" s="71">
        <v>89</v>
      </c>
      <c r="O59" s="71">
        <v>15</v>
      </c>
      <c r="P59" s="59">
        <v>0</v>
      </c>
      <c r="Q59" s="60"/>
      <c r="R59" s="71">
        <v>2</v>
      </c>
      <c r="S59" s="70">
        <v>1.31</v>
      </c>
      <c r="T59" s="71">
        <v>26</v>
      </c>
      <c r="U59" s="71">
        <v>21</v>
      </c>
      <c r="V59" s="78">
        <v>5</v>
      </c>
      <c r="W59" s="78">
        <v>0.32</v>
      </c>
      <c r="X59" s="78">
        <v>2.08</v>
      </c>
      <c r="Y59" s="70">
        <v>32.799999999999997</v>
      </c>
      <c r="Z59" s="71">
        <v>20.5</v>
      </c>
      <c r="AA59" s="78">
        <v>12.3</v>
      </c>
      <c r="AB59" s="78">
        <v>0.78</v>
      </c>
      <c r="AC59" s="78">
        <v>1.84</v>
      </c>
      <c r="AD59" s="63" t="s">
        <v>25</v>
      </c>
    </row>
    <row r="60" spans="1:30" ht="17.25" thickBot="1">
      <c r="A60" s="72">
        <v>622</v>
      </c>
      <c r="B60" s="57" t="s">
        <v>362</v>
      </c>
      <c r="C60" s="58" t="s">
        <v>1814</v>
      </c>
      <c r="D60" s="69" t="s">
        <v>104</v>
      </c>
      <c r="E60" s="58" t="s">
        <v>91</v>
      </c>
      <c r="F60" s="69" t="s">
        <v>4325</v>
      </c>
      <c r="G60" s="69">
        <v>1994</v>
      </c>
      <c r="H60" s="70">
        <v>16</v>
      </c>
      <c r="I60" s="98">
        <v>1413</v>
      </c>
      <c r="J60" s="71">
        <v>88</v>
      </c>
      <c r="K60" s="71">
        <v>87.2</v>
      </c>
      <c r="L60" s="71">
        <v>15.7</v>
      </c>
      <c r="M60" s="70">
        <v>16</v>
      </c>
      <c r="N60" s="71">
        <v>88</v>
      </c>
      <c r="O60" s="71">
        <v>15</v>
      </c>
      <c r="P60" s="59">
        <v>0</v>
      </c>
      <c r="Q60" s="60"/>
      <c r="R60" s="60">
        <v>0</v>
      </c>
      <c r="S60" s="70">
        <v>1.81</v>
      </c>
      <c r="T60" s="71">
        <v>28</v>
      </c>
      <c r="U60" s="71">
        <v>25</v>
      </c>
      <c r="V60" s="78">
        <v>3</v>
      </c>
      <c r="W60" s="78">
        <v>0.19</v>
      </c>
      <c r="X60" s="78">
        <v>1.06</v>
      </c>
      <c r="Y60" s="70">
        <v>21.8</v>
      </c>
      <c r="Z60" s="71">
        <v>27</v>
      </c>
      <c r="AA60" s="77">
        <v>-5.2</v>
      </c>
      <c r="AB60" s="77">
        <v>-0.33</v>
      </c>
      <c r="AC60" s="77">
        <v>-0.59</v>
      </c>
      <c r="AD60" s="63" t="s">
        <v>25</v>
      </c>
    </row>
    <row r="61" spans="1:30" ht="17.25" thickBot="1">
      <c r="A61" s="72">
        <v>22</v>
      </c>
      <c r="B61" s="57" t="s">
        <v>113</v>
      </c>
      <c r="C61" s="58" t="s">
        <v>1821</v>
      </c>
      <c r="D61" s="69" t="s">
        <v>1810</v>
      </c>
      <c r="E61" s="58" t="s">
        <v>65</v>
      </c>
      <c r="F61" s="69" t="s">
        <v>3915</v>
      </c>
      <c r="G61" s="69">
        <v>2000</v>
      </c>
      <c r="H61" s="70">
        <v>17</v>
      </c>
      <c r="I61" s="98">
        <v>1408</v>
      </c>
      <c r="J61" s="71">
        <v>83</v>
      </c>
      <c r="K61" s="71">
        <v>92</v>
      </c>
      <c r="L61" s="71">
        <v>15.6</v>
      </c>
      <c r="M61" s="70">
        <v>17</v>
      </c>
      <c r="N61" s="71">
        <v>83</v>
      </c>
      <c r="O61" s="71">
        <v>8</v>
      </c>
      <c r="P61" s="59">
        <v>0</v>
      </c>
      <c r="Q61" s="60"/>
      <c r="R61" s="60">
        <v>0</v>
      </c>
      <c r="S61" s="70">
        <v>2</v>
      </c>
      <c r="T61" s="71">
        <v>36</v>
      </c>
      <c r="U61" s="71">
        <v>15</v>
      </c>
      <c r="V61" s="78">
        <v>21</v>
      </c>
      <c r="W61" s="78">
        <v>1.34</v>
      </c>
      <c r="X61" s="78">
        <v>2.08</v>
      </c>
      <c r="Y61" s="70">
        <v>30.4</v>
      </c>
      <c r="Z61" s="71">
        <v>13.6</v>
      </c>
      <c r="AA61" s="78">
        <v>16.8</v>
      </c>
      <c r="AB61" s="78">
        <v>1.07</v>
      </c>
      <c r="AC61" s="78">
        <v>1.96</v>
      </c>
      <c r="AD61" s="63" t="s">
        <v>25</v>
      </c>
    </row>
    <row r="62" spans="1:30" ht="17.25" thickBot="1">
      <c r="A62" s="72">
        <v>354</v>
      </c>
      <c r="B62" s="57" t="s">
        <v>246</v>
      </c>
      <c r="C62" s="58" t="s">
        <v>1844</v>
      </c>
      <c r="D62" s="69" t="s">
        <v>103</v>
      </c>
      <c r="E62" s="58" t="s">
        <v>87</v>
      </c>
      <c r="F62" s="69" t="s">
        <v>4140</v>
      </c>
      <c r="G62" s="69">
        <v>1998</v>
      </c>
      <c r="H62" s="70">
        <v>17</v>
      </c>
      <c r="I62" s="98">
        <v>1399</v>
      </c>
      <c r="J62" s="71">
        <v>82</v>
      </c>
      <c r="K62" s="71">
        <v>86.4</v>
      </c>
      <c r="L62" s="71">
        <v>15.5</v>
      </c>
      <c r="M62" s="70">
        <v>17</v>
      </c>
      <c r="N62" s="71">
        <v>82</v>
      </c>
      <c r="O62" s="71">
        <v>9</v>
      </c>
      <c r="P62" s="59">
        <v>0</v>
      </c>
      <c r="Q62" s="60"/>
      <c r="R62" s="60">
        <v>0</v>
      </c>
      <c r="S62" s="70">
        <v>0.82</v>
      </c>
      <c r="T62" s="71">
        <v>14</v>
      </c>
      <c r="U62" s="71">
        <v>27</v>
      </c>
      <c r="V62" s="77">
        <v>-13</v>
      </c>
      <c r="W62" s="77">
        <v>-0.84</v>
      </c>
      <c r="X62" s="77">
        <v>-0.43</v>
      </c>
      <c r="Y62" s="70">
        <v>16</v>
      </c>
      <c r="Z62" s="71">
        <v>22.4</v>
      </c>
      <c r="AA62" s="77">
        <v>-6.4</v>
      </c>
      <c r="AB62" s="77">
        <v>-0.41</v>
      </c>
      <c r="AC62" s="78">
        <v>0.25</v>
      </c>
      <c r="AD62" s="63" t="s">
        <v>25</v>
      </c>
    </row>
    <row r="63" spans="1:30" ht="17.25" thickBot="1">
      <c r="A63" s="72">
        <v>200</v>
      </c>
      <c r="B63" s="57" t="s">
        <v>2653</v>
      </c>
      <c r="C63" s="58" t="s">
        <v>1818</v>
      </c>
      <c r="D63" s="69" t="s">
        <v>111</v>
      </c>
      <c r="E63" s="58" t="s">
        <v>77</v>
      </c>
      <c r="F63" s="69" t="s">
        <v>4041</v>
      </c>
      <c r="G63" s="69">
        <v>1993</v>
      </c>
      <c r="H63" s="70">
        <v>16</v>
      </c>
      <c r="I63" s="98">
        <v>1395</v>
      </c>
      <c r="J63" s="71">
        <v>87</v>
      </c>
      <c r="K63" s="71">
        <v>91.2</v>
      </c>
      <c r="L63" s="71">
        <v>15.5</v>
      </c>
      <c r="M63" s="70">
        <v>16</v>
      </c>
      <c r="N63" s="71">
        <v>87</v>
      </c>
      <c r="O63" s="71">
        <v>15</v>
      </c>
      <c r="P63" s="59">
        <v>0</v>
      </c>
      <c r="Q63" s="60"/>
      <c r="R63" s="60">
        <v>0</v>
      </c>
      <c r="S63" s="70">
        <v>1.19</v>
      </c>
      <c r="T63" s="71">
        <v>21</v>
      </c>
      <c r="U63" s="71">
        <v>22</v>
      </c>
      <c r="V63" s="77">
        <v>-1</v>
      </c>
      <c r="W63" s="77">
        <v>-0.06</v>
      </c>
      <c r="X63" s="77">
        <v>-0.73</v>
      </c>
      <c r="Y63" s="70">
        <v>27.6</v>
      </c>
      <c r="Z63" s="71">
        <v>20.3</v>
      </c>
      <c r="AA63" s="78">
        <v>7.4</v>
      </c>
      <c r="AB63" s="78">
        <v>0.48</v>
      </c>
      <c r="AC63" s="78">
        <v>0.64</v>
      </c>
      <c r="AD63" s="63" t="s">
        <v>25</v>
      </c>
    </row>
    <row r="64" spans="1:30" ht="17.25" thickBot="1">
      <c r="A64" s="72">
        <v>230</v>
      </c>
      <c r="B64" s="57" t="s">
        <v>196</v>
      </c>
      <c r="C64" s="58" t="s">
        <v>1812</v>
      </c>
      <c r="D64" s="69" t="s">
        <v>102</v>
      </c>
      <c r="E64" s="58" t="s">
        <v>67</v>
      </c>
      <c r="F64" s="69" t="s">
        <v>4058</v>
      </c>
      <c r="G64" s="69">
        <v>2001</v>
      </c>
      <c r="H64" s="70">
        <v>17</v>
      </c>
      <c r="I64" s="98">
        <v>1395</v>
      </c>
      <c r="J64" s="71">
        <v>82</v>
      </c>
      <c r="K64" s="71">
        <v>86.1</v>
      </c>
      <c r="L64" s="71">
        <v>15.5</v>
      </c>
      <c r="M64" s="70">
        <v>16</v>
      </c>
      <c r="N64" s="71">
        <v>82</v>
      </c>
      <c r="O64" s="71">
        <v>8</v>
      </c>
      <c r="P64" s="70">
        <v>1</v>
      </c>
      <c r="Q64" s="71">
        <v>79</v>
      </c>
      <c r="R64" s="60">
        <v>0</v>
      </c>
      <c r="S64" s="70">
        <v>1.65</v>
      </c>
      <c r="T64" s="71">
        <v>31</v>
      </c>
      <c r="U64" s="71">
        <v>17</v>
      </c>
      <c r="V64" s="78">
        <v>14</v>
      </c>
      <c r="W64" s="78">
        <v>0.9</v>
      </c>
      <c r="X64" s="78">
        <v>0.9</v>
      </c>
      <c r="Y64" s="70">
        <v>30.8</v>
      </c>
      <c r="Z64" s="71">
        <v>18.2</v>
      </c>
      <c r="AA64" s="78">
        <v>12.6</v>
      </c>
      <c r="AB64" s="78">
        <v>0.82</v>
      </c>
      <c r="AC64" s="78">
        <v>0.61</v>
      </c>
      <c r="AD64" s="63" t="s">
        <v>25</v>
      </c>
    </row>
    <row r="65" spans="1:30" ht="17.25" thickBot="1">
      <c r="A65" s="72">
        <v>425</v>
      </c>
      <c r="B65" s="57" t="s">
        <v>280</v>
      </c>
      <c r="C65" s="58" t="s">
        <v>1825</v>
      </c>
      <c r="D65" s="69" t="s">
        <v>103</v>
      </c>
      <c r="E65" s="58" t="s">
        <v>77</v>
      </c>
      <c r="F65" s="69" t="s">
        <v>4190</v>
      </c>
      <c r="G65" s="69">
        <v>1994</v>
      </c>
      <c r="H65" s="70">
        <v>16</v>
      </c>
      <c r="I65" s="98">
        <v>1390</v>
      </c>
      <c r="J65" s="71">
        <v>87</v>
      </c>
      <c r="K65" s="71">
        <v>90.8</v>
      </c>
      <c r="L65" s="71">
        <v>15.4</v>
      </c>
      <c r="M65" s="70">
        <v>16</v>
      </c>
      <c r="N65" s="71">
        <v>87</v>
      </c>
      <c r="O65" s="71">
        <v>13</v>
      </c>
      <c r="P65" s="59">
        <v>0</v>
      </c>
      <c r="Q65" s="60"/>
      <c r="R65" s="60">
        <v>0</v>
      </c>
      <c r="S65" s="70">
        <v>1.19</v>
      </c>
      <c r="T65" s="71">
        <v>22</v>
      </c>
      <c r="U65" s="71">
        <v>22</v>
      </c>
      <c r="V65" s="60">
        <v>0</v>
      </c>
      <c r="W65" s="60">
        <v>0</v>
      </c>
      <c r="X65" s="60">
        <v>0</v>
      </c>
      <c r="Y65" s="70">
        <v>25.6</v>
      </c>
      <c r="Z65" s="71">
        <v>20.100000000000001</v>
      </c>
      <c r="AA65" s="78">
        <v>5.5</v>
      </c>
      <c r="AB65" s="78">
        <v>0.36</v>
      </c>
      <c r="AC65" s="77">
        <v>-0.67</v>
      </c>
      <c r="AD65" s="63" t="s">
        <v>25</v>
      </c>
    </row>
    <row r="66" spans="1:30" ht="17.25" thickBot="1">
      <c r="A66" s="72">
        <v>40</v>
      </c>
      <c r="B66" s="57" t="s">
        <v>123</v>
      </c>
      <c r="C66" s="58" t="s">
        <v>1824</v>
      </c>
      <c r="D66" s="69" t="s">
        <v>1819</v>
      </c>
      <c r="E66" s="58" t="s">
        <v>85</v>
      </c>
      <c r="F66" s="69" t="s">
        <v>3926</v>
      </c>
      <c r="G66" s="69">
        <v>1991</v>
      </c>
      <c r="H66" s="70">
        <v>17</v>
      </c>
      <c r="I66" s="98">
        <v>1379</v>
      </c>
      <c r="J66" s="71">
        <v>81</v>
      </c>
      <c r="K66" s="71">
        <v>85.1</v>
      </c>
      <c r="L66" s="71">
        <v>15.3</v>
      </c>
      <c r="M66" s="70">
        <v>16</v>
      </c>
      <c r="N66" s="71">
        <v>84</v>
      </c>
      <c r="O66" s="71">
        <v>13</v>
      </c>
      <c r="P66" s="70">
        <v>1</v>
      </c>
      <c r="Q66" s="71">
        <v>42</v>
      </c>
      <c r="R66" s="60">
        <v>0</v>
      </c>
      <c r="S66" s="70">
        <v>1</v>
      </c>
      <c r="T66" s="71">
        <v>15</v>
      </c>
      <c r="U66" s="71">
        <v>18</v>
      </c>
      <c r="V66" s="77">
        <v>-3</v>
      </c>
      <c r="W66" s="77">
        <v>-0.2</v>
      </c>
      <c r="X66" s="78">
        <v>1.67</v>
      </c>
      <c r="Y66" s="70">
        <v>18.5</v>
      </c>
      <c r="Z66" s="71">
        <v>19.5</v>
      </c>
      <c r="AA66" s="77">
        <v>-1</v>
      </c>
      <c r="AB66" s="77">
        <v>-0.06</v>
      </c>
      <c r="AC66" s="78">
        <v>0.35</v>
      </c>
      <c r="AD66" s="63" t="s">
        <v>25</v>
      </c>
    </row>
    <row r="67" spans="1:30" ht="17.25" thickBot="1">
      <c r="A67" s="72">
        <v>331</v>
      </c>
      <c r="B67" s="57" t="s">
        <v>236</v>
      </c>
      <c r="C67" s="58" t="s">
        <v>1828</v>
      </c>
      <c r="D67" s="69" t="s">
        <v>103</v>
      </c>
      <c r="E67" s="58" t="s">
        <v>93</v>
      </c>
      <c r="F67" s="69" t="s">
        <v>4123</v>
      </c>
      <c r="G67" s="69">
        <v>1993</v>
      </c>
      <c r="H67" s="70">
        <v>16</v>
      </c>
      <c r="I67" s="98">
        <v>1379</v>
      </c>
      <c r="J67" s="71">
        <v>86</v>
      </c>
      <c r="K67" s="71">
        <v>85.1</v>
      </c>
      <c r="L67" s="71">
        <v>15.3</v>
      </c>
      <c r="M67" s="70">
        <v>16</v>
      </c>
      <c r="N67" s="71">
        <v>86</v>
      </c>
      <c r="O67" s="71">
        <v>11</v>
      </c>
      <c r="P67" s="59">
        <v>0</v>
      </c>
      <c r="Q67" s="60"/>
      <c r="R67" s="60">
        <v>0</v>
      </c>
      <c r="S67" s="70">
        <v>1.19</v>
      </c>
      <c r="T67" s="71">
        <v>20</v>
      </c>
      <c r="U67" s="71">
        <v>25</v>
      </c>
      <c r="V67" s="77">
        <v>-5</v>
      </c>
      <c r="W67" s="77">
        <v>-0.33</v>
      </c>
      <c r="X67" s="78">
        <v>0.42</v>
      </c>
      <c r="Y67" s="70">
        <v>18.7</v>
      </c>
      <c r="Z67" s="71">
        <v>24.7</v>
      </c>
      <c r="AA67" s="77">
        <v>-6</v>
      </c>
      <c r="AB67" s="77">
        <v>-0.39</v>
      </c>
      <c r="AC67" s="78">
        <v>0.4</v>
      </c>
      <c r="AD67" s="63" t="s">
        <v>25</v>
      </c>
    </row>
    <row r="68" spans="1:30" ht="17.25" thickBot="1">
      <c r="A68" s="72">
        <v>580</v>
      </c>
      <c r="B68" s="57" t="s">
        <v>342</v>
      </c>
      <c r="C68" s="58" t="s">
        <v>1818</v>
      </c>
      <c r="D68" s="69" t="s">
        <v>104</v>
      </c>
      <c r="E68" s="58" t="s">
        <v>79</v>
      </c>
      <c r="F68" s="69" t="s">
        <v>4293</v>
      </c>
      <c r="G68" s="69">
        <v>1991</v>
      </c>
      <c r="H68" s="70">
        <v>16</v>
      </c>
      <c r="I68" s="98">
        <v>1377</v>
      </c>
      <c r="J68" s="71">
        <v>86</v>
      </c>
      <c r="K68" s="71">
        <v>85</v>
      </c>
      <c r="L68" s="71">
        <v>15.3</v>
      </c>
      <c r="M68" s="70">
        <v>16</v>
      </c>
      <c r="N68" s="71">
        <v>86</v>
      </c>
      <c r="O68" s="71">
        <v>15</v>
      </c>
      <c r="P68" s="59">
        <v>0</v>
      </c>
      <c r="Q68" s="60"/>
      <c r="R68" s="60">
        <v>0</v>
      </c>
      <c r="S68" s="70">
        <v>2.06</v>
      </c>
      <c r="T68" s="71">
        <v>29</v>
      </c>
      <c r="U68" s="71">
        <v>15</v>
      </c>
      <c r="V68" s="78">
        <v>14</v>
      </c>
      <c r="W68" s="78">
        <v>0.92</v>
      </c>
      <c r="X68" s="77">
        <v>-1.68</v>
      </c>
      <c r="Y68" s="70">
        <v>29.7</v>
      </c>
      <c r="Z68" s="71">
        <v>18.5</v>
      </c>
      <c r="AA68" s="78">
        <v>11.2</v>
      </c>
      <c r="AB68" s="78">
        <v>0.73</v>
      </c>
      <c r="AC68" s="77">
        <v>-0.36</v>
      </c>
      <c r="AD68" s="63" t="s">
        <v>25</v>
      </c>
    </row>
    <row r="69" spans="1:30" ht="17.25" thickBot="1">
      <c r="A69" s="72">
        <v>139</v>
      </c>
      <c r="B69" s="57" t="s">
        <v>155</v>
      </c>
      <c r="C69" s="58" t="s">
        <v>1841</v>
      </c>
      <c r="D69" s="69" t="s">
        <v>104</v>
      </c>
      <c r="E69" s="58" t="s">
        <v>69</v>
      </c>
      <c r="F69" s="69" t="s">
        <v>3995</v>
      </c>
      <c r="G69" s="69">
        <v>1999</v>
      </c>
      <c r="H69" s="70">
        <v>16</v>
      </c>
      <c r="I69" s="98">
        <v>1374</v>
      </c>
      <c r="J69" s="71">
        <v>86</v>
      </c>
      <c r="K69" s="71">
        <v>84.8</v>
      </c>
      <c r="L69" s="71">
        <v>15.3</v>
      </c>
      <c r="M69" s="70">
        <v>15</v>
      </c>
      <c r="N69" s="71">
        <v>90</v>
      </c>
      <c r="O69" s="71">
        <v>14</v>
      </c>
      <c r="P69" s="70">
        <v>1</v>
      </c>
      <c r="Q69" s="71">
        <v>25</v>
      </c>
      <c r="R69" s="71">
        <v>1</v>
      </c>
      <c r="S69" s="70">
        <v>1.56</v>
      </c>
      <c r="T69" s="71">
        <v>17</v>
      </c>
      <c r="U69" s="71">
        <v>20</v>
      </c>
      <c r="V69" s="77">
        <v>-3</v>
      </c>
      <c r="W69" s="77">
        <v>-0.2</v>
      </c>
      <c r="X69" s="78">
        <v>0.54</v>
      </c>
      <c r="Y69" s="70">
        <v>22.3</v>
      </c>
      <c r="Z69" s="71">
        <v>25.5</v>
      </c>
      <c r="AA69" s="77">
        <v>-3.2</v>
      </c>
      <c r="AB69" s="77">
        <v>-0.21</v>
      </c>
      <c r="AC69" s="77">
        <v>-0.32</v>
      </c>
      <c r="AD69" s="63" t="s">
        <v>25</v>
      </c>
    </row>
    <row r="70" spans="1:30" ht="17.25" thickBot="1">
      <c r="A70" s="72">
        <v>280</v>
      </c>
      <c r="B70" s="57" t="s">
        <v>214</v>
      </c>
      <c r="C70" s="58" t="s">
        <v>1836</v>
      </c>
      <c r="D70" s="69" t="s">
        <v>1853</v>
      </c>
      <c r="E70" s="58" t="s">
        <v>77</v>
      </c>
      <c r="F70" s="69" t="s">
        <v>3859</v>
      </c>
      <c r="G70" s="69">
        <v>1998</v>
      </c>
      <c r="H70" s="70">
        <v>17</v>
      </c>
      <c r="I70" s="98">
        <v>1374</v>
      </c>
      <c r="J70" s="71">
        <v>81</v>
      </c>
      <c r="K70" s="71">
        <v>89.8</v>
      </c>
      <c r="L70" s="71">
        <v>15.3</v>
      </c>
      <c r="M70" s="70">
        <v>17</v>
      </c>
      <c r="N70" s="71">
        <v>81</v>
      </c>
      <c r="O70" s="71">
        <v>8</v>
      </c>
      <c r="P70" s="59">
        <v>0</v>
      </c>
      <c r="Q70" s="60"/>
      <c r="R70" s="60">
        <v>0</v>
      </c>
      <c r="S70" s="70">
        <v>1.1200000000000001</v>
      </c>
      <c r="T70" s="71">
        <v>22</v>
      </c>
      <c r="U70" s="71">
        <v>17</v>
      </c>
      <c r="V70" s="78">
        <v>5</v>
      </c>
      <c r="W70" s="78">
        <v>0.33</v>
      </c>
      <c r="X70" s="78">
        <v>3.21</v>
      </c>
      <c r="Y70" s="70">
        <v>23.6</v>
      </c>
      <c r="Z70" s="71">
        <v>17.600000000000001</v>
      </c>
      <c r="AA70" s="78">
        <v>6</v>
      </c>
      <c r="AB70" s="78">
        <v>0.39</v>
      </c>
      <c r="AC70" s="77">
        <v>-0.28999999999999998</v>
      </c>
      <c r="AD70" s="63" t="s">
        <v>25</v>
      </c>
    </row>
    <row r="71" spans="1:30" ht="17.25" thickBot="1">
      <c r="A71" s="72">
        <v>236</v>
      </c>
      <c r="B71" s="57" t="s">
        <v>198</v>
      </c>
      <c r="C71" s="58" t="s">
        <v>1836</v>
      </c>
      <c r="D71" s="69" t="s">
        <v>1853</v>
      </c>
      <c r="E71" s="58" t="s">
        <v>73</v>
      </c>
      <c r="F71" s="69" t="s">
        <v>4061</v>
      </c>
      <c r="G71" s="69">
        <v>1991</v>
      </c>
      <c r="H71" s="70">
        <v>16</v>
      </c>
      <c r="I71" s="98">
        <v>1372</v>
      </c>
      <c r="J71" s="71">
        <v>86</v>
      </c>
      <c r="K71" s="71">
        <v>84.7</v>
      </c>
      <c r="L71" s="71">
        <v>15.2</v>
      </c>
      <c r="M71" s="70">
        <v>15</v>
      </c>
      <c r="N71" s="71">
        <v>89</v>
      </c>
      <c r="O71" s="71">
        <v>13</v>
      </c>
      <c r="P71" s="70">
        <v>1</v>
      </c>
      <c r="Q71" s="71">
        <v>34</v>
      </c>
      <c r="R71" s="60">
        <v>0</v>
      </c>
      <c r="S71" s="70">
        <v>1.5</v>
      </c>
      <c r="T71" s="71">
        <v>29</v>
      </c>
      <c r="U71" s="71">
        <v>21</v>
      </c>
      <c r="V71" s="78">
        <v>8</v>
      </c>
      <c r="W71" s="78">
        <v>0.52</v>
      </c>
      <c r="X71" s="78">
        <v>2.34</v>
      </c>
      <c r="Y71" s="70">
        <v>25.5</v>
      </c>
      <c r="Z71" s="71">
        <v>22.1</v>
      </c>
      <c r="AA71" s="78">
        <v>3.4</v>
      </c>
      <c r="AB71" s="78">
        <v>0.22</v>
      </c>
      <c r="AC71" s="78">
        <v>0.43</v>
      </c>
      <c r="AD71" s="63" t="s">
        <v>25</v>
      </c>
    </row>
    <row r="72" spans="1:30" ht="17.25" thickBot="1">
      <c r="A72" s="72">
        <v>505</v>
      </c>
      <c r="B72" s="57" t="s">
        <v>94</v>
      </c>
      <c r="C72" s="58" t="s">
        <v>1841</v>
      </c>
      <c r="D72" s="69" t="s">
        <v>111</v>
      </c>
      <c r="E72" s="58" t="s">
        <v>93</v>
      </c>
      <c r="F72" s="69" t="s">
        <v>4242</v>
      </c>
      <c r="G72" s="69">
        <v>1993</v>
      </c>
      <c r="H72" s="70">
        <v>16</v>
      </c>
      <c r="I72" s="98">
        <v>1372</v>
      </c>
      <c r="J72" s="71">
        <v>86</v>
      </c>
      <c r="K72" s="71">
        <v>84.7</v>
      </c>
      <c r="L72" s="71">
        <v>15.2</v>
      </c>
      <c r="M72" s="70">
        <v>16</v>
      </c>
      <c r="N72" s="71">
        <v>86</v>
      </c>
      <c r="O72" s="71">
        <v>15</v>
      </c>
      <c r="P72" s="59">
        <v>0</v>
      </c>
      <c r="Q72" s="60"/>
      <c r="R72" s="60">
        <v>0</v>
      </c>
      <c r="S72" s="70">
        <v>1.19</v>
      </c>
      <c r="T72" s="71">
        <v>21</v>
      </c>
      <c r="U72" s="71">
        <v>27</v>
      </c>
      <c r="V72" s="77">
        <v>-6</v>
      </c>
      <c r="W72" s="77">
        <v>-0.39</v>
      </c>
      <c r="X72" s="77">
        <v>-0.03</v>
      </c>
      <c r="Y72" s="70">
        <v>20.2</v>
      </c>
      <c r="Z72" s="71">
        <v>26.2</v>
      </c>
      <c r="AA72" s="77">
        <v>-6.1</v>
      </c>
      <c r="AB72" s="77">
        <v>-0.4</v>
      </c>
      <c r="AC72" s="78">
        <v>0.37</v>
      </c>
      <c r="AD72" s="63" t="s">
        <v>25</v>
      </c>
    </row>
    <row r="73" spans="1:30" ht="17.25" thickBot="1">
      <c r="A73" s="72">
        <v>611</v>
      </c>
      <c r="B73" s="57" t="s">
        <v>357</v>
      </c>
      <c r="C73" s="58" t="s">
        <v>1857</v>
      </c>
      <c r="D73" s="69" t="s">
        <v>102</v>
      </c>
      <c r="E73" s="58" t="s">
        <v>77</v>
      </c>
      <c r="F73" s="69" t="s">
        <v>3836</v>
      </c>
      <c r="G73" s="69">
        <v>1996</v>
      </c>
      <c r="H73" s="70">
        <v>17</v>
      </c>
      <c r="I73" s="98">
        <v>1369</v>
      </c>
      <c r="J73" s="71">
        <v>81</v>
      </c>
      <c r="K73" s="71">
        <v>89.5</v>
      </c>
      <c r="L73" s="71">
        <v>15.2</v>
      </c>
      <c r="M73" s="70">
        <v>16</v>
      </c>
      <c r="N73" s="71">
        <v>82</v>
      </c>
      <c r="O73" s="71">
        <v>8</v>
      </c>
      <c r="P73" s="70">
        <v>1</v>
      </c>
      <c r="Q73" s="71">
        <v>51</v>
      </c>
      <c r="R73" s="60">
        <v>0</v>
      </c>
      <c r="S73" s="70">
        <v>1.1200000000000001</v>
      </c>
      <c r="T73" s="71">
        <v>21</v>
      </c>
      <c r="U73" s="71">
        <v>17</v>
      </c>
      <c r="V73" s="78">
        <v>4</v>
      </c>
      <c r="W73" s="78">
        <v>0.26</v>
      </c>
      <c r="X73" s="78">
        <v>2.5</v>
      </c>
      <c r="Y73" s="70">
        <v>23.8</v>
      </c>
      <c r="Z73" s="71">
        <v>18.2</v>
      </c>
      <c r="AA73" s="78">
        <v>5.5</v>
      </c>
      <c r="AB73" s="78">
        <v>0.36</v>
      </c>
      <c r="AC73" s="77">
        <v>-0.52</v>
      </c>
      <c r="AD73" s="63" t="s">
        <v>25</v>
      </c>
    </row>
    <row r="74" spans="1:30" ht="17.25" thickBot="1">
      <c r="A74" s="72">
        <v>244</v>
      </c>
      <c r="B74" s="57" t="s">
        <v>2800</v>
      </c>
      <c r="C74" s="58" t="s">
        <v>1818</v>
      </c>
      <c r="D74" s="69" t="s">
        <v>103</v>
      </c>
      <c r="E74" s="58" t="s">
        <v>2347</v>
      </c>
      <c r="F74" s="69" t="s">
        <v>4069</v>
      </c>
      <c r="G74" s="69">
        <v>1997</v>
      </c>
      <c r="H74" s="70">
        <v>17</v>
      </c>
      <c r="I74" s="98">
        <v>1364</v>
      </c>
      <c r="J74" s="71">
        <v>80</v>
      </c>
      <c r="K74" s="71">
        <v>84.2</v>
      </c>
      <c r="L74" s="71">
        <v>15.2</v>
      </c>
      <c r="M74" s="70">
        <v>16</v>
      </c>
      <c r="N74" s="71">
        <v>83</v>
      </c>
      <c r="O74" s="71">
        <v>7</v>
      </c>
      <c r="P74" s="70">
        <v>1</v>
      </c>
      <c r="Q74" s="71">
        <v>33</v>
      </c>
      <c r="R74" s="60">
        <v>0</v>
      </c>
      <c r="S74" s="70">
        <v>0.53</v>
      </c>
      <c r="T74" s="71">
        <v>10</v>
      </c>
      <c r="U74" s="71">
        <v>34</v>
      </c>
      <c r="V74" s="77">
        <v>-24</v>
      </c>
      <c r="W74" s="77">
        <v>-1.58</v>
      </c>
      <c r="X74" s="78">
        <v>0.88</v>
      </c>
      <c r="Y74" s="70">
        <v>10.8</v>
      </c>
      <c r="Z74" s="71">
        <v>29.2</v>
      </c>
      <c r="AA74" s="77">
        <v>-18.399999999999999</v>
      </c>
      <c r="AB74" s="77">
        <v>-1.21</v>
      </c>
      <c r="AC74" s="78">
        <v>0.59</v>
      </c>
      <c r="AD74" s="63" t="s">
        <v>25</v>
      </c>
    </row>
    <row r="75" spans="1:30" ht="17.25" thickBot="1">
      <c r="A75" s="72">
        <v>126</v>
      </c>
      <c r="B75" s="57" t="s">
        <v>148</v>
      </c>
      <c r="C75" s="58" t="s">
        <v>1812</v>
      </c>
      <c r="D75" s="69" t="s">
        <v>104</v>
      </c>
      <c r="E75" s="58" t="s">
        <v>81</v>
      </c>
      <c r="F75" s="69" t="s">
        <v>3983</v>
      </c>
      <c r="G75" s="69">
        <v>2003</v>
      </c>
      <c r="H75" s="70">
        <v>17</v>
      </c>
      <c r="I75" s="98">
        <v>1362</v>
      </c>
      <c r="J75" s="71">
        <v>80</v>
      </c>
      <c r="K75" s="71">
        <v>84.1</v>
      </c>
      <c r="L75" s="71">
        <v>15.1</v>
      </c>
      <c r="M75" s="70">
        <v>15</v>
      </c>
      <c r="N75" s="71">
        <v>85</v>
      </c>
      <c r="O75" s="71">
        <v>12</v>
      </c>
      <c r="P75" s="70">
        <v>2</v>
      </c>
      <c r="Q75" s="71">
        <v>40</v>
      </c>
      <c r="R75" s="60">
        <v>0</v>
      </c>
      <c r="S75" s="70">
        <v>1.24</v>
      </c>
      <c r="T75" s="71">
        <v>20</v>
      </c>
      <c r="U75" s="71">
        <v>20</v>
      </c>
      <c r="V75" s="60">
        <v>0</v>
      </c>
      <c r="W75" s="60">
        <v>0</v>
      </c>
      <c r="X75" s="77">
        <v>-0.35</v>
      </c>
      <c r="Y75" s="70">
        <v>27.5</v>
      </c>
      <c r="Z75" s="71">
        <v>19.3</v>
      </c>
      <c r="AA75" s="78">
        <v>8.1999999999999993</v>
      </c>
      <c r="AB75" s="78">
        <v>0.54</v>
      </c>
      <c r="AC75" s="77">
        <v>-0.05</v>
      </c>
      <c r="AD75" s="63" t="s">
        <v>25</v>
      </c>
    </row>
    <row r="76" spans="1:30" ht="17.25" thickBot="1">
      <c r="A76" s="72">
        <v>36</v>
      </c>
      <c r="B76" s="57" t="s">
        <v>120</v>
      </c>
      <c r="C76" s="58" t="s">
        <v>1814</v>
      </c>
      <c r="D76" s="69" t="s">
        <v>111</v>
      </c>
      <c r="E76" s="58" t="s">
        <v>91</v>
      </c>
      <c r="F76" s="69" t="s">
        <v>3924</v>
      </c>
      <c r="G76" s="69">
        <v>1993</v>
      </c>
      <c r="H76" s="70">
        <v>15</v>
      </c>
      <c r="I76" s="98">
        <v>1350</v>
      </c>
      <c r="J76" s="71">
        <v>90</v>
      </c>
      <c r="K76" s="71">
        <v>83.3</v>
      </c>
      <c r="L76" s="71">
        <v>15</v>
      </c>
      <c r="M76" s="70">
        <v>15</v>
      </c>
      <c r="N76" s="71">
        <v>90</v>
      </c>
      <c r="O76" s="71">
        <v>15</v>
      </c>
      <c r="P76" s="59">
        <v>0</v>
      </c>
      <c r="Q76" s="60"/>
      <c r="R76" s="71">
        <v>1</v>
      </c>
      <c r="S76" s="70">
        <v>1.6</v>
      </c>
      <c r="T76" s="71">
        <v>26</v>
      </c>
      <c r="U76" s="71">
        <v>24</v>
      </c>
      <c r="V76" s="78">
        <v>2</v>
      </c>
      <c r="W76" s="78">
        <v>0.13</v>
      </c>
      <c r="X76" s="78">
        <v>0.47</v>
      </c>
      <c r="Y76" s="70">
        <v>20.9</v>
      </c>
      <c r="Z76" s="71">
        <v>25.4</v>
      </c>
      <c r="AA76" s="77">
        <v>-4.5</v>
      </c>
      <c r="AB76" s="77">
        <v>-0.3</v>
      </c>
      <c r="AC76" s="77">
        <v>-0.28000000000000003</v>
      </c>
      <c r="AD76" s="63" t="s">
        <v>25</v>
      </c>
    </row>
    <row r="77" spans="1:30" ht="17.25" thickBot="1">
      <c r="A77" s="72">
        <v>81</v>
      </c>
      <c r="B77" s="57" t="s">
        <v>2701</v>
      </c>
      <c r="C77" s="58" t="s">
        <v>1812</v>
      </c>
      <c r="D77" s="69" t="s">
        <v>104</v>
      </c>
      <c r="E77" s="58" t="s">
        <v>96</v>
      </c>
      <c r="F77" s="69" t="s">
        <v>3954</v>
      </c>
      <c r="G77" s="69">
        <v>2002</v>
      </c>
      <c r="H77" s="70">
        <v>15</v>
      </c>
      <c r="I77" s="98">
        <v>1350</v>
      </c>
      <c r="J77" s="71">
        <v>90</v>
      </c>
      <c r="K77" s="71">
        <v>83.3</v>
      </c>
      <c r="L77" s="71">
        <v>15</v>
      </c>
      <c r="M77" s="70">
        <v>15</v>
      </c>
      <c r="N77" s="71">
        <v>90</v>
      </c>
      <c r="O77" s="71">
        <v>15</v>
      </c>
      <c r="P77" s="59">
        <v>0</v>
      </c>
      <c r="Q77" s="60"/>
      <c r="R77" s="71">
        <v>2</v>
      </c>
      <c r="S77" s="70">
        <v>1.53</v>
      </c>
      <c r="T77" s="71">
        <v>21</v>
      </c>
      <c r="U77" s="71">
        <v>17</v>
      </c>
      <c r="V77" s="78">
        <v>4</v>
      </c>
      <c r="W77" s="78">
        <v>0.27</v>
      </c>
      <c r="X77" s="78">
        <v>1.27</v>
      </c>
      <c r="Y77" s="70">
        <v>23.9</v>
      </c>
      <c r="Z77" s="71">
        <v>18.3</v>
      </c>
      <c r="AA77" s="78">
        <v>5.7</v>
      </c>
      <c r="AB77" s="78">
        <v>0.38</v>
      </c>
      <c r="AC77" s="78">
        <v>0.5</v>
      </c>
      <c r="AD77" s="63" t="s">
        <v>25</v>
      </c>
    </row>
    <row r="78" spans="1:30" ht="17.25" thickBot="1">
      <c r="A78" s="72">
        <v>415</v>
      </c>
      <c r="B78" s="57" t="s">
        <v>274</v>
      </c>
      <c r="C78" s="58" t="s">
        <v>1822</v>
      </c>
      <c r="D78" s="69" t="s">
        <v>111</v>
      </c>
      <c r="E78" s="58" t="s">
        <v>95</v>
      </c>
      <c r="F78" s="69" t="s">
        <v>4183</v>
      </c>
      <c r="G78" s="69">
        <v>1989</v>
      </c>
      <c r="H78" s="70">
        <v>15</v>
      </c>
      <c r="I78" s="98">
        <v>1350</v>
      </c>
      <c r="J78" s="71">
        <v>90</v>
      </c>
      <c r="K78" s="71">
        <v>85</v>
      </c>
      <c r="L78" s="71">
        <v>15</v>
      </c>
      <c r="M78" s="70">
        <v>15</v>
      </c>
      <c r="N78" s="71">
        <v>90</v>
      </c>
      <c r="O78" s="71">
        <v>15</v>
      </c>
      <c r="P78" s="59">
        <v>0</v>
      </c>
      <c r="Q78" s="60"/>
      <c r="R78" s="60">
        <v>0</v>
      </c>
      <c r="S78" s="70">
        <v>1.19</v>
      </c>
      <c r="T78" s="71">
        <v>21</v>
      </c>
      <c r="U78" s="71">
        <v>25</v>
      </c>
      <c r="V78" s="77">
        <v>-4</v>
      </c>
      <c r="W78" s="77">
        <v>-0.27</v>
      </c>
      <c r="X78" s="78">
        <v>1.25</v>
      </c>
      <c r="Y78" s="70">
        <v>21.6</v>
      </c>
      <c r="Z78" s="71">
        <v>26</v>
      </c>
      <c r="AA78" s="77">
        <v>-4.4000000000000004</v>
      </c>
      <c r="AB78" s="77">
        <v>-0.3</v>
      </c>
      <c r="AC78" s="60">
        <v>0</v>
      </c>
      <c r="AD78" s="63" t="s">
        <v>25</v>
      </c>
    </row>
    <row r="79" spans="1:30" ht="17.25" thickBot="1">
      <c r="A79" s="72">
        <v>301</v>
      </c>
      <c r="B79" s="57" t="s">
        <v>225</v>
      </c>
      <c r="C79" s="58" t="s">
        <v>1814</v>
      </c>
      <c r="D79" s="69" t="s">
        <v>103</v>
      </c>
      <c r="E79" s="58" t="s">
        <v>83</v>
      </c>
      <c r="F79" s="69" t="s">
        <v>3862</v>
      </c>
      <c r="G79" s="69">
        <v>1999</v>
      </c>
      <c r="H79" s="70">
        <v>16</v>
      </c>
      <c r="I79" s="98">
        <v>1346</v>
      </c>
      <c r="J79" s="71">
        <v>84</v>
      </c>
      <c r="K79" s="71">
        <v>83.1</v>
      </c>
      <c r="L79" s="71">
        <v>15</v>
      </c>
      <c r="M79" s="70">
        <v>16</v>
      </c>
      <c r="N79" s="71">
        <v>84</v>
      </c>
      <c r="O79" s="71">
        <v>8</v>
      </c>
      <c r="P79" s="59">
        <v>0</v>
      </c>
      <c r="Q79" s="60"/>
      <c r="R79" s="60">
        <v>0</v>
      </c>
      <c r="S79" s="70">
        <v>2.31</v>
      </c>
      <c r="T79" s="71">
        <v>31</v>
      </c>
      <c r="U79" s="71">
        <v>18</v>
      </c>
      <c r="V79" s="78">
        <v>13</v>
      </c>
      <c r="W79" s="78">
        <v>0.87</v>
      </c>
      <c r="X79" s="77">
        <v>-0.12</v>
      </c>
      <c r="Y79" s="70">
        <v>25.8</v>
      </c>
      <c r="Z79" s="71">
        <v>19.100000000000001</v>
      </c>
      <c r="AA79" s="78">
        <v>6.7</v>
      </c>
      <c r="AB79" s="78">
        <v>0.45</v>
      </c>
      <c r="AC79" s="78">
        <v>0.11</v>
      </c>
      <c r="AD79" s="63" t="s">
        <v>25</v>
      </c>
    </row>
    <row r="80" spans="1:30" ht="17.25" thickBot="1">
      <c r="A80" s="72">
        <v>540</v>
      </c>
      <c r="B80" s="57" t="s">
        <v>329</v>
      </c>
      <c r="C80" s="58" t="s">
        <v>1845</v>
      </c>
      <c r="D80" s="69" t="s">
        <v>103</v>
      </c>
      <c r="E80" s="58" t="s">
        <v>91</v>
      </c>
      <c r="F80" s="69" t="s">
        <v>4264</v>
      </c>
      <c r="G80" s="69">
        <v>1995</v>
      </c>
      <c r="H80" s="70">
        <v>17</v>
      </c>
      <c r="I80" s="98">
        <v>1346</v>
      </c>
      <c r="J80" s="71">
        <v>79</v>
      </c>
      <c r="K80" s="71">
        <v>83.1</v>
      </c>
      <c r="L80" s="71">
        <v>15</v>
      </c>
      <c r="M80" s="70">
        <v>16</v>
      </c>
      <c r="N80" s="71">
        <v>83</v>
      </c>
      <c r="O80" s="71">
        <v>11</v>
      </c>
      <c r="P80" s="70">
        <v>1</v>
      </c>
      <c r="Q80" s="71">
        <v>18</v>
      </c>
      <c r="R80" s="60">
        <v>0</v>
      </c>
      <c r="S80" s="70">
        <v>1.59</v>
      </c>
      <c r="T80" s="71">
        <v>26</v>
      </c>
      <c r="U80" s="71">
        <v>24</v>
      </c>
      <c r="V80" s="78">
        <v>2</v>
      </c>
      <c r="W80" s="78">
        <v>0.13</v>
      </c>
      <c r="X80" s="78">
        <v>0.46</v>
      </c>
      <c r="Y80" s="70">
        <v>21.7</v>
      </c>
      <c r="Z80" s="71">
        <v>26</v>
      </c>
      <c r="AA80" s="77">
        <v>-4.3</v>
      </c>
      <c r="AB80" s="77">
        <v>-0.28999999999999998</v>
      </c>
      <c r="AC80" s="77">
        <v>-0.2</v>
      </c>
      <c r="AD80" s="63" t="s">
        <v>25</v>
      </c>
    </row>
    <row r="81" spans="1:30" ht="17.25" thickBot="1">
      <c r="A81" s="72">
        <v>201</v>
      </c>
      <c r="B81" s="57" t="s">
        <v>181</v>
      </c>
      <c r="C81" s="58" t="s">
        <v>1812</v>
      </c>
      <c r="D81" s="69" t="s">
        <v>1819</v>
      </c>
      <c r="E81" s="58" t="s">
        <v>65</v>
      </c>
      <c r="F81" s="69" t="s">
        <v>4042</v>
      </c>
      <c r="G81" s="69">
        <v>2000</v>
      </c>
      <c r="H81" s="70">
        <v>17</v>
      </c>
      <c r="I81" s="98">
        <v>1334</v>
      </c>
      <c r="J81" s="71">
        <v>78</v>
      </c>
      <c r="K81" s="71">
        <v>87.2</v>
      </c>
      <c r="L81" s="71">
        <v>14.8</v>
      </c>
      <c r="M81" s="70">
        <v>15</v>
      </c>
      <c r="N81" s="71">
        <v>86</v>
      </c>
      <c r="O81" s="71">
        <v>9</v>
      </c>
      <c r="P81" s="70">
        <v>2</v>
      </c>
      <c r="Q81" s="71">
        <v>25</v>
      </c>
      <c r="R81" s="60">
        <v>0</v>
      </c>
      <c r="S81" s="70">
        <v>2</v>
      </c>
      <c r="T81" s="71">
        <v>32</v>
      </c>
      <c r="U81" s="71">
        <v>17</v>
      </c>
      <c r="V81" s="78">
        <v>15</v>
      </c>
      <c r="W81" s="78">
        <v>1.01</v>
      </c>
      <c r="X81" s="77">
        <v>-1.28</v>
      </c>
      <c r="Y81" s="70">
        <v>26.7</v>
      </c>
      <c r="Z81" s="71">
        <v>14.9</v>
      </c>
      <c r="AA81" s="78">
        <v>11.8</v>
      </c>
      <c r="AB81" s="78">
        <v>0.8</v>
      </c>
      <c r="AC81" s="77">
        <v>-0.95</v>
      </c>
      <c r="AD81" s="63" t="s">
        <v>25</v>
      </c>
    </row>
    <row r="82" spans="1:30" ht="17.25" thickBot="1">
      <c r="A82" s="72">
        <v>597</v>
      </c>
      <c r="B82" s="57" t="s">
        <v>349</v>
      </c>
      <c r="C82" s="58" t="s">
        <v>1812</v>
      </c>
      <c r="D82" s="69" t="s">
        <v>104</v>
      </c>
      <c r="E82" s="58" t="s">
        <v>85</v>
      </c>
      <c r="F82" s="69" t="s">
        <v>4305</v>
      </c>
      <c r="G82" s="69">
        <v>1989</v>
      </c>
      <c r="H82" s="70">
        <v>16</v>
      </c>
      <c r="I82" s="98">
        <v>1332</v>
      </c>
      <c r="J82" s="71">
        <v>83</v>
      </c>
      <c r="K82" s="71">
        <v>82.2</v>
      </c>
      <c r="L82" s="71">
        <v>14.8</v>
      </c>
      <c r="M82" s="70">
        <v>16</v>
      </c>
      <c r="N82" s="71">
        <v>83</v>
      </c>
      <c r="O82" s="71">
        <v>12</v>
      </c>
      <c r="P82" s="59">
        <v>0</v>
      </c>
      <c r="Q82" s="60"/>
      <c r="R82" s="60">
        <v>0</v>
      </c>
      <c r="S82" s="70">
        <v>1</v>
      </c>
      <c r="T82" s="71">
        <v>14</v>
      </c>
      <c r="U82" s="71">
        <v>23</v>
      </c>
      <c r="V82" s="77">
        <v>-9</v>
      </c>
      <c r="W82" s="77">
        <v>-0.61</v>
      </c>
      <c r="X82" s="77">
        <v>-0.92</v>
      </c>
      <c r="Y82" s="70">
        <v>17.3</v>
      </c>
      <c r="Z82" s="71">
        <v>20.7</v>
      </c>
      <c r="AA82" s="77">
        <v>-3.4</v>
      </c>
      <c r="AB82" s="77">
        <v>-0.23</v>
      </c>
      <c r="AC82" s="77">
        <v>-0.63</v>
      </c>
      <c r="AD82" s="63" t="s">
        <v>25</v>
      </c>
    </row>
    <row r="83" spans="1:30" ht="17.25" thickBot="1">
      <c r="A83" s="72">
        <v>66</v>
      </c>
      <c r="B83" s="57" t="s">
        <v>2637</v>
      </c>
      <c r="C83" s="58" t="s">
        <v>1816</v>
      </c>
      <c r="D83" s="69" t="s">
        <v>103</v>
      </c>
      <c r="E83" s="58" t="s">
        <v>2346</v>
      </c>
      <c r="F83" s="69" t="s">
        <v>3943</v>
      </c>
      <c r="G83" s="69">
        <v>1998</v>
      </c>
      <c r="H83" s="70">
        <v>18</v>
      </c>
      <c r="I83" s="98">
        <v>1330</v>
      </c>
      <c r="J83" s="71">
        <v>74</v>
      </c>
      <c r="K83" s="71">
        <v>82.1</v>
      </c>
      <c r="L83" s="71">
        <v>14.8</v>
      </c>
      <c r="M83" s="70">
        <v>15</v>
      </c>
      <c r="N83" s="71">
        <v>84</v>
      </c>
      <c r="O83" s="71">
        <v>10</v>
      </c>
      <c r="P83" s="70">
        <v>3</v>
      </c>
      <c r="Q83" s="71">
        <v>26</v>
      </c>
      <c r="R83" s="60">
        <v>0</v>
      </c>
      <c r="S83" s="70">
        <v>0.61</v>
      </c>
      <c r="T83" s="71">
        <v>15</v>
      </c>
      <c r="U83" s="71">
        <v>29</v>
      </c>
      <c r="V83" s="77">
        <v>-14</v>
      </c>
      <c r="W83" s="77">
        <v>-0.95</v>
      </c>
      <c r="X83" s="78">
        <v>0.28999999999999998</v>
      </c>
      <c r="Y83" s="70">
        <v>12.1</v>
      </c>
      <c r="Z83" s="71">
        <v>25.5</v>
      </c>
      <c r="AA83" s="77">
        <v>-13.4</v>
      </c>
      <c r="AB83" s="77">
        <v>-0.9</v>
      </c>
      <c r="AC83" s="77">
        <v>-0.71</v>
      </c>
      <c r="AD83" s="63" t="s">
        <v>25</v>
      </c>
    </row>
    <row r="84" spans="1:30" ht="17.25" thickBot="1">
      <c r="A84" s="72">
        <v>541</v>
      </c>
      <c r="B84" s="57" t="s">
        <v>2685</v>
      </c>
      <c r="C84" s="58" t="s">
        <v>1822</v>
      </c>
      <c r="D84" s="69" t="s">
        <v>103</v>
      </c>
      <c r="E84" s="58" t="s">
        <v>2347</v>
      </c>
      <c r="F84" s="69" t="s">
        <v>4260</v>
      </c>
      <c r="G84" s="69">
        <v>1999</v>
      </c>
      <c r="H84" s="70">
        <v>17</v>
      </c>
      <c r="I84" s="98">
        <v>1329</v>
      </c>
      <c r="J84" s="71">
        <v>78</v>
      </c>
      <c r="K84" s="71">
        <v>82</v>
      </c>
      <c r="L84" s="71">
        <v>14.8</v>
      </c>
      <c r="M84" s="70">
        <v>16</v>
      </c>
      <c r="N84" s="71">
        <v>82</v>
      </c>
      <c r="O84" s="71">
        <v>12</v>
      </c>
      <c r="P84" s="70">
        <v>1</v>
      </c>
      <c r="Q84" s="71">
        <v>11</v>
      </c>
      <c r="R84" s="71">
        <v>1</v>
      </c>
      <c r="S84" s="70">
        <v>0.53</v>
      </c>
      <c r="T84" s="71">
        <v>11</v>
      </c>
      <c r="U84" s="71">
        <v>35</v>
      </c>
      <c r="V84" s="77">
        <v>-24</v>
      </c>
      <c r="W84" s="77">
        <v>-1.63</v>
      </c>
      <c r="X84" s="78">
        <v>0.54</v>
      </c>
      <c r="Y84" s="70">
        <v>10.8</v>
      </c>
      <c r="Z84" s="71">
        <v>30.8</v>
      </c>
      <c r="AA84" s="77">
        <v>-19.899999999999999</v>
      </c>
      <c r="AB84" s="77">
        <v>-1.35</v>
      </c>
      <c r="AC84" s="77">
        <v>-0.23</v>
      </c>
      <c r="AD84" s="63" t="s">
        <v>25</v>
      </c>
    </row>
    <row r="85" spans="1:30" ht="17.25" thickBot="1">
      <c r="A85" s="72">
        <v>176</v>
      </c>
      <c r="B85" s="57" t="s">
        <v>170</v>
      </c>
      <c r="C85" s="58" t="s">
        <v>1812</v>
      </c>
      <c r="D85" s="69" t="s">
        <v>104</v>
      </c>
      <c r="E85" s="58" t="s">
        <v>73</v>
      </c>
      <c r="F85" s="69" t="s">
        <v>4021</v>
      </c>
      <c r="G85" s="69">
        <v>1991</v>
      </c>
      <c r="H85" s="70">
        <v>15</v>
      </c>
      <c r="I85" s="98">
        <v>1326</v>
      </c>
      <c r="J85" s="71">
        <v>88</v>
      </c>
      <c r="K85" s="71">
        <v>81.900000000000006</v>
      </c>
      <c r="L85" s="71">
        <v>14.7</v>
      </c>
      <c r="M85" s="70">
        <v>15</v>
      </c>
      <c r="N85" s="71">
        <v>88</v>
      </c>
      <c r="O85" s="71">
        <v>13</v>
      </c>
      <c r="P85" s="59">
        <v>0</v>
      </c>
      <c r="Q85" s="60"/>
      <c r="R85" s="60">
        <v>0</v>
      </c>
      <c r="S85" s="70">
        <v>1.53</v>
      </c>
      <c r="T85" s="71">
        <v>29</v>
      </c>
      <c r="U85" s="71">
        <v>25</v>
      </c>
      <c r="V85" s="78">
        <v>4</v>
      </c>
      <c r="W85" s="78">
        <v>0.27</v>
      </c>
      <c r="X85" s="78">
        <v>0.57999999999999996</v>
      </c>
      <c r="Y85" s="70">
        <v>24.2</v>
      </c>
      <c r="Z85" s="71">
        <v>20.8</v>
      </c>
      <c r="AA85" s="78">
        <v>3.5</v>
      </c>
      <c r="AB85" s="78">
        <v>0.24</v>
      </c>
      <c r="AC85" s="78">
        <v>0.44</v>
      </c>
      <c r="AD85" s="63" t="s">
        <v>25</v>
      </c>
    </row>
    <row r="86" spans="1:30" ht="17.25" thickBot="1">
      <c r="A86" s="72">
        <v>624</v>
      </c>
      <c r="B86" s="57" t="s">
        <v>363</v>
      </c>
      <c r="C86" s="58" t="s">
        <v>1816</v>
      </c>
      <c r="D86" s="69" t="s">
        <v>103</v>
      </c>
      <c r="E86" s="58" t="s">
        <v>63</v>
      </c>
      <c r="F86" s="69" t="s">
        <v>4326</v>
      </c>
      <c r="G86" s="69">
        <v>1998</v>
      </c>
      <c r="H86" s="70">
        <v>15</v>
      </c>
      <c r="I86" s="98">
        <v>1325</v>
      </c>
      <c r="J86" s="71">
        <v>88</v>
      </c>
      <c r="K86" s="71">
        <v>81.8</v>
      </c>
      <c r="L86" s="71">
        <v>14.7</v>
      </c>
      <c r="M86" s="70">
        <v>15</v>
      </c>
      <c r="N86" s="71">
        <v>88</v>
      </c>
      <c r="O86" s="71">
        <v>9</v>
      </c>
      <c r="P86" s="59">
        <v>0</v>
      </c>
      <c r="Q86" s="60"/>
      <c r="R86" s="71">
        <v>1</v>
      </c>
      <c r="S86" s="70">
        <v>2.27</v>
      </c>
      <c r="T86" s="71">
        <v>26</v>
      </c>
      <c r="U86" s="71">
        <v>13</v>
      </c>
      <c r="V86" s="78">
        <v>13</v>
      </c>
      <c r="W86" s="78">
        <v>0.88</v>
      </c>
      <c r="X86" s="77">
        <v>-1.25</v>
      </c>
      <c r="Y86" s="70">
        <v>25.1</v>
      </c>
      <c r="Z86" s="71">
        <v>11.8</v>
      </c>
      <c r="AA86" s="78">
        <v>13.4</v>
      </c>
      <c r="AB86" s="78">
        <v>0.91</v>
      </c>
      <c r="AC86" s="77">
        <v>-0.6</v>
      </c>
      <c r="AD86" s="63" t="s">
        <v>25</v>
      </c>
    </row>
    <row r="87" spans="1:30" ht="17.25" thickBot="1">
      <c r="A87" s="72">
        <v>119</v>
      </c>
      <c r="B87" s="57" t="s">
        <v>144</v>
      </c>
      <c r="C87" s="58" t="s">
        <v>1811</v>
      </c>
      <c r="D87" s="69" t="s">
        <v>103</v>
      </c>
      <c r="E87" s="58" t="s">
        <v>95</v>
      </c>
      <c r="F87" s="69" t="s">
        <v>3979</v>
      </c>
      <c r="G87" s="69">
        <v>1995</v>
      </c>
      <c r="H87" s="70">
        <v>17</v>
      </c>
      <c r="I87" s="98">
        <v>1323</v>
      </c>
      <c r="J87" s="71">
        <v>78</v>
      </c>
      <c r="K87" s="71">
        <v>83.3</v>
      </c>
      <c r="L87" s="71">
        <v>14.7</v>
      </c>
      <c r="M87" s="70">
        <v>16</v>
      </c>
      <c r="N87" s="71">
        <v>81</v>
      </c>
      <c r="O87" s="71">
        <v>8</v>
      </c>
      <c r="P87" s="70">
        <v>1</v>
      </c>
      <c r="Q87" s="71">
        <v>34</v>
      </c>
      <c r="R87" s="60">
        <v>0</v>
      </c>
      <c r="S87" s="70">
        <v>1.22</v>
      </c>
      <c r="T87" s="71">
        <v>22</v>
      </c>
      <c r="U87" s="71">
        <v>27</v>
      </c>
      <c r="V87" s="77">
        <v>-5</v>
      </c>
      <c r="W87" s="77">
        <v>-0.34</v>
      </c>
      <c r="X87" s="78">
        <v>0.68</v>
      </c>
      <c r="Y87" s="70">
        <v>19.8</v>
      </c>
      <c r="Z87" s="71">
        <v>23.8</v>
      </c>
      <c r="AA87" s="77">
        <v>-4</v>
      </c>
      <c r="AB87" s="77">
        <v>-0.27</v>
      </c>
      <c r="AC87" s="78">
        <v>0.14000000000000001</v>
      </c>
      <c r="AD87" s="63" t="s">
        <v>25</v>
      </c>
    </row>
    <row r="88" spans="1:30" ht="17.25" thickBot="1">
      <c r="A88" s="72">
        <v>393</v>
      </c>
      <c r="B88" s="57" t="s">
        <v>265</v>
      </c>
      <c r="C88" s="58" t="s">
        <v>1861</v>
      </c>
      <c r="D88" s="69" t="s">
        <v>102</v>
      </c>
      <c r="E88" s="58" t="s">
        <v>73</v>
      </c>
      <c r="F88" s="69" t="s">
        <v>4166</v>
      </c>
      <c r="G88" s="69">
        <v>1997</v>
      </c>
      <c r="H88" s="70">
        <v>17</v>
      </c>
      <c r="I88" s="98">
        <v>1321</v>
      </c>
      <c r="J88" s="71">
        <v>78</v>
      </c>
      <c r="K88" s="71">
        <v>81.5</v>
      </c>
      <c r="L88" s="71">
        <v>14.7</v>
      </c>
      <c r="M88" s="70">
        <v>13</v>
      </c>
      <c r="N88" s="71">
        <v>89</v>
      </c>
      <c r="O88" s="71">
        <v>11</v>
      </c>
      <c r="P88" s="70">
        <v>4</v>
      </c>
      <c r="Q88" s="71">
        <v>42</v>
      </c>
      <c r="R88" s="60">
        <v>0</v>
      </c>
      <c r="S88" s="70">
        <v>1.41</v>
      </c>
      <c r="T88" s="71">
        <v>28</v>
      </c>
      <c r="U88" s="71">
        <v>25</v>
      </c>
      <c r="V88" s="78">
        <v>3</v>
      </c>
      <c r="W88" s="78">
        <v>0.2</v>
      </c>
      <c r="X88" s="78">
        <v>0.2</v>
      </c>
      <c r="Y88" s="70">
        <v>25.4</v>
      </c>
      <c r="Z88" s="71">
        <v>22</v>
      </c>
      <c r="AA88" s="78">
        <v>3.4</v>
      </c>
      <c r="AB88" s="78">
        <v>0.23</v>
      </c>
      <c r="AC88" s="78">
        <v>0.41</v>
      </c>
      <c r="AD88" s="63" t="s">
        <v>25</v>
      </c>
    </row>
    <row r="89" spans="1:30" ht="17.25" thickBot="1">
      <c r="A89" s="72">
        <v>89</v>
      </c>
      <c r="B89" s="57" t="s">
        <v>2642</v>
      </c>
      <c r="C89" s="58" t="s">
        <v>1812</v>
      </c>
      <c r="D89" s="69" t="s">
        <v>103</v>
      </c>
      <c r="E89" s="58" t="s">
        <v>2346</v>
      </c>
      <c r="F89" s="69" t="s">
        <v>3959</v>
      </c>
      <c r="G89" s="69">
        <v>1995</v>
      </c>
      <c r="H89" s="70">
        <v>17</v>
      </c>
      <c r="I89" s="98">
        <v>1320</v>
      </c>
      <c r="J89" s="71">
        <v>78</v>
      </c>
      <c r="K89" s="71">
        <v>81.5</v>
      </c>
      <c r="L89" s="71">
        <v>14.7</v>
      </c>
      <c r="M89" s="70">
        <v>14</v>
      </c>
      <c r="N89" s="71">
        <v>89</v>
      </c>
      <c r="O89" s="71">
        <v>12</v>
      </c>
      <c r="P89" s="70">
        <v>3</v>
      </c>
      <c r="Q89" s="71">
        <v>24</v>
      </c>
      <c r="R89" s="71">
        <v>1</v>
      </c>
      <c r="S89" s="70">
        <v>0.65</v>
      </c>
      <c r="T89" s="71">
        <v>16</v>
      </c>
      <c r="U89" s="71">
        <v>26</v>
      </c>
      <c r="V89" s="77">
        <v>-10</v>
      </c>
      <c r="W89" s="77">
        <v>-0.68</v>
      </c>
      <c r="X89" s="78">
        <v>1.72</v>
      </c>
      <c r="Y89" s="70">
        <v>13.6</v>
      </c>
      <c r="Z89" s="71">
        <v>21.3</v>
      </c>
      <c r="AA89" s="77">
        <v>-7.6</v>
      </c>
      <c r="AB89" s="77">
        <v>-0.52</v>
      </c>
      <c r="AC89" s="78">
        <v>1.39</v>
      </c>
      <c r="AD89" s="63" t="s">
        <v>25</v>
      </c>
    </row>
    <row r="90" spans="1:30" ht="17.25" thickBot="1">
      <c r="A90" s="72">
        <v>603</v>
      </c>
      <c r="B90" s="57" t="s">
        <v>352</v>
      </c>
      <c r="C90" s="58" t="s">
        <v>1812</v>
      </c>
      <c r="D90" s="69" t="s">
        <v>104</v>
      </c>
      <c r="E90" s="58" t="s">
        <v>63</v>
      </c>
      <c r="F90" s="69" t="s">
        <v>4311</v>
      </c>
      <c r="G90" s="69">
        <v>1997</v>
      </c>
      <c r="H90" s="70">
        <v>17</v>
      </c>
      <c r="I90" s="98">
        <v>1320</v>
      </c>
      <c r="J90" s="71">
        <v>78</v>
      </c>
      <c r="K90" s="71">
        <v>81.5</v>
      </c>
      <c r="L90" s="71">
        <v>14.7</v>
      </c>
      <c r="M90" s="70">
        <v>15</v>
      </c>
      <c r="N90" s="71">
        <v>87</v>
      </c>
      <c r="O90" s="71">
        <v>13</v>
      </c>
      <c r="P90" s="70">
        <v>2</v>
      </c>
      <c r="Q90" s="71">
        <v>7</v>
      </c>
      <c r="R90" s="60">
        <v>0</v>
      </c>
      <c r="S90" s="70">
        <v>2.1800000000000002</v>
      </c>
      <c r="T90" s="71">
        <v>28</v>
      </c>
      <c r="U90" s="71">
        <v>15</v>
      </c>
      <c r="V90" s="78">
        <v>13</v>
      </c>
      <c r="W90" s="78">
        <v>0.89</v>
      </c>
      <c r="X90" s="77">
        <v>-1.21</v>
      </c>
      <c r="Y90" s="70">
        <v>25.8</v>
      </c>
      <c r="Z90" s="71">
        <v>11.7</v>
      </c>
      <c r="AA90" s="78">
        <v>14.1</v>
      </c>
      <c r="AB90" s="78">
        <v>0.96</v>
      </c>
      <c r="AC90" s="77">
        <v>-0.3</v>
      </c>
      <c r="AD90" s="63" t="s">
        <v>25</v>
      </c>
    </row>
    <row r="91" spans="1:30" ht="17.25" thickBot="1">
      <c r="A91" s="72">
        <v>18</v>
      </c>
      <c r="B91" s="57" t="s">
        <v>110</v>
      </c>
      <c r="C91" s="58" t="s">
        <v>1812</v>
      </c>
      <c r="D91" s="69" t="s">
        <v>104</v>
      </c>
      <c r="E91" s="58" t="s">
        <v>79</v>
      </c>
      <c r="F91" s="69" t="s">
        <v>3853</v>
      </c>
      <c r="G91" s="69">
        <v>1998</v>
      </c>
      <c r="H91" s="70">
        <v>16</v>
      </c>
      <c r="I91" s="98">
        <v>1317</v>
      </c>
      <c r="J91" s="71">
        <v>82</v>
      </c>
      <c r="K91" s="71">
        <v>81.3</v>
      </c>
      <c r="L91" s="71">
        <v>14.6</v>
      </c>
      <c r="M91" s="70">
        <v>15</v>
      </c>
      <c r="N91" s="71">
        <v>87</v>
      </c>
      <c r="O91" s="71">
        <v>10</v>
      </c>
      <c r="P91" s="70">
        <v>1</v>
      </c>
      <c r="Q91" s="71">
        <v>17</v>
      </c>
      <c r="R91" s="60">
        <v>0</v>
      </c>
      <c r="S91" s="70">
        <v>2.06</v>
      </c>
      <c r="T91" s="71">
        <v>30</v>
      </c>
      <c r="U91" s="71">
        <v>13</v>
      </c>
      <c r="V91" s="78">
        <v>17</v>
      </c>
      <c r="W91" s="78">
        <v>1.1599999999999999</v>
      </c>
      <c r="X91" s="77">
        <v>-0.03</v>
      </c>
      <c r="Y91" s="70">
        <v>28.2</v>
      </c>
      <c r="Z91" s="71">
        <v>16.5</v>
      </c>
      <c r="AA91" s="78">
        <v>11.7</v>
      </c>
      <c r="AB91" s="78">
        <v>0.8</v>
      </c>
      <c r="AC91" s="78">
        <v>0.06</v>
      </c>
      <c r="AD91" s="63" t="s">
        <v>25</v>
      </c>
    </row>
    <row r="92" spans="1:30" ht="17.25" thickBot="1">
      <c r="A92" s="72">
        <v>249</v>
      </c>
      <c r="B92" s="57" t="s">
        <v>204</v>
      </c>
      <c r="C92" s="58" t="s">
        <v>1854</v>
      </c>
      <c r="D92" s="69" t="s">
        <v>1819</v>
      </c>
      <c r="E92" s="58" t="s">
        <v>93</v>
      </c>
      <c r="F92" s="69" t="s">
        <v>3873</v>
      </c>
      <c r="G92" s="69">
        <v>1996</v>
      </c>
      <c r="H92" s="70">
        <v>18</v>
      </c>
      <c r="I92" s="98">
        <v>1314</v>
      </c>
      <c r="J92" s="71">
        <v>73</v>
      </c>
      <c r="K92" s="71">
        <v>81.099999999999994</v>
      </c>
      <c r="L92" s="71">
        <v>14.6</v>
      </c>
      <c r="M92" s="70">
        <v>15</v>
      </c>
      <c r="N92" s="71">
        <v>81</v>
      </c>
      <c r="O92" s="71">
        <v>10</v>
      </c>
      <c r="P92" s="70">
        <v>3</v>
      </c>
      <c r="Q92" s="71">
        <v>32</v>
      </c>
      <c r="R92" s="60">
        <v>0</v>
      </c>
      <c r="S92" s="70">
        <v>1.22</v>
      </c>
      <c r="T92" s="71">
        <v>21</v>
      </c>
      <c r="U92" s="71">
        <v>22</v>
      </c>
      <c r="V92" s="77">
        <v>-1</v>
      </c>
      <c r="W92" s="77">
        <v>-7.0000000000000007E-2</v>
      </c>
      <c r="X92" s="78">
        <v>1.7</v>
      </c>
      <c r="Y92" s="70">
        <v>18</v>
      </c>
      <c r="Z92" s="71">
        <v>22.8</v>
      </c>
      <c r="AA92" s="77">
        <v>-4.8</v>
      </c>
      <c r="AB92" s="77">
        <v>-0.33</v>
      </c>
      <c r="AC92" s="78">
        <v>0.66</v>
      </c>
      <c r="AD92" s="63" t="s">
        <v>25</v>
      </c>
    </row>
    <row r="93" spans="1:30" ht="17.25" thickBot="1">
      <c r="A93" s="72">
        <v>241</v>
      </c>
      <c r="B93" s="57" t="s">
        <v>201</v>
      </c>
      <c r="C93" s="58" t="s">
        <v>1816</v>
      </c>
      <c r="D93" s="69" t="s">
        <v>102</v>
      </c>
      <c r="E93" s="58" t="s">
        <v>65</v>
      </c>
      <c r="F93" s="69" t="s">
        <v>4066</v>
      </c>
      <c r="G93" s="69">
        <v>2000</v>
      </c>
      <c r="H93" s="70">
        <v>15</v>
      </c>
      <c r="I93" s="98">
        <v>1293</v>
      </c>
      <c r="J93" s="71">
        <v>86</v>
      </c>
      <c r="K93" s="71">
        <v>84.5</v>
      </c>
      <c r="L93" s="71">
        <v>14.4</v>
      </c>
      <c r="M93" s="70">
        <v>15</v>
      </c>
      <c r="N93" s="71">
        <v>86</v>
      </c>
      <c r="O93" s="71">
        <v>12</v>
      </c>
      <c r="P93" s="59">
        <v>0</v>
      </c>
      <c r="Q93" s="60"/>
      <c r="R93" s="60">
        <v>0</v>
      </c>
      <c r="S93" s="70">
        <v>2</v>
      </c>
      <c r="T93" s="71">
        <v>33</v>
      </c>
      <c r="U93" s="71">
        <v>16</v>
      </c>
      <c r="V93" s="78">
        <v>17</v>
      </c>
      <c r="W93" s="78">
        <v>1.18</v>
      </c>
      <c r="X93" s="78">
        <v>0.04</v>
      </c>
      <c r="Y93" s="70">
        <v>27.8</v>
      </c>
      <c r="Z93" s="71">
        <v>13.8</v>
      </c>
      <c r="AA93" s="78">
        <v>14</v>
      </c>
      <c r="AB93" s="78">
        <v>0.98</v>
      </c>
      <c r="AC93" s="78">
        <v>0.38</v>
      </c>
      <c r="AD93" s="63" t="s">
        <v>25</v>
      </c>
    </row>
    <row r="94" spans="1:30" ht="17.25" thickBot="1">
      <c r="A94" s="72">
        <v>168</v>
      </c>
      <c r="B94" s="57" t="s">
        <v>167</v>
      </c>
      <c r="C94" s="58" t="s">
        <v>1822</v>
      </c>
      <c r="D94" s="69" t="s">
        <v>104</v>
      </c>
      <c r="E94" s="58" t="s">
        <v>63</v>
      </c>
      <c r="F94" s="69" t="s">
        <v>4016</v>
      </c>
      <c r="G94" s="69">
        <v>1997</v>
      </c>
      <c r="H94" s="70">
        <v>16</v>
      </c>
      <c r="I94" s="98">
        <v>1286</v>
      </c>
      <c r="J94" s="71">
        <v>80</v>
      </c>
      <c r="K94" s="71">
        <v>79.400000000000006</v>
      </c>
      <c r="L94" s="71">
        <v>14.3</v>
      </c>
      <c r="M94" s="70">
        <v>14</v>
      </c>
      <c r="N94" s="71">
        <v>90</v>
      </c>
      <c r="O94" s="71">
        <v>14</v>
      </c>
      <c r="P94" s="70">
        <v>2</v>
      </c>
      <c r="Q94" s="71">
        <v>13</v>
      </c>
      <c r="R94" s="71">
        <v>2</v>
      </c>
      <c r="S94" s="70">
        <v>2.25</v>
      </c>
      <c r="T94" s="71">
        <v>26</v>
      </c>
      <c r="U94" s="71">
        <v>13</v>
      </c>
      <c r="V94" s="78">
        <v>13</v>
      </c>
      <c r="W94" s="78">
        <v>0.91</v>
      </c>
      <c r="X94" s="77">
        <v>-0.98</v>
      </c>
      <c r="Y94" s="70">
        <v>23.5</v>
      </c>
      <c r="Z94" s="71">
        <v>11.6</v>
      </c>
      <c r="AA94" s="78">
        <v>11.9</v>
      </c>
      <c r="AB94" s="78">
        <v>0.83</v>
      </c>
      <c r="AC94" s="77">
        <v>-0.91</v>
      </c>
      <c r="AD94" s="63" t="s">
        <v>25</v>
      </c>
    </row>
    <row r="95" spans="1:30" ht="17.25" thickBot="1">
      <c r="A95" s="72">
        <v>374</v>
      </c>
      <c r="B95" s="57" t="s">
        <v>257</v>
      </c>
      <c r="C95" s="58" t="s">
        <v>1860</v>
      </c>
      <c r="D95" s="69" t="s">
        <v>102</v>
      </c>
      <c r="E95" s="58" t="s">
        <v>77</v>
      </c>
      <c r="F95" s="69" t="s">
        <v>4150</v>
      </c>
      <c r="G95" s="69">
        <v>1999</v>
      </c>
      <c r="H95" s="70">
        <v>15</v>
      </c>
      <c r="I95" s="98">
        <v>1286</v>
      </c>
      <c r="J95" s="71">
        <v>86</v>
      </c>
      <c r="K95" s="71">
        <v>84.1</v>
      </c>
      <c r="L95" s="71">
        <v>14.3</v>
      </c>
      <c r="M95" s="70">
        <v>15</v>
      </c>
      <c r="N95" s="71">
        <v>86</v>
      </c>
      <c r="O95" s="71">
        <v>13</v>
      </c>
      <c r="P95" s="59">
        <v>0</v>
      </c>
      <c r="Q95" s="60"/>
      <c r="R95" s="60">
        <v>0</v>
      </c>
      <c r="S95" s="70">
        <v>1.27</v>
      </c>
      <c r="T95" s="71">
        <v>22</v>
      </c>
      <c r="U95" s="71">
        <v>20</v>
      </c>
      <c r="V95" s="78">
        <v>2</v>
      </c>
      <c r="W95" s="78">
        <v>0.14000000000000001</v>
      </c>
      <c r="X95" s="78">
        <v>0.88</v>
      </c>
      <c r="Y95" s="70">
        <v>25.8</v>
      </c>
      <c r="Z95" s="71">
        <v>18.5</v>
      </c>
      <c r="AA95" s="78">
        <v>7.2</v>
      </c>
      <c r="AB95" s="78">
        <v>0.51</v>
      </c>
      <c r="AC95" s="78">
        <v>0.55000000000000004</v>
      </c>
      <c r="AD95" s="63" t="s">
        <v>25</v>
      </c>
    </row>
    <row r="96" spans="1:30" ht="17.25" thickBot="1">
      <c r="A96" s="72">
        <v>154</v>
      </c>
      <c r="B96" s="57" t="s">
        <v>2797</v>
      </c>
      <c r="C96" s="58" t="s">
        <v>1841</v>
      </c>
      <c r="D96" s="69" t="s">
        <v>104</v>
      </c>
      <c r="E96" s="58" t="s">
        <v>65</v>
      </c>
      <c r="F96" s="69" t="s">
        <v>4006</v>
      </c>
      <c r="G96" s="69">
        <v>1997</v>
      </c>
      <c r="H96" s="70">
        <v>15</v>
      </c>
      <c r="I96" s="98">
        <v>1276</v>
      </c>
      <c r="J96" s="71">
        <v>85</v>
      </c>
      <c r="K96" s="71">
        <v>83.4</v>
      </c>
      <c r="L96" s="71">
        <v>14.2</v>
      </c>
      <c r="M96" s="70">
        <v>14</v>
      </c>
      <c r="N96" s="71">
        <v>90</v>
      </c>
      <c r="O96" s="71">
        <v>14</v>
      </c>
      <c r="P96" s="70">
        <v>1</v>
      </c>
      <c r="Q96" s="71">
        <v>16</v>
      </c>
      <c r="R96" s="71">
        <v>1</v>
      </c>
      <c r="S96" s="70">
        <v>1.87</v>
      </c>
      <c r="T96" s="71">
        <v>29</v>
      </c>
      <c r="U96" s="71">
        <v>18</v>
      </c>
      <c r="V96" s="78">
        <v>11</v>
      </c>
      <c r="W96" s="78">
        <v>0.78</v>
      </c>
      <c r="X96" s="77">
        <v>-2.41</v>
      </c>
      <c r="Y96" s="70">
        <v>27.5</v>
      </c>
      <c r="Z96" s="71">
        <v>14.5</v>
      </c>
      <c r="AA96" s="78">
        <v>13</v>
      </c>
      <c r="AB96" s="78">
        <v>0.92</v>
      </c>
      <c r="AC96" s="60">
        <v>0</v>
      </c>
      <c r="AD96" s="63" t="s">
        <v>25</v>
      </c>
    </row>
    <row r="97" spans="1:30" ht="17.25" thickBot="1">
      <c r="A97" s="72">
        <v>277</v>
      </c>
      <c r="B97" s="57" t="s">
        <v>2660</v>
      </c>
      <c r="C97" s="58" t="s">
        <v>1851</v>
      </c>
      <c r="D97" s="69" t="s">
        <v>102</v>
      </c>
      <c r="E97" s="58" t="s">
        <v>81</v>
      </c>
      <c r="F97" s="69" t="s">
        <v>4087</v>
      </c>
      <c r="G97" s="69">
        <v>2001</v>
      </c>
      <c r="H97" s="70">
        <v>17</v>
      </c>
      <c r="I97" s="98">
        <v>1269</v>
      </c>
      <c r="J97" s="71">
        <v>75</v>
      </c>
      <c r="K97" s="71">
        <v>78.3</v>
      </c>
      <c r="L97" s="71">
        <v>14.1</v>
      </c>
      <c r="M97" s="70">
        <v>14</v>
      </c>
      <c r="N97" s="71">
        <v>84</v>
      </c>
      <c r="O97" s="71">
        <v>7</v>
      </c>
      <c r="P97" s="70">
        <v>3</v>
      </c>
      <c r="Q97" s="71">
        <v>31</v>
      </c>
      <c r="R97" s="60">
        <v>0</v>
      </c>
      <c r="S97" s="70">
        <v>1.1200000000000001</v>
      </c>
      <c r="T97" s="71">
        <v>23</v>
      </c>
      <c r="U97" s="71">
        <v>22</v>
      </c>
      <c r="V97" s="78">
        <v>1</v>
      </c>
      <c r="W97" s="78">
        <v>7.0000000000000007E-2</v>
      </c>
      <c r="X97" s="78">
        <v>7.0000000000000007E-2</v>
      </c>
      <c r="Y97" s="70">
        <v>30.1</v>
      </c>
      <c r="Z97" s="71">
        <v>20</v>
      </c>
      <c r="AA97" s="78">
        <v>10.199999999999999</v>
      </c>
      <c r="AB97" s="78">
        <v>0.72</v>
      </c>
      <c r="AC97" s="78">
        <v>0.79</v>
      </c>
      <c r="AD97" s="63" t="s">
        <v>25</v>
      </c>
    </row>
    <row r="98" spans="1:30" ht="17.25" thickBot="1">
      <c r="A98" s="72">
        <v>107</v>
      </c>
      <c r="B98" s="57" t="s">
        <v>140</v>
      </c>
      <c r="C98" s="58" t="s">
        <v>1834</v>
      </c>
      <c r="D98" s="69" t="s">
        <v>1833</v>
      </c>
      <c r="E98" s="58" t="s">
        <v>83</v>
      </c>
      <c r="F98" s="69" t="s">
        <v>3973</v>
      </c>
      <c r="G98" s="69">
        <v>1997</v>
      </c>
      <c r="H98" s="70">
        <v>17</v>
      </c>
      <c r="I98" s="98">
        <v>1264</v>
      </c>
      <c r="J98" s="71">
        <v>74</v>
      </c>
      <c r="K98" s="71">
        <v>78</v>
      </c>
      <c r="L98" s="71">
        <v>14</v>
      </c>
      <c r="M98" s="70">
        <v>15</v>
      </c>
      <c r="N98" s="71">
        <v>81</v>
      </c>
      <c r="O98" s="71">
        <v>9</v>
      </c>
      <c r="P98" s="70">
        <v>2</v>
      </c>
      <c r="Q98" s="71">
        <v>21</v>
      </c>
      <c r="R98" s="71">
        <v>1</v>
      </c>
      <c r="S98" s="70">
        <v>2.12</v>
      </c>
      <c r="T98" s="71">
        <v>32</v>
      </c>
      <c r="U98" s="71">
        <v>18</v>
      </c>
      <c r="V98" s="78">
        <v>14</v>
      </c>
      <c r="W98" s="78">
        <v>1</v>
      </c>
      <c r="X98" s="78">
        <v>0.49</v>
      </c>
      <c r="Y98" s="70">
        <v>24.5</v>
      </c>
      <c r="Z98" s="71">
        <v>17.3</v>
      </c>
      <c r="AA98" s="78">
        <v>7.2</v>
      </c>
      <c r="AB98" s="78">
        <v>0.51</v>
      </c>
      <c r="AC98" s="78">
        <v>0.38</v>
      </c>
      <c r="AD98" s="63" t="s">
        <v>25</v>
      </c>
    </row>
    <row r="99" spans="1:30" ht="17.25" thickBot="1">
      <c r="A99" s="72">
        <v>555</v>
      </c>
      <c r="B99" s="57" t="s">
        <v>3194</v>
      </c>
      <c r="C99" s="58" t="s">
        <v>1812</v>
      </c>
      <c r="D99" s="69" t="s">
        <v>104</v>
      </c>
      <c r="E99" s="58" t="s">
        <v>2346</v>
      </c>
      <c r="F99" s="69" t="s">
        <v>4272</v>
      </c>
      <c r="G99" s="69">
        <v>1993</v>
      </c>
      <c r="H99" s="70">
        <v>14</v>
      </c>
      <c r="I99" s="98">
        <v>1260</v>
      </c>
      <c r="J99" s="71">
        <v>90</v>
      </c>
      <c r="K99" s="71">
        <v>77.8</v>
      </c>
      <c r="L99" s="71">
        <v>14</v>
      </c>
      <c r="M99" s="70">
        <v>14</v>
      </c>
      <c r="N99" s="71">
        <v>90</v>
      </c>
      <c r="O99" s="71">
        <v>14</v>
      </c>
      <c r="P99" s="59">
        <v>0</v>
      </c>
      <c r="Q99" s="60"/>
      <c r="R99" s="60">
        <v>0</v>
      </c>
      <c r="S99" s="70">
        <v>0.79</v>
      </c>
      <c r="T99" s="71">
        <v>15</v>
      </c>
      <c r="U99" s="71">
        <v>23</v>
      </c>
      <c r="V99" s="77">
        <v>-8</v>
      </c>
      <c r="W99" s="77">
        <v>-0.56999999999999995</v>
      </c>
      <c r="X99" s="78">
        <v>1.93</v>
      </c>
      <c r="Y99" s="70">
        <v>12.4</v>
      </c>
      <c r="Z99" s="71">
        <v>21.4</v>
      </c>
      <c r="AA99" s="77">
        <v>-9</v>
      </c>
      <c r="AB99" s="77">
        <v>-0.64</v>
      </c>
      <c r="AC99" s="78">
        <v>0.61</v>
      </c>
      <c r="AD99" s="63" t="s">
        <v>25</v>
      </c>
    </row>
    <row r="100" spans="1:30" ht="17.25" thickBot="1">
      <c r="A100" s="72">
        <v>472</v>
      </c>
      <c r="B100" s="57" t="s">
        <v>68</v>
      </c>
      <c r="C100" s="58" t="s">
        <v>1812</v>
      </c>
      <c r="D100" s="69" t="s">
        <v>111</v>
      </c>
      <c r="E100" s="58" t="s">
        <v>67</v>
      </c>
      <c r="F100" s="69" t="s">
        <v>4220</v>
      </c>
      <c r="G100" s="69">
        <v>1992</v>
      </c>
      <c r="H100" s="70">
        <v>14</v>
      </c>
      <c r="I100" s="98">
        <v>1255</v>
      </c>
      <c r="J100" s="71">
        <v>90</v>
      </c>
      <c r="K100" s="71">
        <v>77.5</v>
      </c>
      <c r="L100" s="71">
        <v>13.9</v>
      </c>
      <c r="M100" s="70">
        <v>14</v>
      </c>
      <c r="N100" s="71">
        <v>90</v>
      </c>
      <c r="O100" s="71">
        <v>13</v>
      </c>
      <c r="P100" s="59">
        <v>0</v>
      </c>
      <c r="Q100" s="60"/>
      <c r="R100" s="60">
        <v>0</v>
      </c>
      <c r="S100" s="70">
        <v>1.86</v>
      </c>
      <c r="T100" s="71">
        <v>32</v>
      </c>
      <c r="U100" s="71">
        <v>14</v>
      </c>
      <c r="V100" s="78">
        <v>18</v>
      </c>
      <c r="W100" s="78">
        <v>1.29</v>
      </c>
      <c r="X100" s="78">
        <v>2.2799999999999998</v>
      </c>
      <c r="Y100" s="70">
        <v>28.1</v>
      </c>
      <c r="Z100" s="71">
        <v>14</v>
      </c>
      <c r="AA100" s="78">
        <v>14.1</v>
      </c>
      <c r="AB100" s="78">
        <v>1.01</v>
      </c>
      <c r="AC100" s="78">
        <v>1.25</v>
      </c>
      <c r="AD100" s="63" t="s">
        <v>25</v>
      </c>
    </row>
    <row r="101" spans="1:30" ht="17.25" thickBot="1">
      <c r="A101" s="72">
        <v>198</v>
      </c>
      <c r="B101" s="57" t="s">
        <v>1779</v>
      </c>
      <c r="C101" s="58" t="s">
        <v>1821</v>
      </c>
      <c r="D101" s="69" t="s">
        <v>103</v>
      </c>
      <c r="E101" s="58" t="s">
        <v>81</v>
      </c>
      <c r="F101" s="69" t="s">
        <v>4039</v>
      </c>
      <c r="G101" s="69">
        <v>2001</v>
      </c>
      <c r="H101" s="70">
        <v>16</v>
      </c>
      <c r="I101" s="98">
        <v>1253</v>
      </c>
      <c r="J101" s="71">
        <v>78</v>
      </c>
      <c r="K101" s="71">
        <v>77.3</v>
      </c>
      <c r="L101" s="71">
        <v>13.9</v>
      </c>
      <c r="M101" s="70">
        <v>15</v>
      </c>
      <c r="N101" s="71">
        <v>82</v>
      </c>
      <c r="O101" s="71">
        <v>9</v>
      </c>
      <c r="P101" s="70">
        <v>1</v>
      </c>
      <c r="Q101" s="71">
        <v>22</v>
      </c>
      <c r="R101" s="60">
        <v>0</v>
      </c>
      <c r="S101" s="70">
        <v>1.38</v>
      </c>
      <c r="T101" s="71">
        <v>21</v>
      </c>
      <c r="U101" s="71">
        <v>21</v>
      </c>
      <c r="V101" s="60">
        <v>0</v>
      </c>
      <c r="W101" s="60">
        <v>0</v>
      </c>
      <c r="X101" s="77">
        <v>-0.25</v>
      </c>
      <c r="Y101" s="70">
        <v>24.2</v>
      </c>
      <c r="Z101" s="71">
        <v>20.100000000000001</v>
      </c>
      <c r="AA101" s="78">
        <v>4.0999999999999996</v>
      </c>
      <c r="AB101" s="78">
        <v>0.28999999999999998</v>
      </c>
      <c r="AC101" s="77">
        <v>-1.1200000000000001</v>
      </c>
      <c r="AD101" s="63" t="s">
        <v>25</v>
      </c>
    </row>
    <row r="102" spans="1:30" ht="17.25" thickBot="1">
      <c r="A102" s="72">
        <v>20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3914</v>
      </c>
      <c r="G102" s="69">
        <v>1994</v>
      </c>
      <c r="H102" s="70">
        <v>18</v>
      </c>
      <c r="I102" s="98">
        <v>1247</v>
      </c>
      <c r="J102" s="71">
        <v>69</v>
      </c>
      <c r="K102" s="71">
        <v>77</v>
      </c>
      <c r="L102" s="71">
        <v>13.9</v>
      </c>
      <c r="M102" s="70">
        <v>16</v>
      </c>
      <c r="N102" s="71">
        <v>76</v>
      </c>
      <c r="O102" s="71">
        <v>4</v>
      </c>
      <c r="P102" s="70">
        <v>2</v>
      </c>
      <c r="Q102" s="71">
        <v>15</v>
      </c>
      <c r="R102" s="60">
        <v>0</v>
      </c>
      <c r="S102" s="70">
        <v>1.61</v>
      </c>
      <c r="T102" s="71">
        <v>25</v>
      </c>
      <c r="U102" s="71">
        <v>16</v>
      </c>
      <c r="V102" s="78">
        <v>9</v>
      </c>
      <c r="W102" s="78">
        <v>0.65</v>
      </c>
      <c r="X102" s="77">
        <v>-0.56000000000000005</v>
      </c>
      <c r="Y102" s="70">
        <v>27.9</v>
      </c>
      <c r="Z102" s="71">
        <v>17.600000000000001</v>
      </c>
      <c r="AA102" s="78">
        <v>10.3</v>
      </c>
      <c r="AB102" s="78">
        <v>0.74</v>
      </c>
      <c r="AC102" s="78">
        <v>0.04</v>
      </c>
      <c r="AD102" s="63" t="s">
        <v>25</v>
      </c>
    </row>
    <row r="103" spans="1:30" ht="17.25" thickBot="1">
      <c r="A103" s="72">
        <v>180</v>
      </c>
      <c r="B103" s="57" t="s">
        <v>171</v>
      </c>
      <c r="C103" s="58" t="s">
        <v>1814</v>
      </c>
      <c r="D103" s="69" t="s">
        <v>102</v>
      </c>
      <c r="E103" s="58" t="s">
        <v>85</v>
      </c>
      <c r="F103" s="69" t="s">
        <v>3847</v>
      </c>
      <c r="G103" s="69">
        <v>1998</v>
      </c>
      <c r="H103" s="70">
        <v>15</v>
      </c>
      <c r="I103" s="98">
        <v>1242</v>
      </c>
      <c r="J103" s="71">
        <v>83</v>
      </c>
      <c r="K103" s="71">
        <v>76.7</v>
      </c>
      <c r="L103" s="71">
        <v>13.8</v>
      </c>
      <c r="M103" s="70">
        <v>15</v>
      </c>
      <c r="N103" s="71">
        <v>83</v>
      </c>
      <c r="O103" s="71">
        <v>5</v>
      </c>
      <c r="P103" s="59">
        <v>0</v>
      </c>
      <c r="Q103" s="60"/>
      <c r="R103" s="60">
        <v>0</v>
      </c>
      <c r="S103" s="70">
        <v>0.87</v>
      </c>
      <c r="T103" s="71">
        <v>10</v>
      </c>
      <c r="U103" s="71">
        <v>16</v>
      </c>
      <c r="V103" s="77">
        <v>-6</v>
      </c>
      <c r="W103" s="77">
        <v>-0.43</v>
      </c>
      <c r="X103" s="78">
        <v>0.04</v>
      </c>
      <c r="Y103" s="70">
        <v>15.4</v>
      </c>
      <c r="Z103" s="71">
        <v>16</v>
      </c>
      <c r="AA103" s="77">
        <v>-0.6</v>
      </c>
      <c r="AB103" s="77">
        <v>-0.04</v>
      </c>
      <c r="AC103" s="78">
        <v>0.31</v>
      </c>
      <c r="AD103" s="63" t="s">
        <v>25</v>
      </c>
    </row>
    <row r="104" spans="1:30" ht="17.25" thickBot="1">
      <c r="A104" s="72">
        <v>577</v>
      </c>
      <c r="B104" s="57" t="s">
        <v>2691</v>
      </c>
      <c r="C104" s="58" t="s">
        <v>1852</v>
      </c>
      <c r="D104" s="69" t="s">
        <v>104</v>
      </c>
      <c r="E104" s="58" t="s">
        <v>71</v>
      </c>
      <c r="F104" s="69" t="s">
        <v>4291</v>
      </c>
      <c r="G104" s="69">
        <v>2002</v>
      </c>
      <c r="H104" s="70">
        <v>15</v>
      </c>
      <c r="I104" s="98">
        <v>1232</v>
      </c>
      <c r="J104" s="71">
        <v>82</v>
      </c>
      <c r="K104" s="71">
        <v>76</v>
      </c>
      <c r="L104" s="71">
        <v>13.7</v>
      </c>
      <c r="M104" s="70">
        <v>15</v>
      </c>
      <c r="N104" s="71">
        <v>82</v>
      </c>
      <c r="O104" s="71">
        <v>9</v>
      </c>
      <c r="P104" s="59">
        <v>0</v>
      </c>
      <c r="Q104" s="60"/>
      <c r="R104" s="60">
        <v>0</v>
      </c>
      <c r="S104" s="70">
        <v>2</v>
      </c>
      <c r="T104" s="71">
        <v>30</v>
      </c>
      <c r="U104" s="71">
        <v>17</v>
      </c>
      <c r="V104" s="78">
        <v>13</v>
      </c>
      <c r="W104" s="78">
        <v>0.95</v>
      </c>
      <c r="X104" s="78">
        <v>0.95</v>
      </c>
      <c r="Y104" s="70">
        <v>25.4</v>
      </c>
      <c r="Z104" s="71">
        <v>21.2</v>
      </c>
      <c r="AA104" s="78">
        <v>4.2</v>
      </c>
      <c r="AB104" s="78">
        <v>0.31</v>
      </c>
      <c r="AC104" s="78">
        <v>1.1200000000000001</v>
      </c>
      <c r="AD104" s="63" t="s">
        <v>25</v>
      </c>
    </row>
    <row r="105" spans="1:30" ht="17.25" thickBot="1">
      <c r="A105" s="72">
        <v>451</v>
      </c>
      <c r="B105" s="57" t="s">
        <v>2804</v>
      </c>
      <c r="C105" s="58" t="s">
        <v>1841</v>
      </c>
      <c r="D105" s="69" t="s">
        <v>103</v>
      </c>
      <c r="E105" s="58" t="s">
        <v>75</v>
      </c>
      <c r="F105" s="69" t="s">
        <v>4209</v>
      </c>
      <c r="G105" s="69">
        <v>1995</v>
      </c>
      <c r="H105" s="70">
        <v>15</v>
      </c>
      <c r="I105" s="98">
        <v>1229</v>
      </c>
      <c r="J105" s="71">
        <v>82</v>
      </c>
      <c r="K105" s="71">
        <v>75.900000000000006</v>
      </c>
      <c r="L105" s="71">
        <v>13.7</v>
      </c>
      <c r="M105" s="70">
        <v>14</v>
      </c>
      <c r="N105" s="71">
        <v>86</v>
      </c>
      <c r="O105" s="71">
        <v>9</v>
      </c>
      <c r="P105" s="70">
        <v>1</v>
      </c>
      <c r="Q105" s="71">
        <v>24</v>
      </c>
      <c r="R105" s="60">
        <v>0</v>
      </c>
      <c r="S105" s="70">
        <v>1</v>
      </c>
      <c r="T105" s="71">
        <v>19</v>
      </c>
      <c r="U105" s="71">
        <v>21</v>
      </c>
      <c r="V105" s="77">
        <v>-2</v>
      </c>
      <c r="W105" s="77">
        <v>-0.15</v>
      </c>
      <c r="X105" s="78">
        <v>0.54</v>
      </c>
      <c r="Y105" s="70">
        <v>14.3</v>
      </c>
      <c r="Z105" s="71">
        <v>21.3</v>
      </c>
      <c r="AA105" s="77">
        <v>-7</v>
      </c>
      <c r="AB105" s="77">
        <v>-0.51</v>
      </c>
      <c r="AC105" s="77">
        <v>-0.28000000000000003</v>
      </c>
      <c r="AD105" s="63" t="s">
        <v>25</v>
      </c>
    </row>
    <row r="106" spans="1:30" ht="17.25" thickBot="1">
      <c r="A106" s="72">
        <v>24</v>
      </c>
      <c r="B106" s="57" t="s">
        <v>2632</v>
      </c>
      <c r="C106" s="58" t="s">
        <v>1817</v>
      </c>
      <c r="D106" s="69" t="s">
        <v>1819</v>
      </c>
      <c r="E106" s="58" t="s">
        <v>2346</v>
      </c>
      <c r="F106" s="69" t="s">
        <v>3916</v>
      </c>
      <c r="G106" s="69">
        <v>2000</v>
      </c>
      <c r="H106" s="70">
        <v>17</v>
      </c>
      <c r="I106" s="98">
        <v>1226</v>
      </c>
      <c r="J106" s="71">
        <v>72</v>
      </c>
      <c r="K106" s="71">
        <v>75.7</v>
      </c>
      <c r="L106" s="71">
        <v>13.6</v>
      </c>
      <c r="M106" s="70">
        <v>17</v>
      </c>
      <c r="N106" s="71">
        <v>72</v>
      </c>
      <c r="O106" s="71">
        <v>2</v>
      </c>
      <c r="P106" s="59">
        <v>0</v>
      </c>
      <c r="Q106" s="60"/>
      <c r="R106" s="71">
        <v>1</v>
      </c>
      <c r="S106" s="70">
        <v>0.65</v>
      </c>
      <c r="T106" s="71">
        <v>14</v>
      </c>
      <c r="U106" s="71">
        <v>22</v>
      </c>
      <c r="V106" s="77">
        <v>-8</v>
      </c>
      <c r="W106" s="77">
        <v>-0.59</v>
      </c>
      <c r="X106" s="78">
        <v>1.7</v>
      </c>
      <c r="Y106" s="70">
        <v>10.8</v>
      </c>
      <c r="Z106" s="71">
        <v>20.8</v>
      </c>
      <c r="AA106" s="77">
        <v>-10.1</v>
      </c>
      <c r="AB106" s="77">
        <v>-0.74</v>
      </c>
      <c r="AC106" s="78">
        <v>0.17</v>
      </c>
      <c r="AD106" s="63" t="s">
        <v>25</v>
      </c>
    </row>
    <row r="107" spans="1:30" ht="17.25" thickBot="1">
      <c r="A107" s="72">
        <v>462</v>
      </c>
      <c r="B107" s="57" t="s">
        <v>290</v>
      </c>
      <c r="C107" s="58" t="s">
        <v>1822</v>
      </c>
      <c r="D107" s="69" t="s">
        <v>103</v>
      </c>
      <c r="E107" s="58" t="s">
        <v>75</v>
      </c>
      <c r="F107" s="69" t="s">
        <v>3993</v>
      </c>
      <c r="G107" s="69">
        <v>1996</v>
      </c>
      <c r="H107" s="70">
        <v>18</v>
      </c>
      <c r="I107" s="98">
        <v>1221</v>
      </c>
      <c r="J107" s="71">
        <v>68</v>
      </c>
      <c r="K107" s="71">
        <v>75.400000000000006</v>
      </c>
      <c r="L107" s="71">
        <v>13.6</v>
      </c>
      <c r="M107" s="70">
        <v>16</v>
      </c>
      <c r="N107" s="71">
        <v>72</v>
      </c>
      <c r="O107" s="71">
        <v>3</v>
      </c>
      <c r="P107" s="70">
        <v>2</v>
      </c>
      <c r="Q107" s="71">
        <v>33</v>
      </c>
      <c r="R107" s="60">
        <v>0</v>
      </c>
      <c r="S107" s="70">
        <v>1.17</v>
      </c>
      <c r="T107" s="71">
        <v>21</v>
      </c>
      <c r="U107" s="71">
        <v>20</v>
      </c>
      <c r="V107" s="78">
        <v>1</v>
      </c>
      <c r="W107" s="78">
        <v>7.0000000000000007E-2</v>
      </c>
      <c r="X107" s="78">
        <v>1.43</v>
      </c>
      <c r="Y107" s="70">
        <v>17.899999999999999</v>
      </c>
      <c r="Z107" s="71">
        <v>18.600000000000001</v>
      </c>
      <c r="AA107" s="77">
        <v>-0.7</v>
      </c>
      <c r="AB107" s="77">
        <v>-0.05</v>
      </c>
      <c r="AC107" s="78">
        <v>1.59</v>
      </c>
      <c r="AD107" s="63" t="s">
        <v>25</v>
      </c>
    </row>
    <row r="108" spans="1:30" ht="17.25" thickBot="1">
      <c r="A108" s="72">
        <v>224</v>
      </c>
      <c r="B108" s="57" t="s">
        <v>1773</v>
      </c>
      <c r="C108" s="58" t="s">
        <v>1822</v>
      </c>
      <c r="D108" s="69" t="s">
        <v>103</v>
      </c>
      <c r="E108" s="58" t="s">
        <v>93</v>
      </c>
      <c r="F108" s="69" t="s">
        <v>3846</v>
      </c>
      <c r="G108" s="69">
        <v>2001</v>
      </c>
      <c r="H108" s="70">
        <v>16</v>
      </c>
      <c r="I108" s="98">
        <v>1211</v>
      </c>
      <c r="J108" s="71">
        <v>76</v>
      </c>
      <c r="K108" s="71">
        <v>74.8</v>
      </c>
      <c r="L108" s="71">
        <v>13.5</v>
      </c>
      <c r="M108" s="70">
        <v>15</v>
      </c>
      <c r="N108" s="71">
        <v>80</v>
      </c>
      <c r="O108" s="71">
        <v>7</v>
      </c>
      <c r="P108" s="70">
        <v>1</v>
      </c>
      <c r="Q108" s="71">
        <v>5</v>
      </c>
      <c r="R108" s="71">
        <v>1</v>
      </c>
      <c r="S108" s="70">
        <v>1.38</v>
      </c>
      <c r="T108" s="71">
        <v>13</v>
      </c>
      <c r="U108" s="71">
        <v>23</v>
      </c>
      <c r="V108" s="77">
        <v>-10</v>
      </c>
      <c r="W108" s="77">
        <v>-0.74</v>
      </c>
      <c r="X108" s="77">
        <v>-1.4</v>
      </c>
      <c r="Y108" s="70">
        <v>13.9</v>
      </c>
      <c r="Z108" s="71">
        <v>22.6</v>
      </c>
      <c r="AA108" s="77">
        <v>-8.6999999999999993</v>
      </c>
      <c r="AB108" s="77">
        <v>-0.65</v>
      </c>
      <c r="AC108" s="77">
        <v>-0.76</v>
      </c>
      <c r="AD108" s="63" t="s">
        <v>25</v>
      </c>
    </row>
    <row r="109" spans="1:30" ht="17.25" thickBot="1">
      <c r="A109" s="72">
        <v>617</v>
      </c>
      <c r="B109" s="57" t="s">
        <v>361</v>
      </c>
      <c r="C109" s="58" t="s">
        <v>1812</v>
      </c>
      <c r="D109" s="69" t="s">
        <v>104</v>
      </c>
      <c r="E109" s="58" t="s">
        <v>96</v>
      </c>
      <c r="F109" s="69" t="s">
        <v>4321</v>
      </c>
      <c r="G109" s="69">
        <v>1985</v>
      </c>
      <c r="H109" s="70">
        <v>15</v>
      </c>
      <c r="I109" s="98">
        <v>1209</v>
      </c>
      <c r="J109" s="71">
        <v>81</v>
      </c>
      <c r="K109" s="71">
        <v>74.599999999999994</v>
      </c>
      <c r="L109" s="71">
        <v>13.4</v>
      </c>
      <c r="M109" s="70">
        <v>15</v>
      </c>
      <c r="N109" s="71">
        <v>81</v>
      </c>
      <c r="O109" s="71">
        <v>8</v>
      </c>
      <c r="P109" s="59">
        <v>0</v>
      </c>
      <c r="Q109" s="60"/>
      <c r="R109" s="60">
        <v>0</v>
      </c>
      <c r="S109" s="70">
        <v>1.33</v>
      </c>
      <c r="T109" s="71">
        <v>17</v>
      </c>
      <c r="U109" s="71">
        <v>17</v>
      </c>
      <c r="V109" s="60">
        <v>0</v>
      </c>
      <c r="W109" s="60">
        <v>0</v>
      </c>
      <c r="X109" s="77">
        <v>-0.22</v>
      </c>
      <c r="Y109" s="70">
        <v>22.3</v>
      </c>
      <c r="Z109" s="71">
        <v>16.8</v>
      </c>
      <c r="AA109" s="78">
        <v>5.5</v>
      </c>
      <c r="AB109" s="78">
        <v>0.41</v>
      </c>
      <c r="AC109" s="78">
        <v>0.46</v>
      </c>
      <c r="AD109" s="63" t="s">
        <v>25</v>
      </c>
    </row>
    <row r="110" spans="1:30" ht="17.25" thickBot="1">
      <c r="A110" s="72">
        <v>73</v>
      </c>
      <c r="B110" s="57" t="s">
        <v>129</v>
      </c>
      <c r="C110" s="58" t="s">
        <v>1839</v>
      </c>
      <c r="D110" s="69" t="s">
        <v>103</v>
      </c>
      <c r="E110" s="58" t="s">
        <v>71</v>
      </c>
      <c r="F110" s="69" t="s">
        <v>3947</v>
      </c>
      <c r="G110" s="69">
        <v>1996</v>
      </c>
      <c r="H110" s="70">
        <v>15</v>
      </c>
      <c r="I110" s="98">
        <v>1207</v>
      </c>
      <c r="J110" s="71">
        <v>80</v>
      </c>
      <c r="K110" s="71">
        <v>74.5</v>
      </c>
      <c r="L110" s="71">
        <v>13.4</v>
      </c>
      <c r="M110" s="70">
        <v>15</v>
      </c>
      <c r="N110" s="71">
        <v>80</v>
      </c>
      <c r="O110" s="71">
        <v>6</v>
      </c>
      <c r="P110" s="59">
        <v>0</v>
      </c>
      <c r="Q110" s="60"/>
      <c r="R110" s="60">
        <v>0</v>
      </c>
      <c r="S110" s="70">
        <v>2</v>
      </c>
      <c r="T110" s="71">
        <v>28</v>
      </c>
      <c r="U110" s="71">
        <v>17</v>
      </c>
      <c r="V110" s="78">
        <v>11</v>
      </c>
      <c r="W110" s="78">
        <v>0.82</v>
      </c>
      <c r="X110" s="78">
        <v>0.38</v>
      </c>
      <c r="Y110" s="70">
        <v>22.4</v>
      </c>
      <c r="Z110" s="71">
        <v>21.8</v>
      </c>
      <c r="AA110" s="78">
        <v>0.7</v>
      </c>
      <c r="AB110" s="78">
        <v>0.05</v>
      </c>
      <c r="AC110" s="78">
        <v>0.04</v>
      </c>
      <c r="AD110" s="63" t="s">
        <v>25</v>
      </c>
    </row>
    <row r="111" spans="1:30" ht="17.25" thickBot="1">
      <c r="A111" s="72">
        <v>429</v>
      </c>
      <c r="B111" s="57" t="s">
        <v>2676</v>
      </c>
      <c r="C111" s="58" t="s">
        <v>1832</v>
      </c>
      <c r="D111" s="69" t="s">
        <v>104</v>
      </c>
      <c r="E111" s="58" t="s">
        <v>2346</v>
      </c>
      <c r="F111" s="69" t="s">
        <v>4191</v>
      </c>
      <c r="G111" s="69">
        <v>1999</v>
      </c>
      <c r="H111" s="70">
        <v>14</v>
      </c>
      <c r="I111" s="98">
        <v>1207</v>
      </c>
      <c r="J111" s="71">
        <v>86</v>
      </c>
      <c r="K111" s="71">
        <v>74.5</v>
      </c>
      <c r="L111" s="71">
        <v>13.4</v>
      </c>
      <c r="M111" s="70">
        <v>13</v>
      </c>
      <c r="N111" s="71">
        <v>89</v>
      </c>
      <c r="O111" s="71">
        <v>12</v>
      </c>
      <c r="P111" s="70">
        <v>1</v>
      </c>
      <c r="Q111" s="71">
        <v>45</v>
      </c>
      <c r="R111" s="71">
        <v>1</v>
      </c>
      <c r="S111" s="70">
        <v>0.5</v>
      </c>
      <c r="T111" s="71">
        <v>14</v>
      </c>
      <c r="U111" s="71">
        <v>30</v>
      </c>
      <c r="V111" s="77">
        <v>-16</v>
      </c>
      <c r="W111" s="77">
        <v>-1.19</v>
      </c>
      <c r="X111" s="77">
        <v>-0.76</v>
      </c>
      <c r="Y111" s="70">
        <v>11.4</v>
      </c>
      <c r="Z111" s="71">
        <v>22.9</v>
      </c>
      <c r="AA111" s="77">
        <v>-11.5</v>
      </c>
      <c r="AB111" s="77">
        <v>-0.86</v>
      </c>
      <c r="AC111" s="77">
        <v>-0.32</v>
      </c>
      <c r="AD111" s="63" t="s">
        <v>25</v>
      </c>
    </row>
    <row r="112" spans="1:30" ht="17.25" thickBot="1">
      <c r="A112" s="72">
        <v>34</v>
      </c>
      <c r="B112" s="57" t="s">
        <v>119</v>
      </c>
      <c r="C112" s="58" t="s">
        <v>1812</v>
      </c>
      <c r="D112" s="69" t="s">
        <v>1819</v>
      </c>
      <c r="E112" s="58" t="s">
        <v>2347</v>
      </c>
      <c r="F112" s="69" t="s">
        <v>3923</v>
      </c>
      <c r="G112" s="69">
        <v>2001</v>
      </c>
      <c r="H112" s="70">
        <v>15</v>
      </c>
      <c r="I112" s="98">
        <v>1206</v>
      </c>
      <c r="J112" s="71">
        <v>80</v>
      </c>
      <c r="K112" s="71">
        <v>74.400000000000006</v>
      </c>
      <c r="L112" s="71">
        <v>13.4</v>
      </c>
      <c r="M112" s="70">
        <v>14</v>
      </c>
      <c r="N112" s="71">
        <v>84</v>
      </c>
      <c r="O112" s="71">
        <v>9</v>
      </c>
      <c r="P112" s="70">
        <v>1</v>
      </c>
      <c r="Q112" s="71">
        <v>32</v>
      </c>
      <c r="R112" s="60">
        <v>0</v>
      </c>
      <c r="S112" s="70">
        <v>0.6</v>
      </c>
      <c r="T112" s="71">
        <v>11</v>
      </c>
      <c r="U112" s="71">
        <v>31</v>
      </c>
      <c r="V112" s="77">
        <v>-20</v>
      </c>
      <c r="W112" s="77">
        <v>-1.49</v>
      </c>
      <c r="X112" s="78">
        <v>0.9</v>
      </c>
      <c r="Y112" s="70">
        <v>10.9</v>
      </c>
      <c r="Z112" s="71">
        <v>26.5</v>
      </c>
      <c r="AA112" s="77">
        <v>-15.6</v>
      </c>
      <c r="AB112" s="77">
        <v>-1.17</v>
      </c>
      <c r="AC112" s="78">
        <v>0.55000000000000004</v>
      </c>
      <c r="AD112" s="63" t="s">
        <v>25</v>
      </c>
    </row>
    <row r="113" spans="1:30" ht="17.25" thickBot="1">
      <c r="A113" s="72">
        <v>382</v>
      </c>
      <c r="B113" s="57" t="s">
        <v>3073</v>
      </c>
      <c r="C113" s="58" t="s">
        <v>1812</v>
      </c>
      <c r="D113" s="69" t="s">
        <v>1810</v>
      </c>
      <c r="E113" s="58" t="s">
        <v>96</v>
      </c>
      <c r="F113" s="69" t="s">
        <v>4156</v>
      </c>
      <c r="G113" s="69">
        <v>1999</v>
      </c>
      <c r="H113" s="70">
        <v>15</v>
      </c>
      <c r="I113" s="98">
        <v>1203</v>
      </c>
      <c r="J113" s="71">
        <v>80</v>
      </c>
      <c r="K113" s="71">
        <v>74.3</v>
      </c>
      <c r="L113" s="71">
        <v>13.4</v>
      </c>
      <c r="M113" s="70">
        <v>14</v>
      </c>
      <c r="N113" s="71">
        <v>85</v>
      </c>
      <c r="O113" s="71">
        <v>10</v>
      </c>
      <c r="P113" s="70">
        <v>1</v>
      </c>
      <c r="Q113" s="71">
        <v>16</v>
      </c>
      <c r="R113" s="60">
        <v>0</v>
      </c>
      <c r="S113" s="70">
        <v>1.73</v>
      </c>
      <c r="T113" s="71">
        <v>21</v>
      </c>
      <c r="U113" s="71">
        <v>11</v>
      </c>
      <c r="V113" s="78">
        <v>10</v>
      </c>
      <c r="W113" s="78">
        <v>0.75</v>
      </c>
      <c r="X113" s="78">
        <v>2.69</v>
      </c>
      <c r="Y113" s="70">
        <v>20.5</v>
      </c>
      <c r="Z113" s="71">
        <v>14.5</v>
      </c>
      <c r="AA113" s="78">
        <v>6</v>
      </c>
      <c r="AB113" s="78">
        <v>0.45</v>
      </c>
      <c r="AC113" s="78">
        <v>0.61</v>
      </c>
      <c r="AD113" s="63" t="s">
        <v>25</v>
      </c>
    </row>
    <row r="114" spans="1:30" ht="17.25" thickBot="1">
      <c r="A114" s="72">
        <v>401</v>
      </c>
      <c r="B114" s="57" t="s">
        <v>2674</v>
      </c>
      <c r="C114" s="58" t="s">
        <v>1812</v>
      </c>
      <c r="D114" s="69" t="s">
        <v>102</v>
      </c>
      <c r="E114" s="58" t="s">
        <v>2626</v>
      </c>
      <c r="F114" s="69" t="s">
        <v>4173</v>
      </c>
      <c r="G114" s="69">
        <v>1995</v>
      </c>
      <c r="H114" s="70">
        <v>17</v>
      </c>
      <c r="I114" s="98">
        <v>1201</v>
      </c>
      <c r="J114" s="71">
        <v>71</v>
      </c>
      <c r="K114" s="71">
        <v>75.599999999999994</v>
      </c>
      <c r="L114" s="71">
        <v>13.3</v>
      </c>
      <c r="M114" s="70">
        <v>14</v>
      </c>
      <c r="N114" s="71">
        <v>82</v>
      </c>
      <c r="O114" s="71">
        <v>7</v>
      </c>
      <c r="P114" s="70">
        <v>3</v>
      </c>
      <c r="Q114" s="71">
        <v>20</v>
      </c>
      <c r="R114" s="60">
        <v>0</v>
      </c>
      <c r="S114" s="70">
        <v>0.67</v>
      </c>
      <c r="T114" s="71">
        <v>7</v>
      </c>
      <c r="U114" s="71">
        <v>24</v>
      </c>
      <c r="V114" s="77">
        <v>-17</v>
      </c>
      <c r="W114" s="77">
        <v>-1.27</v>
      </c>
      <c r="X114" s="77">
        <v>-1.97</v>
      </c>
      <c r="Y114" s="70">
        <v>11.4</v>
      </c>
      <c r="Z114" s="71">
        <v>27</v>
      </c>
      <c r="AA114" s="77">
        <v>-15.6</v>
      </c>
      <c r="AB114" s="77">
        <v>-1.17</v>
      </c>
      <c r="AC114" s="77">
        <v>-0.52</v>
      </c>
      <c r="AD114" s="63" t="s">
        <v>25</v>
      </c>
    </row>
    <row r="115" spans="1:30" ht="17.25" thickBot="1">
      <c r="A115" s="72">
        <v>152</v>
      </c>
      <c r="B115" s="57" t="s">
        <v>2648</v>
      </c>
      <c r="C115" s="58" t="s">
        <v>1814</v>
      </c>
      <c r="D115" s="69" t="s">
        <v>1819</v>
      </c>
      <c r="E115" s="58" t="s">
        <v>83</v>
      </c>
      <c r="F115" s="69" t="s">
        <v>4005</v>
      </c>
      <c r="G115" s="69">
        <v>1999</v>
      </c>
      <c r="H115" s="70">
        <v>18</v>
      </c>
      <c r="I115" s="98">
        <v>1194</v>
      </c>
      <c r="J115" s="71">
        <v>66</v>
      </c>
      <c r="K115" s="71">
        <v>73.7</v>
      </c>
      <c r="L115" s="71">
        <v>13.3</v>
      </c>
      <c r="M115" s="70">
        <v>15</v>
      </c>
      <c r="N115" s="71">
        <v>75</v>
      </c>
      <c r="O115" s="71">
        <v>3</v>
      </c>
      <c r="P115" s="70">
        <v>3</v>
      </c>
      <c r="Q115" s="71">
        <v>23</v>
      </c>
      <c r="R115" s="60">
        <v>0</v>
      </c>
      <c r="S115" s="70">
        <v>2.17</v>
      </c>
      <c r="T115" s="71">
        <v>26</v>
      </c>
      <c r="U115" s="71">
        <v>17</v>
      </c>
      <c r="V115" s="78">
        <v>9</v>
      </c>
      <c r="W115" s="78">
        <v>0.68</v>
      </c>
      <c r="X115" s="77">
        <v>-0.8</v>
      </c>
      <c r="Y115" s="70">
        <v>21.1</v>
      </c>
      <c r="Z115" s="71">
        <v>14.8</v>
      </c>
      <c r="AA115" s="78">
        <v>6.3</v>
      </c>
      <c r="AB115" s="78">
        <v>0.48</v>
      </c>
      <c r="AC115" s="78">
        <v>0.17</v>
      </c>
      <c r="AD115" s="63" t="s">
        <v>25</v>
      </c>
    </row>
    <row r="116" spans="1:30" ht="17.25" thickBot="1">
      <c r="A116" s="72">
        <v>183</v>
      </c>
      <c r="B116" s="57" t="s">
        <v>172</v>
      </c>
      <c r="C116" s="58" t="s">
        <v>1829</v>
      </c>
      <c r="D116" s="69" t="s">
        <v>1819</v>
      </c>
      <c r="E116" s="58" t="s">
        <v>87</v>
      </c>
      <c r="F116" s="69" t="s">
        <v>4026</v>
      </c>
      <c r="G116" s="69">
        <v>2002</v>
      </c>
      <c r="H116" s="70">
        <v>18</v>
      </c>
      <c r="I116" s="98">
        <v>1188</v>
      </c>
      <c r="J116" s="71">
        <v>66</v>
      </c>
      <c r="K116" s="71">
        <v>73.3</v>
      </c>
      <c r="L116" s="71">
        <v>13.2</v>
      </c>
      <c r="M116" s="70">
        <v>12</v>
      </c>
      <c r="N116" s="71">
        <v>87</v>
      </c>
      <c r="O116" s="71">
        <v>9</v>
      </c>
      <c r="P116" s="70">
        <v>6</v>
      </c>
      <c r="Q116" s="71">
        <v>25</v>
      </c>
      <c r="R116" s="60">
        <v>0</v>
      </c>
      <c r="S116" s="70">
        <v>0.78</v>
      </c>
      <c r="T116" s="71">
        <v>15</v>
      </c>
      <c r="U116" s="71">
        <v>24</v>
      </c>
      <c r="V116" s="77">
        <v>-9</v>
      </c>
      <c r="W116" s="77">
        <v>-0.68</v>
      </c>
      <c r="X116" s="78">
        <v>0.36</v>
      </c>
      <c r="Y116" s="70">
        <v>15.2</v>
      </c>
      <c r="Z116" s="71">
        <v>20.5</v>
      </c>
      <c r="AA116" s="77">
        <v>-5.3</v>
      </c>
      <c r="AB116" s="77">
        <v>-0.4</v>
      </c>
      <c r="AC116" s="78">
        <v>0.17</v>
      </c>
      <c r="AD116" s="63" t="s">
        <v>25</v>
      </c>
    </row>
    <row r="117" spans="1:30" ht="17.25" thickBot="1">
      <c r="A117" s="72">
        <v>98</v>
      </c>
      <c r="B117" s="57" t="s">
        <v>2795</v>
      </c>
      <c r="C117" s="58" t="s">
        <v>1842</v>
      </c>
      <c r="D117" s="69" t="s">
        <v>103</v>
      </c>
      <c r="E117" s="58" t="s">
        <v>81</v>
      </c>
      <c r="F117" s="69" t="s">
        <v>3967</v>
      </c>
      <c r="G117" s="69">
        <v>2001</v>
      </c>
      <c r="H117" s="70">
        <v>15</v>
      </c>
      <c r="I117" s="98">
        <v>1184</v>
      </c>
      <c r="J117" s="71">
        <v>79</v>
      </c>
      <c r="K117" s="71">
        <v>73.099999999999994</v>
      </c>
      <c r="L117" s="71">
        <v>13.2</v>
      </c>
      <c r="M117" s="70">
        <v>13</v>
      </c>
      <c r="N117" s="71">
        <v>87</v>
      </c>
      <c r="O117" s="71">
        <v>8</v>
      </c>
      <c r="P117" s="70">
        <v>2</v>
      </c>
      <c r="Q117" s="71">
        <v>26</v>
      </c>
      <c r="R117" s="60">
        <v>0</v>
      </c>
      <c r="S117" s="70">
        <v>1.33</v>
      </c>
      <c r="T117" s="71">
        <v>24</v>
      </c>
      <c r="U117" s="71">
        <v>19</v>
      </c>
      <c r="V117" s="78">
        <v>5</v>
      </c>
      <c r="W117" s="78">
        <v>0.38</v>
      </c>
      <c r="X117" s="78">
        <v>1.21</v>
      </c>
      <c r="Y117" s="70">
        <v>25</v>
      </c>
      <c r="Z117" s="71">
        <v>16.8</v>
      </c>
      <c r="AA117" s="78">
        <v>8.1999999999999993</v>
      </c>
      <c r="AB117" s="78">
        <v>0.62</v>
      </c>
      <c r="AC117" s="78">
        <v>0.27</v>
      </c>
      <c r="AD117" s="63" t="s">
        <v>25</v>
      </c>
    </row>
    <row r="118" spans="1:30" ht="17.25" thickBot="1">
      <c r="A118" s="72">
        <v>420</v>
      </c>
      <c r="B118" s="57" t="s">
        <v>2675</v>
      </c>
      <c r="C118" s="58" t="s">
        <v>1850</v>
      </c>
      <c r="D118" s="69" t="s">
        <v>103</v>
      </c>
      <c r="E118" s="58" t="s">
        <v>2347</v>
      </c>
      <c r="F118" s="69" t="s">
        <v>4187</v>
      </c>
      <c r="G118" s="69">
        <v>1991</v>
      </c>
      <c r="H118" s="70">
        <v>16</v>
      </c>
      <c r="I118" s="98">
        <v>1180</v>
      </c>
      <c r="J118" s="71">
        <v>74</v>
      </c>
      <c r="K118" s="71">
        <v>72.8</v>
      </c>
      <c r="L118" s="71">
        <v>13.1</v>
      </c>
      <c r="M118" s="70">
        <v>13</v>
      </c>
      <c r="N118" s="71">
        <v>87</v>
      </c>
      <c r="O118" s="71">
        <v>11</v>
      </c>
      <c r="P118" s="70">
        <v>3</v>
      </c>
      <c r="Q118" s="71">
        <v>17</v>
      </c>
      <c r="R118" s="71">
        <v>1</v>
      </c>
      <c r="S118" s="70">
        <v>0.38</v>
      </c>
      <c r="T118" s="71">
        <v>11</v>
      </c>
      <c r="U118" s="71">
        <v>35</v>
      </c>
      <c r="V118" s="77">
        <v>-24</v>
      </c>
      <c r="W118" s="77">
        <v>-1.83</v>
      </c>
      <c r="X118" s="77">
        <v>-0.4</v>
      </c>
      <c r="Y118" s="70">
        <v>9.9</v>
      </c>
      <c r="Z118" s="71">
        <v>27.9</v>
      </c>
      <c r="AA118" s="77">
        <v>-18</v>
      </c>
      <c r="AB118" s="77">
        <v>-1.37</v>
      </c>
      <c r="AC118" s="77">
        <v>-0.23</v>
      </c>
      <c r="AD118" s="63" t="s">
        <v>25</v>
      </c>
    </row>
    <row r="119" spans="1:30" ht="17.25" thickBot="1">
      <c r="A119" s="72">
        <v>499</v>
      </c>
      <c r="B119" s="57" t="s">
        <v>306</v>
      </c>
      <c r="C119" s="58" t="s">
        <v>1820</v>
      </c>
      <c r="D119" s="69" t="s">
        <v>103</v>
      </c>
      <c r="E119" s="58" t="s">
        <v>65</v>
      </c>
      <c r="F119" s="69" t="s">
        <v>4237</v>
      </c>
      <c r="G119" s="69">
        <v>1996</v>
      </c>
      <c r="H119" s="70">
        <v>14</v>
      </c>
      <c r="I119" s="98">
        <v>1180</v>
      </c>
      <c r="J119" s="71">
        <v>84</v>
      </c>
      <c r="K119" s="71">
        <v>77.099999999999994</v>
      </c>
      <c r="L119" s="71">
        <v>13.1</v>
      </c>
      <c r="M119" s="70">
        <v>14</v>
      </c>
      <c r="N119" s="71">
        <v>84</v>
      </c>
      <c r="O119" s="71">
        <v>11</v>
      </c>
      <c r="P119" s="59">
        <v>0</v>
      </c>
      <c r="Q119" s="60"/>
      <c r="R119" s="60">
        <v>0</v>
      </c>
      <c r="S119" s="70">
        <v>2.4300000000000002</v>
      </c>
      <c r="T119" s="71">
        <v>36</v>
      </c>
      <c r="U119" s="71">
        <v>15</v>
      </c>
      <c r="V119" s="78">
        <v>21</v>
      </c>
      <c r="W119" s="78">
        <v>1.6</v>
      </c>
      <c r="X119" s="78">
        <v>1.86</v>
      </c>
      <c r="Y119" s="70">
        <v>28.6</v>
      </c>
      <c r="Z119" s="71">
        <v>12.1</v>
      </c>
      <c r="AA119" s="78">
        <v>16.600000000000001</v>
      </c>
      <c r="AB119" s="78">
        <v>1.26</v>
      </c>
      <c r="AC119" s="78">
        <v>1.51</v>
      </c>
      <c r="AD119" s="63" t="s">
        <v>25</v>
      </c>
    </row>
    <row r="120" spans="1:30" ht="17.25" thickBot="1">
      <c r="A120" s="72">
        <v>530</v>
      </c>
      <c r="B120" s="57" t="s">
        <v>323</v>
      </c>
      <c r="C120" s="58" t="s">
        <v>1841</v>
      </c>
      <c r="D120" s="69" t="s">
        <v>1810</v>
      </c>
      <c r="E120" s="58" t="s">
        <v>65</v>
      </c>
      <c r="F120" s="69" t="s">
        <v>4257</v>
      </c>
      <c r="G120" s="69">
        <v>1994</v>
      </c>
      <c r="H120" s="70">
        <v>14</v>
      </c>
      <c r="I120" s="98">
        <v>1178</v>
      </c>
      <c r="J120" s="71">
        <v>84</v>
      </c>
      <c r="K120" s="71">
        <v>77</v>
      </c>
      <c r="L120" s="71">
        <v>13.1</v>
      </c>
      <c r="M120" s="70">
        <v>13</v>
      </c>
      <c r="N120" s="71">
        <v>89</v>
      </c>
      <c r="O120" s="71">
        <v>11</v>
      </c>
      <c r="P120" s="70">
        <v>1</v>
      </c>
      <c r="Q120" s="71">
        <v>15</v>
      </c>
      <c r="R120" s="60">
        <v>0</v>
      </c>
      <c r="S120" s="70">
        <v>2</v>
      </c>
      <c r="T120" s="71">
        <v>31</v>
      </c>
      <c r="U120" s="71">
        <v>17</v>
      </c>
      <c r="V120" s="78">
        <v>14</v>
      </c>
      <c r="W120" s="78">
        <v>1.07</v>
      </c>
      <c r="X120" s="77">
        <v>-0.46</v>
      </c>
      <c r="Y120" s="70">
        <v>26.4</v>
      </c>
      <c r="Z120" s="71">
        <v>13.4</v>
      </c>
      <c r="AA120" s="78">
        <v>13</v>
      </c>
      <c r="AB120" s="78">
        <v>1</v>
      </c>
      <c r="AC120" s="78">
        <v>0.34</v>
      </c>
      <c r="AD120" s="63" t="s">
        <v>25</v>
      </c>
    </row>
    <row r="121" spans="1:30" ht="17.25" thickBot="1">
      <c r="A121" s="72">
        <v>108</v>
      </c>
      <c r="B121" s="57" t="s">
        <v>3068</v>
      </c>
      <c r="C121" s="58" t="s">
        <v>1844</v>
      </c>
      <c r="D121" s="69" t="s">
        <v>104</v>
      </c>
      <c r="E121" s="58" t="s">
        <v>75</v>
      </c>
      <c r="F121" s="69" t="s">
        <v>3974</v>
      </c>
      <c r="G121" s="69">
        <v>1995</v>
      </c>
      <c r="H121" s="70">
        <v>15</v>
      </c>
      <c r="I121" s="98">
        <v>1174</v>
      </c>
      <c r="J121" s="71">
        <v>78</v>
      </c>
      <c r="K121" s="71">
        <v>72.5</v>
      </c>
      <c r="L121" s="71">
        <v>13</v>
      </c>
      <c r="M121" s="70">
        <v>13</v>
      </c>
      <c r="N121" s="71">
        <v>88</v>
      </c>
      <c r="O121" s="71">
        <v>12</v>
      </c>
      <c r="P121" s="70">
        <v>2</v>
      </c>
      <c r="Q121" s="71">
        <v>17</v>
      </c>
      <c r="R121" s="60">
        <v>0</v>
      </c>
      <c r="S121" s="70">
        <v>1.1299999999999999</v>
      </c>
      <c r="T121" s="71">
        <v>20</v>
      </c>
      <c r="U121" s="71">
        <v>18</v>
      </c>
      <c r="V121" s="78">
        <v>2</v>
      </c>
      <c r="W121" s="78">
        <v>0.15</v>
      </c>
      <c r="X121" s="78">
        <v>1.57</v>
      </c>
      <c r="Y121" s="70">
        <v>18</v>
      </c>
      <c r="Z121" s="71">
        <v>16.2</v>
      </c>
      <c r="AA121" s="78">
        <v>1.8</v>
      </c>
      <c r="AB121" s="78">
        <v>0.14000000000000001</v>
      </c>
      <c r="AC121" s="78">
        <v>2.11</v>
      </c>
      <c r="AD121" s="63" t="s">
        <v>25</v>
      </c>
    </row>
    <row r="122" spans="1:30" ht="17.25" thickBot="1">
      <c r="A122" s="72">
        <v>482</v>
      </c>
      <c r="B122" s="57" t="s">
        <v>78</v>
      </c>
      <c r="C122" s="58" t="s">
        <v>1820</v>
      </c>
      <c r="D122" s="69" t="s">
        <v>111</v>
      </c>
      <c r="E122" s="58" t="s">
        <v>63</v>
      </c>
      <c r="F122" s="69" t="s">
        <v>4227</v>
      </c>
      <c r="G122" s="69">
        <v>1995</v>
      </c>
      <c r="H122" s="70">
        <v>13</v>
      </c>
      <c r="I122" s="98">
        <v>1170</v>
      </c>
      <c r="J122" s="71">
        <v>90</v>
      </c>
      <c r="K122" s="71">
        <v>72.2</v>
      </c>
      <c r="L122" s="71">
        <v>13</v>
      </c>
      <c r="M122" s="70">
        <v>13</v>
      </c>
      <c r="N122" s="71">
        <v>90</v>
      </c>
      <c r="O122" s="71">
        <v>13</v>
      </c>
      <c r="P122" s="59">
        <v>0</v>
      </c>
      <c r="Q122" s="60"/>
      <c r="R122" s="71">
        <v>3</v>
      </c>
      <c r="S122" s="70">
        <v>2.08</v>
      </c>
      <c r="T122" s="71">
        <v>27</v>
      </c>
      <c r="U122" s="71">
        <v>12</v>
      </c>
      <c r="V122" s="78">
        <v>15</v>
      </c>
      <c r="W122" s="78">
        <v>1.1499999999999999</v>
      </c>
      <c r="X122" s="78">
        <v>0.15</v>
      </c>
      <c r="Y122" s="70">
        <v>22.2</v>
      </c>
      <c r="Z122" s="71">
        <v>8.9</v>
      </c>
      <c r="AA122" s="78">
        <v>13.3</v>
      </c>
      <c r="AB122" s="78">
        <v>1.02</v>
      </c>
      <c r="AC122" s="78">
        <v>0.02</v>
      </c>
      <c r="AD122" s="63" t="s">
        <v>25</v>
      </c>
    </row>
    <row r="123" spans="1:30" ht="17.25" thickBot="1">
      <c r="A123" s="72">
        <v>502</v>
      </c>
      <c r="B123" s="57" t="s">
        <v>309</v>
      </c>
      <c r="C123" s="58" t="s">
        <v>1821</v>
      </c>
      <c r="D123" s="69" t="s">
        <v>104</v>
      </c>
      <c r="E123" s="58" t="s">
        <v>71</v>
      </c>
      <c r="F123" s="69" t="s">
        <v>4239</v>
      </c>
      <c r="G123" s="69">
        <v>1998</v>
      </c>
      <c r="H123" s="70">
        <v>15</v>
      </c>
      <c r="I123" s="98">
        <v>1170</v>
      </c>
      <c r="J123" s="71">
        <v>78</v>
      </c>
      <c r="K123" s="71">
        <v>72.2</v>
      </c>
      <c r="L123" s="71">
        <v>13</v>
      </c>
      <c r="M123" s="70">
        <v>15</v>
      </c>
      <c r="N123" s="71">
        <v>78</v>
      </c>
      <c r="O123" s="71">
        <v>12</v>
      </c>
      <c r="P123" s="59">
        <v>0</v>
      </c>
      <c r="Q123" s="60"/>
      <c r="R123" s="60">
        <v>0</v>
      </c>
      <c r="S123" s="70">
        <v>2.33</v>
      </c>
      <c r="T123" s="71">
        <v>31</v>
      </c>
      <c r="U123" s="71">
        <v>10</v>
      </c>
      <c r="V123" s="78">
        <v>21</v>
      </c>
      <c r="W123" s="78">
        <v>1.62</v>
      </c>
      <c r="X123" s="78">
        <v>3.22</v>
      </c>
      <c r="Y123" s="70">
        <v>25.1</v>
      </c>
      <c r="Z123" s="71">
        <v>16.7</v>
      </c>
      <c r="AA123" s="78">
        <v>8.4</v>
      </c>
      <c r="AB123" s="78">
        <v>0.65</v>
      </c>
      <c r="AC123" s="78">
        <v>2.19</v>
      </c>
      <c r="AD123" s="63" t="s">
        <v>25</v>
      </c>
    </row>
    <row r="124" spans="1:30" ht="17.25" thickBot="1">
      <c r="A124" s="72">
        <v>576</v>
      </c>
      <c r="B124" s="57" t="s">
        <v>379</v>
      </c>
      <c r="C124" s="58" t="s">
        <v>1809</v>
      </c>
      <c r="D124" s="69" t="s">
        <v>111</v>
      </c>
      <c r="E124" s="58" t="s">
        <v>87</v>
      </c>
      <c r="F124" s="69" t="s">
        <v>4290</v>
      </c>
      <c r="G124" s="69">
        <v>1994</v>
      </c>
      <c r="H124" s="70">
        <v>13</v>
      </c>
      <c r="I124" s="98">
        <v>1170</v>
      </c>
      <c r="J124" s="71">
        <v>90</v>
      </c>
      <c r="K124" s="71">
        <v>72.2</v>
      </c>
      <c r="L124" s="71">
        <v>13</v>
      </c>
      <c r="M124" s="70">
        <v>13</v>
      </c>
      <c r="N124" s="71">
        <v>90</v>
      </c>
      <c r="O124" s="71">
        <v>13</v>
      </c>
      <c r="P124" s="59">
        <v>0</v>
      </c>
      <c r="Q124" s="60"/>
      <c r="R124" s="71">
        <v>5</v>
      </c>
      <c r="S124" s="70">
        <v>0.85</v>
      </c>
      <c r="T124" s="71">
        <v>13</v>
      </c>
      <c r="U124" s="71">
        <v>21</v>
      </c>
      <c r="V124" s="77">
        <v>-8</v>
      </c>
      <c r="W124" s="77">
        <v>-0.62</v>
      </c>
      <c r="X124" s="78">
        <v>0.57999999999999996</v>
      </c>
      <c r="Y124" s="70">
        <v>14.7</v>
      </c>
      <c r="Z124" s="71">
        <v>19.899999999999999</v>
      </c>
      <c r="AA124" s="77">
        <v>-5.2</v>
      </c>
      <c r="AB124" s="77">
        <v>-0.4</v>
      </c>
      <c r="AC124" s="78">
        <v>0.15</v>
      </c>
      <c r="AD124" s="63" t="s">
        <v>25</v>
      </c>
    </row>
    <row r="125" spans="1:30" ht="17.25" thickBot="1">
      <c r="A125" s="72">
        <v>341</v>
      </c>
      <c r="B125" s="57" t="s">
        <v>2669</v>
      </c>
      <c r="C125" s="58" t="s">
        <v>1838</v>
      </c>
      <c r="D125" s="69" t="s">
        <v>104</v>
      </c>
      <c r="E125" s="58" t="s">
        <v>2626</v>
      </c>
      <c r="F125" s="69" t="s">
        <v>3878</v>
      </c>
      <c r="G125" s="69">
        <v>1994</v>
      </c>
      <c r="H125" s="70">
        <v>14</v>
      </c>
      <c r="I125" s="98">
        <v>1169</v>
      </c>
      <c r="J125" s="71">
        <v>84</v>
      </c>
      <c r="K125" s="71">
        <v>73.599999999999994</v>
      </c>
      <c r="L125" s="71">
        <v>13</v>
      </c>
      <c r="M125" s="70">
        <v>14</v>
      </c>
      <c r="N125" s="71">
        <v>84</v>
      </c>
      <c r="O125" s="71">
        <v>10</v>
      </c>
      <c r="P125" s="59">
        <v>0</v>
      </c>
      <c r="Q125" s="60"/>
      <c r="R125" s="60">
        <v>0</v>
      </c>
      <c r="S125" s="70">
        <v>0.6</v>
      </c>
      <c r="T125" s="71">
        <v>12</v>
      </c>
      <c r="U125" s="71">
        <v>23</v>
      </c>
      <c r="V125" s="77">
        <v>-11</v>
      </c>
      <c r="W125" s="77">
        <v>-0.85</v>
      </c>
      <c r="X125" s="77">
        <v>-0.2</v>
      </c>
      <c r="Y125" s="70">
        <v>12.7</v>
      </c>
      <c r="Z125" s="71">
        <v>27</v>
      </c>
      <c r="AA125" s="77">
        <v>-14.3</v>
      </c>
      <c r="AB125" s="77">
        <v>-1.1000000000000001</v>
      </c>
      <c r="AC125" s="77">
        <v>-0.23</v>
      </c>
      <c r="AD125" s="63" t="s">
        <v>25</v>
      </c>
    </row>
    <row r="126" spans="1:30" ht="17.25" thickBot="1">
      <c r="A126" s="72">
        <v>410</v>
      </c>
      <c r="B126" s="57" t="s">
        <v>272</v>
      </c>
      <c r="C126" s="58" t="s">
        <v>1862</v>
      </c>
      <c r="D126" s="69" t="s">
        <v>104</v>
      </c>
      <c r="E126" s="58" t="s">
        <v>96</v>
      </c>
      <c r="F126" s="69" t="s">
        <v>3874</v>
      </c>
      <c r="G126" s="69">
        <v>1999</v>
      </c>
      <c r="H126" s="70">
        <v>13</v>
      </c>
      <c r="I126" s="98">
        <v>1167</v>
      </c>
      <c r="J126" s="71">
        <v>90</v>
      </c>
      <c r="K126" s="71">
        <v>72</v>
      </c>
      <c r="L126" s="71">
        <v>13</v>
      </c>
      <c r="M126" s="70">
        <v>13</v>
      </c>
      <c r="N126" s="71">
        <v>90</v>
      </c>
      <c r="O126" s="71">
        <v>12</v>
      </c>
      <c r="P126" s="59">
        <v>0</v>
      </c>
      <c r="Q126" s="60"/>
      <c r="R126" s="71">
        <v>4</v>
      </c>
      <c r="S126" s="70">
        <v>1.69</v>
      </c>
      <c r="T126" s="71">
        <v>19</v>
      </c>
      <c r="U126" s="71">
        <v>13</v>
      </c>
      <c r="V126" s="78">
        <v>6</v>
      </c>
      <c r="W126" s="78">
        <v>0.46</v>
      </c>
      <c r="X126" s="78">
        <v>1.46</v>
      </c>
      <c r="Y126" s="70">
        <v>20.100000000000001</v>
      </c>
      <c r="Z126" s="71">
        <v>15.4</v>
      </c>
      <c r="AA126" s="78">
        <v>4.7</v>
      </c>
      <c r="AB126" s="78">
        <v>0.36</v>
      </c>
      <c r="AC126" s="78">
        <v>0.24</v>
      </c>
      <c r="AD126" s="63" t="s">
        <v>25</v>
      </c>
    </row>
    <row r="127" spans="1:30" ht="17.25" thickBot="1">
      <c r="A127" s="72">
        <v>311</v>
      </c>
      <c r="B127" s="57" t="s">
        <v>2665</v>
      </c>
      <c r="C127" s="58" t="s">
        <v>1870</v>
      </c>
      <c r="D127" s="69" t="s">
        <v>104</v>
      </c>
      <c r="E127" s="58" t="s">
        <v>95</v>
      </c>
      <c r="F127" s="69" t="s">
        <v>4109</v>
      </c>
      <c r="G127" s="69">
        <v>2003</v>
      </c>
      <c r="H127" s="70">
        <v>15</v>
      </c>
      <c r="I127" s="98">
        <v>1161</v>
      </c>
      <c r="J127" s="71">
        <v>77</v>
      </c>
      <c r="K127" s="71">
        <v>73.099999999999994</v>
      </c>
      <c r="L127" s="71">
        <v>12.9</v>
      </c>
      <c r="M127" s="70">
        <v>13</v>
      </c>
      <c r="N127" s="71">
        <v>85</v>
      </c>
      <c r="O127" s="71">
        <v>8</v>
      </c>
      <c r="P127" s="70">
        <v>2</v>
      </c>
      <c r="Q127" s="71">
        <v>27</v>
      </c>
      <c r="R127" s="71">
        <v>1</v>
      </c>
      <c r="S127" s="70">
        <v>1</v>
      </c>
      <c r="T127" s="71">
        <v>15</v>
      </c>
      <c r="U127" s="71">
        <v>26</v>
      </c>
      <c r="V127" s="77">
        <v>-11</v>
      </c>
      <c r="W127" s="77">
        <v>-0.85</v>
      </c>
      <c r="X127" s="77">
        <v>-1.49</v>
      </c>
      <c r="Y127" s="70">
        <v>15.9</v>
      </c>
      <c r="Z127" s="71">
        <v>24.5</v>
      </c>
      <c r="AA127" s="77">
        <v>-8.6</v>
      </c>
      <c r="AB127" s="77">
        <v>-0.66</v>
      </c>
      <c r="AC127" s="77">
        <v>-1.37</v>
      </c>
      <c r="AD127" s="63" t="s">
        <v>25</v>
      </c>
    </row>
    <row r="128" spans="1:30" ht="17.25" thickBot="1">
      <c r="A128" s="72">
        <v>21</v>
      </c>
      <c r="B128" s="57" t="s">
        <v>2794</v>
      </c>
      <c r="C128" s="58" t="s">
        <v>1855</v>
      </c>
      <c r="D128" s="69" t="s">
        <v>103</v>
      </c>
      <c r="E128" s="58" t="s">
        <v>91</v>
      </c>
      <c r="F128" s="69" t="s">
        <v>3855</v>
      </c>
      <c r="G128" s="69">
        <v>1997</v>
      </c>
      <c r="H128" s="70">
        <v>15</v>
      </c>
      <c r="I128" s="98">
        <v>1158</v>
      </c>
      <c r="J128" s="71">
        <v>77</v>
      </c>
      <c r="K128" s="71">
        <v>71.5</v>
      </c>
      <c r="L128" s="71">
        <v>12.9</v>
      </c>
      <c r="M128" s="70">
        <v>14</v>
      </c>
      <c r="N128" s="71">
        <v>82</v>
      </c>
      <c r="O128" s="71">
        <v>7</v>
      </c>
      <c r="P128" s="70">
        <v>1</v>
      </c>
      <c r="Q128" s="71">
        <v>10</v>
      </c>
      <c r="R128" s="60">
        <v>0</v>
      </c>
      <c r="S128" s="70">
        <v>1.93</v>
      </c>
      <c r="T128" s="71">
        <v>22</v>
      </c>
      <c r="U128" s="71">
        <v>18</v>
      </c>
      <c r="V128" s="78">
        <v>4</v>
      </c>
      <c r="W128" s="78">
        <v>0.31</v>
      </c>
      <c r="X128" s="78">
        <v>0.9</v>
      </c>
      <c r="Y128" s="70">
        <v>18.2</v>
      </c>
      <c r="Z128" s="71">
        <v>20.9</v>
      </c>
      <c r="AA128" s="77">
        <v>-2.7</v>
      </c>
      <c r="AB128" s="77">
        <v>-0.21</v>
      </c>
      <c r="AC128" s="78">
        <v>0.16</v>
      </c>
      <c r="AD128" s="63" t="s">
        <v>25</v>
      </c>
    </row>
    <row r="129" spans="1:30" ht="17.25" thickBot="1">
      <c r="A129" s="72">
        <v>361</v>
      </c>
      <c r="B129" s="57" t="s">
        <v>3188</v>
      </c>
      <c r="C129" s="58" t="s">
        <v>1822</v>
      </c>
      <c r="D129" s="69" t="s">
        <v>102</v>
      </c>
      <c r="E129" s="58" t="s">
        <v>63</v>
      </c>
      <c r="F129" s="69" t="s">
        <v>3757</v>
      </c>
      <c r="G129" s="69">
        <v>2001</v>
      </c>
      <c r="H129" s="70">
        <v>16</v>
      </c>
      <c r="I129" s="98">
        <v>1156</v>
      </c>
      <c r="J129" s="71">
        <v>72</v>
      </c>
      <c r="K129" s="71">
        <v>71.400000000000006</v>
      </c>
      <c r="L129" s="71">
        <v>12.8</v>
      </c>
      <c r="M129" s="70">
        <v>15</v>
      </c>
      <c r="N129" s="71">
        <v>74</v>
      </c>
      <c r="O129" s="71">
        <v>2</v>
      </c>
      <c r="P129" s="70">
        <v>1</v>
      </c>
      <c r="Q129" s="71">
        <v>45</v>
      </c>
      <c r="R129" s="60">
        <v>0</v>
      </c>
      <c r="S129" s="70">
        <v>2.25</v>
      </c>
      <c r="T129" s="71">
        <v>21</v>
      </c>
      <c r="U129" s="71">
        <v>13</v>
      </c>
      <c r="V129" s="78">
        <v>8</v>
      </c>
      <c r="W129" s="78">
        <v>0.62</v>
      </c>
      <c r="X129" s="77">
        <v>-1.7</v>
      </c>
      <c r="Y129" s="70">
        <v>20.100000000000001</v>
      </c>
      <c r="Z129" s="71">
        <v>8.8000000000000007</v>
      </c>
      <c r="AA129" s="78">
        <v>11.3</v>
      </c>
      <c r="AB129" s="78">
        <v>0.88</v>
      </c>
      <c r="AC129" s="77">
        <v>-0.48</v>
      </c>
      <c r="AD129" s="63" t="s">
        <v>25</v>
      </c>
    </row>
    <row r="130" spans="1:30" ht="17.25" thickBot="1">
      <c r="A130" s="72">
        <v>481</v>
      </c>
      <c r="B130" s="57" t="s">
        <v>294</v>
      </c>
      <c r="C130" s="58" t="s">
        <v>1812</v>
      </c>
      <c r="D130" s="69" t="s">
        <v>102</v>
      </c>
      <c r="E130" s="58" t="s">
        <v>69</v>
      </c>
      <c r="F130" s="69" t="s">
        <v>3755</v>
      </c>
      <c r="G130" s="69">
        <v>1997</v>
      </c>
      <c r="H130" s="70">
        <v>17</v>
      </c>
      <c r="I130" s="98">
        <v>1154</v>
      </c>
      <c r="J130" s="71">
        <v>68</v>
      </c>
      <c r="K130" s="71">
        <v>71.2</v>
      </c>
      <c r="L130" s="71">
        <v>12.8</v>
      </c>
      <c r="M130" s="70">
        <v>13</v>
      </c>
      <c r="N130" s="71">
        <v>83</v>
      </c>
      <c r="O130" s="71">
        <v>6</v>
      </c>
      <c r="P130" s="70">
        <v>4</v>
      </c>
      <c r="Q130" s="71">
        <v>18</v>
      </c>
      <c r="R130" s="60">
        <v>0</v>
      </c>
      <c r="S130" s="70">
        <v>1.47</v>
      </c>
      <c r="T130" s="71">
        <v>13</v>
      </c>
      <c r="U130" s="71">
        <v>19</v>
      </c>
      <c r="V130" s="77">
        <v>-6</v>
      </c>
      <c r="W130" s="77">
        <v>-0.47</v>
      </c>
      <c r="X130" s="77">
        <v>-0.66</v>
      </c>
      <c r="Y130" s="70">
        <v>17.899999999999999</v>
      </c>
      <c r="Z130" s="71">
        <v>23.8</v>
      </c>
      <c r="AA130" s="77">
        <v>-5.9</v>
      </c>
      <c r="AB130" s="77">
        <v>-0.46</v>
      </c>
      <c r="AC130" s="77">
        <v>-1.03</v>
      </c>
      <c r="AD130" s="63" t="s">
        <v>25</v>
      </c>
    </row>
    <row r="131" spans="1:30" ht="17.25" thickBot="1">
      <c r="A131" s="72">
        <v>171</v>
      </c>
      <c r="B131" s="57" t="s">
        <v>2651</v>
      </c>
      <c r="C131" s="58" t="s">
        <v>1812</v>
      </c>
      <c r="D131" s="69" t="s">
        <v>1833</v>
      </c>
      <c r="E131" s="58" t="s">
        <v>2626</v>
      </c>
      <c r="F131" s="69" t="s">
        <v>4018</v>
      </c>
      <c r="G131" s="69">
        <v>1999</v>
      </c>
      <c r="H131" s="70">
        <v>16</v>
      </c>
      <c r="I131" s="98">
        <v>1150</v>
      </c>
      <c r="J131" s="71">
        <v>72</v>
      </c>
      <c r="K131" s="71">
        <v>72.400000000000006</v>
      </c>
      <c r="L131" s="71">
        <v>12.8</v>
      </c>
      <c r="M131" s="70">
        <v>13</v>
      </c>
      <c r="N131" s="71">
        <v>83</v>
      </c>
      <c r="O131" s="71">
        <v>6</v>
      </c>
      <c r="P131" s="70">
        <v>3</v>
      </c>
      <c r="Q131" s="71">
        <v>22</v>
      </c>
      <c r="R131" s="60">
        <v>0</v>
      </c>
      <c r="S131" s="70">
        <v>0.71</v>
      </c>
      <c r="T131" s="71">
        <v>14</v>
      </c>
      <c r="U131" s="71">
        <v>23</v>
      </c>
      <c r="V131" s="77">
        <v>-9</v>
      </c>
      <c r="W131" s="77">
        <v>-0.7</v>
      </c>
      <c r="X131" s="78">
        <v>0.32</v>
      </c>
      <c r="Y131" s="70">
        <v>13.2</v>
      </c>
      <c r="Z131" s="71">
        <v>25.5</v>
      </c>
      <c r="AA131" s="77">
        <v>-12.3</v>
      </c>
      <c r="AB131" s="77">
        <v>-0.96</v>
      </c>
      <c r="AC131" s="78">
        <v>0.27</v>
      </c>
      <c r="AD131" s="63" t="s">
        <v>25</v>
      </c>
    </row>
    <row r="132" spans="1:30" ht="17.25" thickBot="1">
      <c r="A132" s="72">
        <v>484</v>
      </c>
      <c r="B132" s="57" t="s">
        <v>295</v>
      </c>
      <c r="C132" s="58" t="s">
        <v>1809</v>
      </c>
      <c r="D132" s="69" t="s">
        <v>104</v>
      </c>
      <c r="E132" s="58" t="s">
        <v>75</v>
      </c>
      <c r="F132" s="69" t="s">
        <v>4228</v>
      </c>
      <c r="G132" s="69">
        <v>1987</v>
      </c>
      <c r="H132" s="70">
        <v>13</v>
      </c>
      <c r="I132" s="98">
        <v>1143</v>
      </c>
      <c r="J132" s="71">
        <v>88</v>
      </c>
      <c r="K132" s="71">
        <v>70.599999999999994</v>
      </c>
      <c r="L132" s="71">
        <v>12.7</v>
      </c>
      <c r="M132" s="70">
        <v>13</v>
      </c>
      <c r="N132" s="71">
        <v>88</v>
      </c>
      <c r="O132" s="71">
        <v>12</v>
      </c>
      <c r="P132" s="59">
        <v>0</v>
      </c>
      <c r="Q132" s="60"/>
      <c r="R132" s="71">
        <v>1</v>
      </c>
      <c r="S132" s="70">
        <v>1.08</v>
      </c>
      <c r="T132" s="71">
        <v>14</v>
      </c>
      <c r="U132" s="71">
        <v>22</v>
      </c>
      <c r="V132" s="77">
        <v>-8</v>
      </c>
      <c r="W132" s="77">
        <v>-0.63</v>
      </c>
      <c r="X132" s="77">
        <v>-1.2</v>
      </c>
      <c r="Y132" s="70">
        <v>15.8</v>
      </c>
      <c r="Z132" s="71">
        <v>19.8</v>
      </c>
      <c r="AA132" s="77">
        <v>-4</v>
      </c>
      <c r="AB132" s="77">
        <v>-0.32</v>
      </c>
      <c r="AC132" s="78">
        <v>0.43</v>
      </c>
      <c r="AD132" s="63" t="s">
        <v>25</v>
      </c>
    </row>
    <row r="133" spans="1:30" ht="17.25" thickBot="1">
      <c r="A133" s="72">
        <v>7</v>
      </c>
      <c r="B133" s="57" t="s">
        <v>2630</v>
      </c>
      <c r="C133" s="58" t="s">
        <v>1830</v>
      </c>
      <c r="D133" s="69" t="s">
        <v>1819</v>
      </c>
      <c r="E133" s="58" t="s">
        <v>73</v>
      </c>
      <c r="F133" s="69" t="s">
        <v>3905</v>
      </c>
      <c r="G133" s="69">
        <v>2002</v>
      </c>
      <c r="H133" s="70">
        <v>17</v>
      </c>
      <c r="I133" s="98">
        <v>1142</v>
      </c>
      <c r="J133" s="71">
        <v>67</v>
      </c>
      <c r="K133" s="71">
        <v>70.5</v>
      </c>
      <c r="L133" s="71">
        <v>12.7</v>
      </c>
      <c r="M133" s="70">
        <v>13</v>
      </c>
      <c r="N133" s="71">
        <v>83</v>
      </c>
      <c r="O133" s="71">
        <v>6</v>
      </c>
      <c r="P133" s="70">
        <v>4</v>
      </c>
      <c r="Q133" s="71">
        <v>17</v>
      </c>
      <c r="R133" s="71">
        <v>1</v>
      </c>
      <c r="S133" s="70">
        <v>1.41</v>
      </c>
      <c r="T133" s="71">
        <v>23</v>
      </c>
      <c r="U133" s="71">
        <v>23</v>
      </c>
      <c r="V133" s="60">
        <v>0</v>
      </c>
      <c r="W133" s="60">
        <v>0</v>
      </c>
      <c r="X133" s="77">
        <v>-0.56000000000000005</v>
      </c>
      <c r="Y133" s="70">
        <v>18.399999999999999</v>
      </c>
      <c r="Z133" s="71">
        <v>18.399999999999999</v>
      </c>
      <c r="AA133" s="60">
        <v>0</v>
      </c>
      <c r="AB133" s="60">
        <v>0</v>
      </c>
      <c r="AC133" s="77">
        <v>-0.53</v>
      </c>
      <c r="AD133" s="63" t="s">
        <v>25</v>
      </c>
    </row>
    <row r="134" spans="1:30" ht="17.25" thickBot="1">
      <c r="A134" s="72">
        <v>621</v>
      </c>
      <c r="B134" s="57" t="s">
        <v>2809</v>
      </c>
      <c r="C134" s="58" t="s">
        <v>1862</v>
      </c>
      <c r="D134" s="69" t="s">
        <v>104</v>
      </c>
      <c r="E134" s="58" t="s">
        <v>63</v>
      </c>
      <c r="F134" s="69" t="s">
        <v>4324</v>
      </c>
      <c r="G134" s="69">
        <v>1996</v>
      </c>
      <c r="H134" s="70">
        <v>17</v>
      </c>
      <c r="I134" s="98">
        <v>1141</v>
      </c>
      <c r="J134" s="71">
        <v>67</v>
      </c>
      <c r="K134" s="71">
        <v>70.400000000000006</v>
      </c>
      <c r="L134" s="71">
        <v>12.7</v>
      </c>
      <c r="M134" s="70">
        <v>13</v>
      </c>
      <c r="N134" s="71">
        <v>81</v>
      </c>
      <c r="O134" s="71">
        <v>6</v>
      </c>
      <c r="P134" s="70">
        <v>4</v>
      </c>
      <c r="Q134" s="71">
        <v>21</v>
      </c>
      <c r="R134" s="60">
        <v>0</v>
      </c>
      <c r="S134" s="70">
        <v>2.1800000000000002</v>
      </c>
      <c r="T134" s="71">
        <v>24</v>
      </c>
      <c r="U134" s="71">
        <v>9</v>
      </c>
      <c r="V134" s="78">
        <v>15</v>
      </c>
      <c r="W134" s="78">
        <v>1.18</v>
      </c>
      <c r="X134" s="78">
        <v>0.24</v>
      </c>
      <c r="Y134" s="70">
        <v>23</v>
      </c>
      <c r="Z134" s="71">
        <v>9.4</v>
      </c>
      <c r="AA134" s="78">
        <v>13.6</v>
      </c>
      <c r="AB134" s="78">
        <v>1.07</v>
      </c>
      <c r="AC134" s="78">
        <v>0.19</v>
      </c>
      <c r="AD134" s="63" t="s">
        <v>25</v>
      </c>
    </row>
    <row r="135" spans="1:30" ht="17.25" thickBot="1">
      <c r="A135" s="72">
        <v>439</v>
      </c>
      <c r="B135" s="57" t="s">
        <v>284</v>
      </c>
      <c r="C135" s="58" t="s">
        <v>1844</v>
      </c>
      <c r="D135" s="69" t="s">
        <v>103</v>
      </c>
      <c r="E135" s="58" t="s">
        <v>96</v>
      </c>
      <c r="F135" s="69" t="s">
        <v>4199</v>
      </c>
      <c r="G135" s="69">
        <v>2001</v>
      </c>
      <c r="H135" s="70">
        <v>14</v>
      </c>
      <c r="I135" s="98">
        <v>1133</v>
      </c>
      <c r="J135" s="71">
        <v>81</v>
      </c>
      <c r="K135" s="71">
        <v>69.900000000000006</v>
      </c>
      <c r="L135" s="71">
        <v>12.6</v>
      </c>
      <c r="M135" s="70">
        <v>13</v>
      </c>
      <c r="N135" s="71">
        <v>84</v>
      </c>
      <c r="O135" s="71">
        <v>9</v>
      </c>
      <c r="P135" s="70">
        <v>1</v>
      </c>
      <c r="Q135" s="71">
        <v>45</v>
      </c>
      <c r="R135" s="60">
        <v>0</v>
      </c>
      <c r="S135" s="70">
        <v>1.36</v>
      </c>
      <c r="T135" s="71">
        <v>15</v>
      </c>
      <c r="U135" s="71">
        <v>16</v>
      </c>
      <c r="V135" s="77">
        <v>-1</v>
      </c>
      <c r="W135" s="77">
        <v>-0.08</v>
      </c>
      <c r="X135" s="77">
        <v>-0.45</v>
      </c>
      <c r="Y135" s="70">
        <v>20</v>
      </c>
      <c r="Z135" s="71">
        <v>16.2</v>
      </c>
      <c r="AA135" s="78">
        <v>3.8</v>
      </c>
      <c r="AB135" s="78">
        <v>0.3</v>
      </c>
      <c r="AC135" s="78">
        <v>0.02</v>
      </c>
      <c r="AD135" s="63" t="s">
        <v>25</v>
      </c>
    </row>
    <row r="136" spans="1:30" ht="17.25" thickBot="1">
      <c r="A136" s="72">
        <v>411</v>
      </c>
      <c r="B136" s="57" t="s">
        <v>374</v>
      </c>
      <c r="C136" s="58" t="s">
        <v>1868</v>
      </c>
      <c r="D136" s="69" t="s">
        <v>103</v>
      </c>
      <c r="E136" s="58" t="s">
        <v>2626</v>
      </c>
      <c r="F136" s="69" t="s">
        <v>4180</v>
      </c>
      <c r="G136" s="69">
        <v>1994</v>
      </c>
      <c r="H136" s="70">
        <v>13</v>
      </c>
      <c r="I136" s="98">
        <v>1130</v>
      </c>
      <c r="J136" s="71">
        <v>87</v>
      </c>
      <c r="K136" s="71">
        <v>71.2</v>
      </c>
      <c r="L136" s="71">
        <v>12.6</v>
      </c>
      <c r="M136" s="70">
        <v>13</v>
      </c>
      <c r="N136" s="71">
        <v>87</v>
      </c>
      <c r="O136" s="71">
        <v>10</v>
      </c>
      <c r="P136" s="59">
        <v>0</v>
      </c>
      <c r="Q136" s="60"/>
      <c r="R136" s="60">
        <v>0</v>
      </c>
      <c r="S136" s="70">
        <v>0.46</v>
      </c>
      <c r="T136" s="71">
        <v>10</v>
      </c>
      <c r="U136" s="71">
        <v>24</v>
      </c>
      <c r="V136" s="77">
        <v>-14</v>
      </c>
      <c r="W136" s="77">
        <v>-1.1200000000000001</v>
      </c>
      <c r="X136" s="77">
        <v>-1.1200000000000001</v>
      </c>
      <c r="Y136" s="70">
        <v>12.8</v>
      </c>
      <c r="Z136" s="71">
        <v>25.7</v>
      </c>
      <c r="AA136" s="77">
        <v>-12.9</v>
      </c>
      <c r="AB136" s="77">
        <v>-1.02</v>
      </c>
      <c r="AC136" s="78">
        <v>0.06</v>
      </c>
      <c r="AD136" s="63" t="s">
        <v>25</v>
      </c>
    </row>
    <row r="137" spans="1:30" ht="17.25" thickBot="1">
      <c r="A137" s="72">
        <v>71</v>
      </c>
      <c r="B137" s="57" t="s">
        <v>2639</v>
      </c>
      <c r="C137" s="58" t="s">
        <v>1836</v>
      </c>
      <c r="D137" s="69" t="s">
        <v>104</v>
      </c>
      <c r="E137" s="58" t="s">
        <v>2346</v>
      </c>
      <c r="F137" s="69" t="s">
        <v>3945</v>
      </c>
      <c r="G137" s="69">
        <v>2000</v>
      </c>
      <c r="H137" s="70">
        <v>13</v>
      </c>
      <c r="I137" s="98">
        <v>1128</v>
      </c>
      <c r="J137" s="71">
        <v>87</v>
      </c>
      <c r="K137" s="71">
        <v>69.599999999999994</v>
      </c>
      <c r="L137" s="71">
        <v>12.5</v>
      </c>
      <c r="M137" s="70">
        <v>13</v>
      </c>
      <c r="N137" s="71">
        <v>87</v>
      </c>
      <c r="O137" s="71">
        <v>9</v>
      </c>
      <c r="P137" s="59">
        <v>0</v>
      </c>
      <c r="Q137" s="60"/>
      <c r="R137" s="60">
        <v>0</v>
      </c>
      <c r="S137" s="70">
        <v>0.85</v>
      </c>
      <c r="T137" s="71">
        <v>14</v>
      </c>
      <c r="U137" s="71">
        <v>21</v>
      </c>
      <c r="V137" s="77">
        <v>-7</v>
      </c>
      <c r="W137" s="77">
        <v>-0.56000000000000005</v>
      </c>
      <c r="X137" s="78">
        <v>1.45</v>
      </c>
      <c r="Y137" s="70">
        <v>9.9</v>
      </c>
      <c r="Z137" s="71">
        <v>18.600000000000001</v>
      </c>
      <c r="AA137" s="77">
        <v>-8.6999999999999993</v>
      </c>
      <c r="AB137" s="77">
        <v>-0.7</v>
      </c>
      <c r="AC137" s="78">
        <v>0.27</v>
      </c>
      <c r="AD137" s="63" t="s">
        <v>25</v>
      </c>
    </row>
    <row r="138" spans="1:30" ht="17.25" thickBot="1">
      <c r="A138" s="72">
        <v>76</v>
      </c>
      <c r="B138" s="57" t="s">
        <v>2905</v>
      </c>
      <c r="C138" s="58" t="s">
        <v>1812</v>
      </c>
      <c r="D138" s="69" t="s">
        <v>104</v>
      </c>
      <c r="E138" s="58" t="s">
        <v>2347</v>
      </c>
      <c r="F138" s="69" t="s">
        <v>3950</v>
      </c>
      <c r="G138" s="69">
        <v>2000</v>
      </c>
      <c r="H138" s="70">
        <v>15</v>
      </c>
      <c r="I138" s="98">
        <v>1128</v>
      </c>
      <c r="J138" s="71">
        <v>75</v>
      </c>
      <c r="K138" s="71">
        <v>69.599999999999994</v>
      </c>
      <c r="L138" s="71">
        <v>12.5</v>
      </c>
      <c r="M138" s="70">
        <v>13</v>
      </c>
      <c r="N138" s="71">
        <v>80</v>
      </c>
      <c r="O138" s="71">
        <v>7</v>
      </c>
      <c r="P138" s="70">
        <v>2</v>
      </c>
      <c r="Q138" s="71">
        <v>43</v>
      </c>
      <c r="R138" s="71">
        <v>1</v>
      </c>
      <c r="S138" s="70">
        <v>0.53</v>
      </c>
      <c r="T138" s="71">
        <v>9</v>
      </c>
      <c r="U138" s="71">
        <v>27</v>
      </c>
      <c r="V138" s="77">
        <v>-18</v>
      </c>
      <c r="W138" s="77">
        <v>-1.44</v>
      </c>
      <c r="X138" s="78">
        <v>0.94</v>
      </c>
      <c r="Y138" s="70">
        <v>10.199999999999999</v>
      </c>
      <c r="Z138" s="71">
        <v>21.9</v>
      </c>
      <c r="AA138" s="77">
        <v>-11.7</v>
      </c>
      <c r="AB138" s="77">
        <v>-0.94</v>
      </c>
      <c r="AC138" s="78">
        <v>1.23</v>
      </c>
      <c r="AD138" s="63" t="s">
        <v>25</v>
      </c>
    </row>
    <row r="139" spans="1:30" ht="17.25" thickBot="1">
      <c r="A139" s="72">
        <v>334</v>
      </c>
      <c r="B139" s="57" t="s">
        <v>237</v>
      </c>
      <c r="C139" s="58" t="s">
        <v>1846</v>
      </c>
      <c r="D139" s="69" t="s">
        <v>103</v>
      </c>
      <c r="E139" s="58" t="s">
        <v>85</v>
      </c>
      <c r="F139" s="69" t="s">
        <v>4126</v>
      </c>
      <c r="G139" s="69">
        <v>1994</v>
      </c>
      <c r="H139" s="70">
        <v>13</v>
      </c>
      <c r="I139" s="98">
        <v>1126</v>
      </c>
      <c r="J139" s="71">
        <v>87</v>
      </c>
      <c r="K139" s="71">
        <v>69.5</v>
      </c>
      <c r="L139" s="71">
        <v>12.5</v>
      </c>
      <c r="M139" s="70">
        <v>13</v>
      </c>
      <c r="N139" s="71">
        <v>87</v>
      </c>
      <c r="O139" s="71">
        <v>9</v>
      </c>
      <c r="P139" s="59">
        <v>0</v>
      </c>
      <c r="Q139" s="60"/>
      <c r="R139" s="60">
        <v>0</v>
      </c>
      <c r="S139" s="70">
        <v>0.92</v>
      </c>
      <c r="T139" s="71">
        <v>13</v>
      </c>
      <c r="U139" s="71">
        <v>18</v>
      </c>
      <c r="V139" s="77">
        <v>-5</v>
      </c>
      <c r="W139" s="77">
        <v>-0.4</v>
      </c>
      <c r="X139" s="78">
        <v>0.15</v>
      </c>
      <c r="Y139" s="70">
        <v>16.600000000000001</v>
      </c>
      <c r="Z139" s="71">
        <v>15.6</v>
      </c>
      <c r="AA139" s="78">
        <v>1</v>
      </c>
      <c r="AB139" s="78">
        <v>0.08</v>
      </c>
      <c r="AC139" s="78">
        <v>0.64</v>
      </c>
      <c r="AD139" s="63" t="s">
        <v>25</v>
      </c>
    </row>
    <row r="140" spans="1:30" ht="17.25" thickBot="1">
      <c r="A140" s="72">
        <v>12</v>
      </c>
      <c r="B140" s="57" t="s">
        <v>3271</v>
      </c>
      <c r="C140" s="58" t="s">
        <v>1835</v>
      </c>
      <c r="D140" s="69" t="s">
        <v>104</v>
      </c>
      <c r="E140" s="58" t="s">
        <v>2347</v>
      </c>
      <c r="F140" s="69" t="s">
        <v>3908</v>
      </c>
      <c r="G140" s="69">
        <v>1999</v>
      </c>
      <c r="H140" s="70">
        <v>13</v>
      </c>
      <c r="I140" s="98">
        <v>1125</v>
      </c>
      <c r="J140" s="71">
        <v>87</v>
      </c>
      <c r="K140" s="71">
        <v>69.400000000000006</v>
      </c>
      <c r="L140" s="71">
        <v>12.5</v>
      </c>
      <c r="M140" s="70">
        <v>12</v>
      </c>
      <c r="N140" s="71">
        <v>90</v>
      </c>
      <c r="O140" s="71">
        <v>12</v>
      </c>
      <c r="P140" s="70">
        <v>1</v>
      </c>
      <c r="Q140" s="71">
        <v>45</v>
      </c>
      <c r="R140" s="60">
        <v>0</v>
      </c>
      <c r="S140" s="70">
        <v>0.31</v>
      </c>
      <c r="T140" s="71">
        <v>8</v>
      </c>
      <c r="U140" s="71">
        <v>32</v>
      </c>
      <c r="V140" s="77">
        <v>-24</v>
      </c>
      <c r="W140" s="77">
        <v>-1.92</v>
      </c>
      <c r="X140" s="77">
        <v>-0.65</v>
      </c>
      <c r="Y140" s="70">
        <v>9.3000000000000007</v>
      </c>
      <c r="Z140" s="71">
        <v>28.3</v>
      </c>
      <c r="AA140" s="77">
        <v>-19</v>
      </c>
      <c r="AB140" s="77">
        <v>-1.52</v>
      </c>
      <c r="AC140" s="77">
        <v>-0.69</v>
      </c>
      <c r="AD140" s="63" t="s">
        <v>25</v>
      </c>
    </row>
    <row r="141" spans="1:30" ht="17.25" thickBot="1">
      <c r="A141" s="72">
        <v>72</v>
      </c>
      <c r="B141" s="57" t="s">
        <v>128</v>
      </c>
      <c r="C141" s="58" t="s">
        <v>1825</v>
      </c>
      <c r="D141" s="69" t="s">
        <v>103</v>
      </c>
      <c r="E141" s="58" t="s">
        <v>95</v>
      </c>
      <c r="F141" s="69" t="s">
        <v>3946</v>
      </c>
      <c r="G141" s="69">
        <v>1996</v>
      </c>
      <c r="H141" s="70">
        <v>16</v>
      </c>
      <c r="I141" s="98">
        <v>1119</v>
      </c>
      <c r="J141" s="71">
        <v>70</v>
      </c>
      <c r="K141" s="71">
        <v>70.5</v>
      </c>
      <c r="L141" s="71">
        <v>12.4</v>
      </c>
      <c r="M141" s="70">
        <v>12</v>
      </c>
      <c r="N141" s="71">
        <v>84</v>
      </c>
      <c r="O141" s="71">
        <v>6</v>
      </c>
      <c r="P141" s="70">
        <v>4</v>
      </c>
      <c r="Q141" s="71">
        <v>27</v>
      </c>
      <c r="R141" s="60">
        <v>0</v>
      </c>
      <c r="S141" s="70">
        <v>1.1200000000000001</v>
      </c>
      <c r="T141" s="71">
        <v>13</v>
      </c>
      <c r="U141" s="71">
        <v>28</v>
      </c>
      <c r="V141" s="77">
        <v>-15</v>
      </c>
      <c r="W141" s="77">
        <v>-1.21</v>
      </c>
      <c r="X141" s="77">
        <v>-2.5499999999999998</v>
      </c>
      <c r="Y141" s="70">
        <v>13.8</v>
      </c>
      <c r="Z141" s="71">
        <v>23.6</v>
      </c>
      <c r="AA141" s="77">
        <v>-9.8000000000000007</v>
      </c>
      <c r="AB141" s="77">
        <v>-0.79</v>
      </c>
      <c r="AC141" s="77">
        <v>-1.67</v>
      </c>
      <c r="AD141" s="63" t="s">
        <v>25</v>
      </c>
    </row>
    <row r="142" spans="1:30" ht="17.25" thickBot="1">
      <c r="A142" s="72">
        <v>95</v>
      </c>
      <c r="B142" s="57" t="s">
        <v>135</v>
      </c>
      <c r="C142" s="58" t="s">
        <v>1812</v>
      </c>
      <c r="D142" s="69" t="s">
        <v>104</v>
      </c>
      <c r="E142" s="58" t="s">
        <v>67</v>
      </c>
      <c r="F142" s="69" t="s">
        <v>3965</v>
      </c>
      <c r="G142" s="69">
        <v>1992</v>
      </c>
      <c r="H142" s="70">
        <v>13</v>
      </c>
      <c r="I142" s="98">
        <v>1112</v>
      </c>
      <c r="J142" s="71">
        <v>86</v>
      </c>
      <c r="K142" s="71">
        <v>68.599999999999994</v>
      </c>
      <c r="L142" s="71">
        <v>12.4</v>
      </c>
      <c r="M142" s="70">
        <v>13</v>
      </c>
      <c r="N142" s="71">
        <v>86</v>
      </c>
      <c r="O142" s="71">
        <v>10</v>
      </c>
      <c r="P142" s="59">
        <v>0</v>
      </c>
      <c r="Q142" s="60"/>
      <c r="R142" s="60">
        <v>0</v>
      </c>
      <c r="S142" s="70">
        <v>1.77</v>
      </c>
      <c r="T142" s="71">
        <v>29</v>
      </c>
      <c r="U142" s="71">
        <v>12</v>
      </c>
      <c r="V142" s="78">
        <v>17</v>
      </c>
      <c r="W142" s="78">
        <v>1.38</v>
      </c>
      <c r="X142" s="78">
        <v>1.91</v>
      </c>
      <c r="Y142" s="70">
        <v>26.5</v>
      </c>
      <c r="Z142" s="71">
        <v>12.2</v>
      </c>
      <c r="AA142" s="78">
        <v>14.3</v>
      </c>
      <c r="AB142" s="78">
        <v>1.1599999999999999</v>
      </c>
      <c r="AC142" s="78">
        <v>1.36</v>
      </c>
      <c r="AD142" s="63" t="s">
        <v>25</v>
      </c>
    </row>
    <row r="143" spans="1:30" ht="17.25" thickBot="1">
      <c r="A143" s="72">
        <v>225</v>
      </c>
      <c r="B143" s="57" t="s">
        <v>193</v>
      </c>
      <c r="C143" s="58" t="s">
        <v>1841</v>
      </c>
      <c r="D143" s="69" t="s">
        <v>104</v>
      </c>
      <c r="E143" s="58" t="s">
        <v>93</v>
      </c>
      <c r="F143" s="69" t="s">
        <v>4056</v>
      </c>
      <c r="G143" s="69">
        <v>1999</v>
      </c>
      <c r="H143" s="70">
        <v>15</v>
      </c>
      <c r="I143" s="98">
        <v>1104</v>
      </c>
      <c r="J143" s="71">
        <v>74</v>
      </c>
      <c r="K143" s="71">
        <v>68.099999999999994</v>
      </c>
      <c r="L143" s="71">
        <v>12.3</v>
      </c>
      <c r="M143" s="70">
        <v>12</v>
      </c>
      <c r="N143" s="71">
        <v>86</v>
      </c>
      <c r="O143" s="71">
        <v>9</v>
      </c>
      <c r="P143" s="70">
        <v>3</v>
      </c>
      <c r="Q143" s="71">
        <v>24</v>
      </c>
      <c r="R143" s="71">
        <v>3</v>
      </c>
      <c r="S143" s="70">
        <v>1.47</v>
      </c>
      <c r="T143" s="71">
        <v>17</v>
      </c>
      <c r="U143" s="71">
        <v>17</v>
      </c>
      <c r="V143" s="60">
        <v>0</v>
      </c>
      <c r="W143" s="60">
        <v>0</v>
      </c>
      <c r="X143" s="78">
        <v>1.22</v>
      </c>
      <c r="Y143" s="70">
        <v>14.8</v>
      </c>
      <c r="Z143" s="71">
        <v>18.600000000000001</v>
      </c>
      <c r="AA143" s="77">
        <v>-3.8</v>
      </c>
      <c r="AB143" s="77">
        <v>-0.31</v>
      </c>
      <c r="AC143" s="78">
        <v>0.46</v>
      </c>
      <c r="AD143" s="63" t="s">
        <v>25</v>
      </c>
    </row>
    <row r="144" spans="1:30" ht="17.25" thickBot="1">
      <c r="A144" s="72">
        <v>221</v>
      </c>
      <c r="B144" s="57" t="s">
        <v>191</v>
      </c>
      <c r="C144" s="58" t="s">
        <v>1811</v>
      </c>
      <c r="D144" s="69" t="s">
        <v>103</v>
      </c>
      <c r="E144" s="58" t="s">
        <v>73</v>
      </c>
      <c r="F144" s="69" t="s">
        <v>3872</v>
      </c>
      <c r="G144" s="69">
        <v>2001</v>
      </c>
      <c r="H144" s="70">
        <v>17</v>
      </c>
      <c r="I144" s="98">
        <v>1099</v>
      </c>
      <c r="J144" s="71">
        <v>65</v>
      </c>
      <c r="K144" s="71">
        <v>67.8</v>
      </c>
      <c r="L144" s="71">
        <v>12.2</v>
      </c>
      <c r="M144" s="70">
        <v>12</v>
      </c>
      <c r="N144" s="71">
        <v>82</v>
      </c>
      <c r="O144" s="71">
        <v>7</v>
      </c>
      <c r="P144" s="70">
        <v>5</v>
      </c>
      <c r="Q144" s="71">
        <v>24</v>
      </c>
      <c r="R144" s="71">
        <v>1</v>
      </c>
      <c r="S144" s="70">
        <v>1.53</v>
      </c>
      <c r="T144" s="71">
        <v>24</v>
      </c>
      <c r="U144" s="71">
        <v>21</v>
      </c>
      <c r="V144" s="78">
        <v>3</v>
      </c>
      <c r="W144" s="78">
        <v>0.25</v>
      </c>
      <c r="X144" s="78">
        <v>0.25</v>
      </c>
      <c r="Y144" s="70">
        <v>21.2</v>
      </c>
      <c r="Z144" s="71">
        <v>19.3</v>
      </c>
      <c r="AA144" s="78">
        <v>2</v>
      </c>
      <c r="AB144" s="78">
        <v>0.16</v>
      </c>
      <c r="AC144" s="78">
        <v>0.01</v>
      </c>
      <c r="AD144" s="63" t="s">
        <v>25</v>
      </c>
    </row>
    <row r="145" spans="1:30" ht="17.25" thickBot="1">
      <c r="A145" s="72">
        <v>247</v>
      </c>
      <c r="B145" s="57" t="s">
        <v>202</v>
      </c>
      <c r="C145" s="58" t="s">
        <v>1836</v>
      </c>
      <c r="D145" s="69" t="s">
        <v>103</v>
      </c>
      <c r="E145" s="58" t="s">
        <v>63</v>
      </c>
      <c r="F145" s="69" t="s">
        <v>4072</v>
      </c>
      <c r="G145" s="69">
        <v>1999</v>
      </c>
      <c r="H145" s="70">
        <v>18</v>
      </c>
      <c r="I145" s="98">
        <v>1097</v>
      </c>
      <c r="J145" s="71">
        <v>61</v>
      </c>
      <c r="K145" s="71">
        <v>67.7</v>
      </c>
      <c r="L145" s="71">
        <v>12.2</v>
      </c>
      <c r="M145" s="70">
        <v>12</v>
      </c>
      <c r="N145" s="71">
        <v>82</v>
      </c>
      <c r="O145" s="71">
        <v>7</v>
      </c>
      <c r="P145" s="70">
        <v>6</v>
      </c>
      <c r="Q145" s="71">
        <v>18</v>
      </c>
      <c r="R145" s="60">
        <v>0</v>
      </c>
      <c r="S145" s="70">
        <v>2.2200000000000002</v>
      </c>
      <c r="T145" s="71">
        <v>25</v>
      </c>
      <c r="U145" s="71">
        <v>12</v>
      </c>
      <c r="V145" s="78">
        <v>13</v>
      </c>
      <c r="W145" s="78">
        <v>1.07</v>
      </c>
      <c r="X145" s="77">
        <v>-0.14000000000000001</v>
      </c>
      <c r="Y145" s="70">
        <v>22.8</v>
      </c>
      <c r="Z145" s="71">
        <v>8.8000000000000007</v>
      </c>
      <c r="AA145" s="78">
        <v>14</v>
      </c>
      <c r="AB145" s="78">
        <v>1.1499999999999999</v>
      </c>
      <c r="AC145" s="78">
        <v>0.42</v>
      </c>
      <c r="AD145" s="63" t="s">
        <v>25</v>
      </c>
    </row>
    <row r="146" spans="1:30" ht="17.25" thickBot="1">
      <c r="A146" s="72">
        <v>349</v>
      </c>
      <c r="B146" s="57" t="s">
        <v>243</v>
      </c>
      <c r="C146" s="58" t="s">
        <v>1821</v>
      </c>
      <c r="D146" s="69" t="s">
        <v>103</v>
      </c>
      <c r="E146" s="58" t="s">
        <v>79</v>
      </c>
      <c r="F146" s="69" t="s">
        <v>4136</v>
      </c>
      <c r="G146" s="69">
        <v>1998</v>
      </c>
      <c r="H146" s="70">
        <v>14</v>
      </c>
      <c r="I146" s="98">
        <v>1084</v>
      </c>
      <c r="J146" s="71">
        <v>77</v>
      </c>
      <c r="K146" s="71">
        <v>66.900000000000006</v>
      </c>
      <c r="L146" s="71">
        <v>12</v>
      </c>
      <c r="M146" s="70">
        <v>14</v>
      </c>
      <c r="N146" s="71">
        <v>77</v>
      </c>
      <c r="O146" s="71">
        <v>5</v>
      </c>
      <c r="P146" s="59">
        <v>0</v>
      </c>
      <c r="Q146" s="60"/>
      <c r="R146" s="60">
        <v>0</v>
      </c>
      <c r="S146" s="70">
        <v>2.21</v>
      </c>
      <c r="T146" s="71">
        <v>22</v>
      </c>
      <c r="U146" s="71">
        <v>12</v>
      </c>
      <c r="V146" s="78">
        <v>10</v>
      </c>
      <c r="W146" s="78">
        <v>0.83</v>
      </c>
      <c r="X146" s="77">
        <v>-1.02</v>
      </c>
      <c r="Y146" s="70">
        <v>23.8</v>
      </c>
      <c r="Z146" s="71">
        <v>13.4</v>
      </c>
      <c r="AA146" s="78">
        <v>10.4</v>
      </c>
      <c r="AB146" s="78">
        <v>0.86</v>
      </c>
      <c r="AC146" s="78">
        <v>0.22</v>
      </c>
      <c r="AD146" s="63" t="s">
        <v>25</v>
      </c>
    </row>
    <row r="147" spans="1:30" ht="17.25" thickBot="1">
      <c r="A147" s="72">
        <v>16</v>
      </c>
      <c r="B147" s="57" t="s">
        <v>108</v>
      </c>
      <c r="C147" s="58" t="s">
        <v>1817</v>
      </c>
      <c r="D147" s="69" t="s">
        <v>1833</v>
      </c>
      <c r="E147" s="58" t="s">
        <v>65</v>
      </c>
      <c r="F147" s="69" t="s">
        <v>3911</v>
      </c>
      <c r="G147" s="69">
        <v>1995</v>
      </c>
      <c r="H147" s="70">
        <v>13</v>
      </c>
      <c r="I147" s="98">
        <v>1080</v>
      </c>
      <c r="J147" s="71">
        <v>83</v>
      </c>
      <c r="K147" s="71">
        <v>70.599999999999994</v>
      </c>
      <c r="L147" s="71">
        <v>12</v>
      </c>
      <c r="M147" s="70">
        <v>12</v>
      </c>
      <c r="N147" s="71">
        <v>90</v>
      </c>
      <c r="O147" s="71">
        <v>11</v>
      </c>
      <c r="P147" s="70">
        <v>1</v>
      </c>
      <c r="Q147" s="71">
        <v>1</v>
      </c>
      <c r="R147" s="71">
        <v>2</v>
      </c>
      <c r="S147" s="70">
        <v>2.08</v>
      </c>
      <c r="T147" s="71">
        <v>31</v>
      </c>
      <c r="U147" s="71">
        <v>15</v>
      </c>
      <c r="V147" s="78">
        <v>16</v>
      </c>
      <c r="W147" s="78">
        <v>1.33</v>
      </c>
      <c r="X147" s="78">
        <v>0.53</v>
      </c>
      <c r="Y147" s="70">
        <v>21</v>
      </c>
      <c r="Z147" s="71">
        <v>12.4</v>
      </c>
      <c r="AA147" s="78">
        <v>8.6</v>
      </c>
      <c r="AB147" s="78">
        <v>0.72</v>
      </c>
      <c r="AC147" s="77">
        <v>-0.69</v>
      </c>
      <c r="AD147" s="63" t="s">
        <v>25</v>
      </c>
    </row>
    <row r="148" spans="1:30" ht="17.25" thickBot="1">
      <c r="A148" s="72">
        <v>365</v>
      </c>
      <c r="B148" s="57" t="s">
        <v>252</v>
      </c>
      <c r="C148" s="58" t="s">
        <v>1851</v>
      </c>
      <c r="D148" s="69" t="s">
        <v>103</v>
      </c>
      <c r="E148" s="58" t="s">
        <v>71</v>
      </c>
      <c r="F148" s="69" t="s">
        <v>4145</v>
      </c>
      <c r="G148" s="69">
        <v>2002</v>
      </c>
      <c r="H148" s="70">
        <v>16</v>
      </c>
      <c r="I148" s="98">
        <v>1071</v>
      </c>
      <c r="J148" s="71">
        <v>67</v>
      </c>
      <c r="K148" s="71">
        <v>66.099999999999994</v>
      </c>
      <c r="L148" s="71">
        <v>11.9</v>
      </c>
      <c r="M148" s="70">
        <v>14</v>
      </c>
      <c r="N148" s="71">
        <v>75</v>
      </c>
      <c r="O148" s="71">
        <v>4</v>
      </c>
      <c r="P148" s="70">
        <v>2</v>
      </c>
      <c r="Q148" s="71">
        <v>12</v>
      </c>
      <c r="R148" s="60">
        <v>0</v>
      </c>
      <c r="S148" s="70">
        <v>2.19</v>
      </c>
      <c r="T148" s="71">
        <v>24</v>
      </c>
      <c r="U148" s="71">
        <v>7</v>
      </c>
      <c r="V148" s="78">
        <v>17</v>
      </c>
      <c r="W148" s="78">
        <v>1.43</v>
      </c>
      <c r="X148" s="78">
        <v>2.08</v>
      </c>
      <c r="Y148" s="70">
        <v>20.3</v>
      </c>
      <c r="Z148" s="71">
        <v>15.1</v>
      </c>
      <c r="AA148" s="78">
        <v>5.2</v>
      </c>
      <c r="AB148" s="78">
        <v>0.44</v>
      </c>
      <c r="AC148" s="78">
        <v>1.18</v>
      </c>
      <c r="AD148" s="63" t="s">
        <v>25</v>
      </c>
    </row>
    <row r="149" spans="1:30" ht="17.25" thickBot="1">
      <c r="A149" s="72">
        <v>522</v>
      </c>
      <c r="B149" s="57" t="s">
        <v>319</v>
      </c>
      <c r="C149" s="58" t="s">
        <v>1824</v>
      </c>
      <c r="D149" s="69" t="s">
        <v>1819</v>
      </c>
      <c r="E149" s="58" t="s">
        <v>85</v>
      </c>
      <c r="F149" s="69" t="s">
        <v>4253</v>
      </c>
      <c r="G149" s="69">
        <v>1992</v>
      </c>
      <c r="H149" s="70">
        <v>15</v>
      </c>
      <c r="I149" s="98">
        <v>1068</v>
      </c>
      <c r="J149" s="71">
        <v>71</v>
      </c>
      <c r="K149" s="71">
        <v>65.900000000000006</v>
      </c>
      <c r="L149" s="71">
        <v>11.9</v>
      </c>
      <c r="M149" s="70">
        <v>15</v>
      </c>
      <c r="N149" s="71">
        <v>71</v>
      </c>
      <c r="O149" s="71">
        <v>2</v>
      </c>
      <c r="P149" s="59">
        <v>0</v>
      </c>
      <c r="Q149" s="60"/>
      <c r="R149" s="71">
        <v>1</v>
      </c>
      <c r="S149" s="70">
        <v>1.07</v>
      </c>
      <c r="T149" s="71">
        <v>9</v>
      </c>
      <c r="U149" s="71">
        <v>14</v>
      </c>
      <c r="V149" s="77">
        <v>-5</v>
      </c>
      <c r="W149" s="77">
        <v>-0.42</v>
      </c>
      <c r="X149" s="78">
        <v>7.0000000000000007E-2</v>
      </c>
      <c r="Y149" s="70">
        <v>12.5</v>
      </c>
      <c r="Z149" s="71">
        <v>14.9</v>
      </c>
      <c r="AA149" s="77">
        <v>-2.4</v>
      </c>
      <c r="AB149" s="77">
        <v>-0.2</v>
      </c>
      <c r="AC149" s="77">
        <v>-0.24</v>
      </c>
      <c r="AD149" s="63" t="s">
        <v>25</v>
      </c>
    </row>
    <row r="150" spans="1:30" ht="17.25" thickBot="1">
      <c r="A150" s="72">
        <v>155</v>
      </c>
      <c r="B150" s="57" t="s">
        <v>162</v>
      </c>
      <c r="C150" s="58" t="s">
        <v>1846</v>
      </c>
      <c r="D150" s="69" t="s">
        <v>102</v>
      </c>
      <c r="E150" s="58" t="s">
        <v>79</v>
      </c>
      <c r="F150" s="69" t="s">
        <v>4007</v>
      </c>
      <c r="G150" s="69">
        <v>1997</v>
      </c>
      <c r="H150" s="70">
        <v>17</v>
      </c>
      <c r="I150" s="98">
        <v>1067</v>
      </c>
      <c r="J150" s="71">
        <v>63</v>
      </c>
      <c r="K150" s="71">
        <v>65.900000000000006</v>
      </c>
      <c r="L150" s="71">
        <v>11.9</v>
      </c>
      <c r="M150" s="70">
        <v>13</v>
      </c>
      <c r="N150" s="71">
        <v>75</v>
      </c>
      <c r="O150" s="71">
        <v>3</v>
      </c>
      <c r="P150" s="70">
        <v>4</v>
      </c>
      <c r="Q150" s="71">
        <v>25</v>
      </c>
      <c r="R150" s="60">
        <v>0</v>
      </c>
      <c r="S150" s="70">
        <v>2.12</v>
      </c>
      <c r="T150" s="71">
        <v>26</v>
      </c>
      <c r="U150" s="71">
        <v>12</v>
      </c>
      <c r="V150" s="78">
        <v>14</v>
      </c>
      <c r="W150" s="78">
        <v>1.18</v>
      </c>
      <c r="X150" s="78">
        <v>0.04</v>
      </c>
      <c r="Y150" s="70">
        <v>23.1</v>
      </c>
      <c r="Z150" s="71">
        <v>14.5</v>
      </c>
      <c r="AA150" s="78">
        <v>8.5</v>
      </c>
      <c r="AB150" s="78">
        <v>0.72</v>
      </c>
      <c r="AC150" s="77">
        <v>-0.19</v>
      </c>
      <c r="AD150" s="63" t="s">
        <v>25</v>
      </c>
    </row>
    <row r="151" spans="1:30" ht="17.25" thickBot="1">
      <c r="A151" s="72">
        <v>240</v>
      </c>
      <c r="B151" s="57" t="s">
        <v>2658</v>
      </c>
      <c r="C151" s="58" t="s">
        <v>1843</v>
      </c>
      <c r="D151" s="69" t="s">
        <v>104</v>
      </c>
      <c r="E151" s="58" t="s">
        <v>65</v>
      </c>
      <c r="F151" s="69" t="s">
        <v>4065</v>
      </c>
      <c r="G151" s="69">
        <v>2002</v>
      </c>
      <c r="H151" s="70">
        <v>13</v>
      </c>
      <c r="I151" s="98">
        <v>1065</v>
      </c>
      <c r="J151" s="71">
        <v>82</v>
      </c>
      <c r="K151" s="71">
        <v>69.599999999999994</v>
      </c>
      <c r="L151" s="71">
        <v>11.8</v>
      </c>
      <c r="M151" s="70">
        <v>12</v>
      </c>
      <c r="N151" s="71">
        <v>88</v>
      </c>
      <c r="O151" s="71">
        <v>9</v>
      </c>
      <c r="P151" s="70">
        <v>1</v>
      </c>
      <c r="Q151" s="71">
        <v>12</v>
      </c>
      <c r="R151" s="71">
        <v>4</v>
      </c>
      <c r="S151" s="70">
        <v>2.08</v>
      </c>
      <c r="T151" s="71">
        <v>24</v>
      </c>
      <c r="U151" s="71">
        <v>14</v>
      </c>
      <c r="V151" s="78">
        <v>10</v>
      </c>
      <c r="W151" s="78">
        <v>0.85</v>
      </c>
      <c r="X151" s="77">
        <v>-1.0900000000000001</v>
      </c>
      <c r="Y151" s="70">
        <v>24</v>
      </c>
      <c r="Z151" s="71">
        <v>12.9</v>
      </c>
      <c r="AA151" s="78">
        <v>11.1</v>
      </c>
      <c r="AB151" s="78">
        <v>0.94</v>
      </c>
      <c r="AC151" s="78">
        <v>7.0000000000000007E-2</v>
      </c>
      <c r="AD151" s="63" t="s">
        <v>25</v>
      </c>
    </row>
    <row r="152" spans="1:30" ht="17.25" thickBot="1">
      <c r="A152" s="72">
        <v>383</v>
      </c>
      <c r="B152" s="57" t="s">
        <v>260</v>
      </c>
      <c r="C152" s="58" t="s">
        <v>1811</v>
      </c>
      <c r="D152" s="69" t="s">
        <v>103</v>
      </c>
      <c r="E152" s="58" t="s">
        <v>69</v>
      </c>
      <c r="F152" s="69" t="s">
        <v>4157</v>
      </c>
      <c r="G152" s="69">
        <v>1996</v>
      </c>
      <c r="H152" s="70">
        <v>15</v>
      </c>
      <c r="I152" s="98">
        <v>1059</v>
      </c>
      <c r="J152" s="71">
        <v>71</v>
      </c>
      <c r="K152" s="71">
        <v>65.400000000000006</v>
      </c>
      <c r="L152" s="71">
        <v>11.8</v>
      </c>
      <c r="M152" s="70">
        <v>12</v>
      </c>
      <c r="N152" s="71">
        <v>87</v>
      </c>
      <c r="O152" s="71">
        <v>10</v>
      </c>
      <c r="P152" s="70">
        <v>3</v>
      </c>
      <c r="Q152" s="71">
        <v>4</v>
      </c>
      <c r="R152" s="71">
        <v>2</v>
      </c>
      <c r="S152" s="70">
        <v>1.87</v>
      </c>
      <c r="T152" s="71">
        <v>12</v>
      </c>
      <c r="U152" s="71">
        <v>14</v>
      </c>
      <c r="V152" s="77">
        <v>-2</v>
      </c>
      <c r="W152" s="77">
        <v>-0.17</v>
      </c>
      <c r="X152" s="78">
        <v>0.31</v>
      </c>
      <c r="Y152" s="70">
        <v>17.2</v>
      </c>
      <c r="Z152" s="71">
        <v>20.7</v>
      </c>
      <c r="AA152" s="77">
        <v>-3.5</v>
      </c>
      <c r="AB152" s="77">
        <v>-0.28999999999999998</v>
      </c>
      <c r="AC152" s="77">
        <v>-0.38</v>
      </c>
      <c r="AD152" s="63" t="s">
        <v>25</v>
      </c>
    </row>
    <row r="153" spans="1:30" ht="17.25" thickBot="1">
      <c r="A153" s="72">
        <v>453</v>
      </c>
      <c r="B153" s="57" t="s">
        <v>285</v>
      </c>
      <c r="C153" s="58" t="s">
        <v>1812</v>
      </c>
      <c r="D153" s="69" t="s">
        <v>1819</v>
      </c>
      <c r="E153" s="58" t="s">
        <v>81</v>
      </c>
      <c r="F153" s="69" t="s">
        <v>4210</v>
      </c>
      <c r="G153" s="69">
        <v>2002</v>
      </c>
      <c r="H153" s="70">
        <v>15</v>
      </c>
      <c r="I153" s="98">
        <v>1053</v>
      </c>
      <c r="J153" s="71">
        <v>70</v>
      </c>
      <c r="K153" s="71">
        <v>65</v>
      </c>
      <c r="L153" s="71">
        <v>11.7</v>
      </c>
      <c r="M153" s="70">
        <v>11</v>
      </c>
      <c r="N153" s="71">
        <v>86</v>
      </c>
      <c r="O153" s="71">
        <v>6</v>
      </c>
      <c r="P153" s="70">
        <v>4</v>
      </c>
      <c r="Q153" s="71">
        <v>26</v>
      </c>
      <c r="R153" s="60">
        <v>0</v>
      </c>
      <c r="S153" s="70">
        <v>1.2</v>
      </c>
      <c r="T153" s="71">
        <v>21</v>
      </c>
      <c r="U153" s="71">
        <v>20</v>
      </c>
      <c r="V153" s="78">
        <v>1</v>
      </c>
      <c r="W153" s="78">
        <v>0.09</v>
      </c>
      <c r="X153" s="78">
        <v>0.09</v>
      </c>
      <c r="Y153" s="70">
        <v>24</v>
      </c>
      <c r="Z153" s="71">
        <v>19.5</v>
      </c>
      <c r="AA153" s="78">
        <v>4.5</v>
      </c>
      <c r="AB153" s="78">
        <v>0.39</v>
      </c>
      <c r="AC153" s="77">
        <v>-0.46</v>
      </c>
      <c r="AD153" s="63" t="s">
        <v>25</v>
      </c>
    </row>
    <row r="154" spans="1:30" ht="17.25" thickBot="1">
      <c r="A154" s="72">
        <v>407</v>
      </c>
      <c r="B154" s="57" t="s">
        <v>3042</v>
      </c>
      <c r="C154" s="58" t="s">
        <v>1822</v>
      </c>
      <c r="D154" s="69" t="s">
        <v>104</v>
      </c>
      <c r="E154" s="58" t="s">
        <v>87</v>
      </c>
      <c r="F154" s="69" t="s">
        <v>4178</v>
      </c>
      <c r="G154" s="69">
        <v>2002</v>
      </c>
      <c r="H154" s="70">
        <v>12</v>
      </c>
      <c r="I154" s="98">
        <v>1051</v>
      </c>
      <c r="J154" s="71">
        <v>88</v>
      </c>
      <c r="K154" s="71">
        <v>64.900000000000006</v>
      </c>
      <c r="L154" s="71">
        <v>11.7</v>
      </c>
      <c r="M154" s="70">
        <v>12</v>
      </c>
      <c r="N154" s="71">
        <v>88</v>
      </c>
      <c r="O154" s="71">
        <v>10</v>
      </c>
      <c r="P154" s="59">
        <v>0</v>
      </c>
      <c r="Q154" s="60"/>
      <c r="R154" s="60">
        <v>0</v>
      </c>
      <c r="S154" s="70">
        <v>0.57999999999999996</v>
      </c>
      <c r="T154" s="71">
        <v>12</v>
      </c>
      <c r="U154" s="71">
        <v>23</v>
      </c>
      <c r="V154" s="77">
        <v>-11</v>
      </c>
      <c r="W154" s="77">
        <v>-0.94</v>
      </c>
      <c r="X154" s="77">
        <v>-0.47</v>
      </c>
      <c r="Y154" s="70">
        <v>13.2</v>
      </c>
      <c r="Z154" s="71">
        <v>18.899999999999999</v>
      </c>
      <c r="AA154" s="77">
        <v>-5.7</v>
      </c>
      <c r="AB154" s="77">
        <v>-0.49</v>
      </c>
      <c r="AC154" s="77">
        <v>-0.13</v>
      </c>
      <c r="AD154" s="63" t="s">
        <v>25</v>
      </c>
    </row>
    <row r="155" spans="1:30" ht="17.25" thickBot="1">
      <c r="A155" s="72">
        <v>329</v>
      </c>
      <c r="B155" s="57" t="s">
        <v>235</v>
      </c>
      <c r="C155" s="58" t="s">
        <v>1812</v>
      </c>
      <c r="D155" s="69" t="s">
        <v>104</v>
      </c>
      <c r="E155" s="58" t="s">
        <v>67</v>
      </c>
      <c r="F155" s="69" t="s">
        <v>4122</v>
      </c>
      <c r="G155" s="69">
        <v>1993</v>
      </c>
      <c r="H155" s="70">
        <v>13</v>
      </c>
      <c r="I155" s="98">
        <v>1037</v>
      </c>
      <c r="J155" s="71">
        <v>80</v>
      </c>
      <c r="K155" s="71">
        <v>64</v>
      </c>
      <c r="L155" s="71">
        <v>11.5</v>
      </c>
      <c r="M155" s="70">
        <v>12</v>
      </c>
      <c r="N155" s="71">
        <v>85</v>
      </c>
      <c r="O155" s="71">
        <v>9</v>
      </c>
      <c r="P155" s="70">
        <v>1</v>
      </c>
      <c r="Q155" s="71">
        <v>17</v>
      </c>
      <c r="R155" s="71">
        <v>5</v>
      </c>
      <c r="S155" s="70">
        <v>1.54</v>
      </c>
      <c r="T155" s="71">
        <v>21</v>
      </c>
      <c r="U155" s="71">
        <v>14</v>
      </c>
      <c r="V155" s="78">
        <v>7</v>
      </c>
      <c r="W155" s="78">
        <v>0.61</v>
      </c>
      <c r="X155" s="77">
        <v>-0.47</v>
      </c>
      <c r="Y155" s="70">
        <v>23.6</v>
      </c>
      <c r="Z155" s="71">
        <v>16</v>
      </c>
      <c r="AA155" s="78">
        <v>7.6</v>
      </c>
      <c r="AB155" s="78">
        <v>0.66</v>
      </c>
      <c r="AC155" s="77">
        <v>-0.19</v>
      </c>
      <c r="AD155" s="63" t="s">
        <v>25</v>
      </c>
    </row>
    <row r="156" spans="1:30" ht="17.25" thickBot="1">
      <c r="A156" s="72">
        <v>286</v>
      </c>
      <c r="B156" s="57" t="s">
        <v>217</v>
      </c>
      <c r="C156" s="58" t="s">
        <v>1822</v>
      </c>
      <c r="D156" s="69" t="s">
        <v>1810</v>
      </c>
      <c r="E156" s="58" t="s">
        <v>67</v>
      </c>
      <c r="F156" s="69" t="s">
        <v>3860</v>
      </c>
      <c r="G156" s="69">
        <v>1996</v>
      </c>
      <c r="H156" s="70">
        <v>14</v>
      </c>
      <c r="I156" s="98">
        <v>1032</v>
      </c>
      <c r="J156" s="71">
        <v>74</v>
      </c>
      <c r="K156" s="71">
        <v>63.7</v>
      </c>
      <c r="L156" s="71">
        <v>11.5</v>
      </c>
      <c r="M156" s="70">
        <v>13</v>
      </c>
      <c r="N156" s="71">
        <v>79</v>
      </c>
      <c r="O156" s="71">
        <v>8</v>
      </c>
      <c r="P156" s="70">
        <v>1</v>
      </c>
      <c r="Q156" s="71">
        <v>4</v>
      </c>
      <c r="R156" s="60">
        <v>0</v>
      </c>
      <c r="S156" s="70">
        <v>1.57</v>
      </c>
      <c r="T156" s="71">
        <v>19</v>
      </c>
      <c r="U156" s="71">
        <v>16</v>
      </c>
      <c r="V156" s="78">
        <v>3</v>
      </c>
      <c r="W156" s="78">
        <v>0.26</v>
      </c>
      <c r="X156" s="77">
        <v>-1.42</v>
      </c>
      <c r="Y156" s="70">
        <v>20.100000000000001</v>
      </c>
      <c r="Z156" s="71">
        <v>16.899999999999999</v>
      </c>
      <c r="AA156" s="78">
        <v>3.2</v>
      </c>
      <c r="AB156" s="78">
        <v>0.28000000000000003</v>
      </c>
      <c r="AC156" s="77">
        <v>-1.24</v>
      </c>
      <c r="AD156" s="63" t="s">
        <v>25</v>
      </c>
    </row>
    <row r="157" spans="1:30" ht="17.25" thickBot="1">
      <c r="A157" s="72">
        <v>526</v>
      </c>
      <c r="B157" s="57" t="s">
        <v>321</v>
      </c>
      <c r="C157" s="58" t="s">
        <v>1821</v>
      </c>
      <c r="D157" s="69" t="s">
        <v>104</v>
      </c>
      <c r="E157" s="58" t="s">
        <v>95</v>
      </c>
      <c r="F157" s="69" t="s">
        <v>4233</v>
      </c>
      <c r="G157" s="69">
        <v>1997</v>
      </c>
      <c r="H157" s="70">
        <v>15</v>
      </c>
      <c r="I157" s="98">
        <v>1028</v>
      </c>
      <c r="J157" s="71">
        <v>69</v>
      </c>
      <c r="K157" s="71">
        <v>64.7</v>
      </c>
      <c r="L157" s="71">
        <v>11.4</v>
      </c>
      <c r="M157" s="70">
        <v>11</v>
      </c>
      <c r="N157" s="71">
        <v>87</v>
      </c>
      <c r="O157" s="71">
        <v>9</v>
      </c>
      <c r="P157" s="70">
        <v>4</v>
      </c>
      <c r="Q157" s="71">
        <v>19</v>
      </c>
      <c r="R157" s="71">
        <v>1</v>
      </c>
      <c r="S157" s="70">
        <v>1.19</v>
      </c>
      <c r="T157" s="71">
        <v>19</v>
      </c>
      <c r="U157" s="71">
        <v>22</v>
      </c>
      <c r="V157" s="77">
        <v>-3</v>
      </c>
      <c r="W157" s="77">
        <v>-0.26</v>
      </c>
      <c r="X157" s="78">
        <v>0.54</v>
      </c>
      <c r="Y157" s="70">
        <v>17.899999999999999</v>
      </c>
      <c r="Z157" s="71">
        <v>20</v>
      </c>
      <c r="AA157" s="77">
        <v>-2.1</v>
      </c>
      <c r="AB157" s="77">
        <v>-0.18</v>
      </c>
      <c r="AC157" s="78">
        <v>0.33</v>
      </c>
      <c r="AD157" s="63" t="s">
        <v>25</v>
      </c>
    </row>
    <row r="158" spans="1:30" ht="17.25" thickBot="1">
      <c r="A158" s="72">
        <v>248</v>
      </c>
      <c r="B158" s="57" t="s">
        <v>203</v>
      </c>
      <c r="C158" s="58" t="s">
        <v>1818</v>
      </c>
      <c r="D158" s="69" t="s">
        <v>104</v>
      </c>
      <c r="E158" s="58" t="s">
        <v>73</v>
      </c>
      <c r="F158" s="69" t="s">
        <v>4073</v>
      </c>
      <c r="G158" s="69">
        <v>2000</v>
      </c>
      <c r="H158" s="70">
        <v>13</v>
      </c>
      <c r="I158" s="98">
        <v>1019</v>
      </c>
      <c r="J158" s="71">
        <v>78</v>
      </c>
      <c r="K158" s="71">
        <v>62.9</v>
      </c>
      <c r="L158" s="71">
        <v>11.3</v>
      </c>
      <c r="M158" s="70">
        <v>11</v>
      </c>
      <c r="N158" s="71">
        <v>90</v>
      </c>
      <c r="O158" s="71">
        <v>11</v>
      </c>
      <c r="P158" s="70">
        <v>2</v>
      </c>
      <c r="Q158" s="71">
        <v>15</v>
      </c>
      <c r="R158" s="71">
        <v>4</v>
      </c>
      <c r="S158" s="70">
        <v>1.54</v>
      </c>
      <c r="T158" s="71">
        <v>22</v>
      </c>
      <c r="U158" s="71">
        <v>15</v>
      </c>
      <c r="V158" s="78">
        <v>7</v>
      </c>
      <c r="W158" s="78">
        <v>0.62</v>
      </c>
      <c r="X158" s="78">
        <v>1.22</v>
      </c>
      <c r="Y158" s="70">
        <v>19</v>
      </c>
      <c r="Z158" s="71">
        <v>15.3</v>
      </c>
      <c r="AA158" s="78">
        <v>3.7</v>
      </c>
      <c r="AB158" s="78">
        <v>0.33</v>
      </c>
      <c r="AC158" s="78">
        <v>0.46</v>
      </c>
      <c r="AD158" s="63" t="s">
        <v>25</v>
      </c>
    </row>
    <row r="159" spans="1:30" ht="17.25" thickBot="1">
      <c r="A159" s="72">
        <v>343</v>
      </c>
      <c r="B159" s="57" t="s">
        <v>241</v>
      </c>
      <c r="C159" s="58" t="s">
        <v>1812</v>
      </c>
      <c r="D159" s="69" t="s">
        <v>103</v>
      </c>
      <c r="E159" s="58" t="s">
        <v>67</v>
      </c>
      <c r="F159" s="69" t="s">
        <v>4132</v>
      </c>
      <c r="G159" s="69">
        <v>1997</v>
      </c>
      <c r="H159" s="70">
        <v>15</v>
      </c>
      <c r="I159" s="98">
        <v>1019</v>
      </c>
      <c r="J159" s="71">
        <v>68</v>
      </c>
      <c r="K159" s="71">
        <v>62.9</v>
      </c>
      <c r="L159" s="71">
        <v>11.3</v>
      </c>
      <c r="M159" s="70">
        <v>10</v>
      </c>
      <c r="N159" s="71">
        <v>90</v>
      </c>
      <c r="O159" s="71">
        <v>10</v>
      </c>
      <c r="P159" s="70">
        <v>5</v>
      </c>
      <c r="Q159" s="71">
        <v>24</v>
      </c>
      <c r="R159" s="60">
        <v>0</v>
      </c>
      <c r="S159" s="70">
        <v>1.53</v>
      </c>
      <c r="T159" s="71">
        <v>26</v>
      </c>
      <c r="U159" s="71">
        <v>12</v>
      </c>
      <c r="V159" s="78">
        <v>14</v>
      </c>
      <c r="W159" s="78">
        <v>1.24</v>
      </c>
      <c r="X159" s="78">
        <v>1.24</v>
      </c>
      <c r="Y159" s="70">
        <v>24</v>
      </c>
      <c r="Z159" s="71">
        <v>13</v>
      </c>
      <c r="AA159" s="78">
        <v>11</v>
      </c>
      <c r="AB159" s="78">
        <v>0.97</v>
      </c>
      <c r="AC159" s="78">
        <v>0.65</v>
      </c>
      <c r="AD159" s="63" t="s">
        <v>25</v>
      </c>
    </row>
    <row r="160" spans="1:30" ht="17.25" thickBot="1">
      <c r="A160" s="72">
        <v>125</v>
      </c>
      <c r="B160" s="57" t="s">
        <v>147</v>
      </c>
      <c r="C160" s="58" t="s">
        <v>1832</v>
      </c>
      <c r="D160" s="69" t="s">
        <v>104</v>
      </c>
      <c r="E160" s="58" t="s">
        <v>77</v>
      </c>
      <c r="F160" s="69" t="s">
        <v>3839</v>
      </c>
      <c r="G160" s="69">
        <v>2001</v>
      </c>
      <c r="H160" s="70">
        <v>13</v>
      </c>
      <c r="I160" s="98">
        <v>1015</v>
      </c>
      <c r="J160" s="71">
        <v>78</v>
      </c>
      <c r="K160" s="71">
        <v>66.3</v>
      </c>
      <c r="L160" s="71">
        <v>11.3</v>
      </c>
      <c r="M160" s="70">
        <v>11</v>
      </c>
      <c r="N160" s="71">
        <v>90</v>
      </c>
      <c r="O160" s="71">
        <v>11</v>
      </c>
      <c r="P160" s="70">
        <v>2</v>
      </c>
      <c r="Q160" s="71">
        <v>13</v>
      </c>
      <c r="R160" s="60">
        <v>0</v>
      </c>
      <c r="S160" s="70">
        <v>1.23</v>
      </c>
      <c r="T160" s="71">
        <v>18</v>
      </c>
      <c r="U160" s="71">
        <v>17</v>
      </c>
      <c r="V160" s="78">
        <v>1</v>
      </c>
      <c r="W160" s="78">
        <v>0.09</v>
      </c>
      <c r="X160" s="78">
        <v>0.26</v>
      </c>
      <c r="Y160" s="70">
        <v>20.2</v>
      </c>
      <c r="Z160" s="71">
        <v>14.8</v>
      </c>
      <c r="AA160" s="78">
        <v>5.5</v>
      </c>
      <c r="AB160" s="78">
        <v>0.48</v>
      </c>
      <c r="AC160" s="78">
        <v>0.19</v>
      </c>
      <c r="AD160" s="63" t="s">
        <v>25</v>
      </c>
    </row>
    <row r="161" spans="1:30" ht="17.25" thickBot="1">
      <c r="A161" s="72">
        <v>283</v>
      </c>
      <c r="B161" s="57" t="s">
        <v>216</v>
      </c>
      <c r="C161" s="58" t="s">
        <v>1855</v>
      </c>
      <c r="D161" s="69" t="s">
        <v>102</v>
      </c>
      <c r="E161" s="58" t="s">
        <v>75</v>
      </c>
      <c r="F161" s="69" t="s">
        <v>4090</v>
      </c>
      <c r="G161" s="69">
        <v>1991</v>
      </c>
      <c r="H161" s="70">
        <v>16</v>
      </c>
      <c r="I161" s="98">
        <v>1015</v>
      </c>
      <c r="J161" s="71">
        <v>63</v>
      </c>
      <c r="K161" s="71">
        <v>62.7</v>
      </c>
      <c r="L161" s="71">
        <v>11.3</v>
      </c>
      <c r="M161" s="70">
        <v>14</v>
      </c>
      <c r="N161" s="71">
        <v>69</v>
      </c>
      <c r="O161" s="71">
        <v>2</v>
      </c>
      <c r="P161" s="70">
        <v>2</v>
      </c>
      <c r="Q161" s="71">
        <v>24</v>
      </c>
      <c r="R161" s="71">
        <v>1</v>
      </c>
      <c r="S161" s="70">
        <v>1.1299999999999999</v>
      </c>
      <c r="T161" s="71">
        <v>17</v>
      </c>
      <c r="U161" s="71">
        <v>22</v>
      </c>
      <c r="V161" s="77">
        <v>-5</v>
      </c>
      <c r="W161" s="77">
        <v>-0.44</v>
      </c>
      <c r="X161" s="77">
        <v>-0.44</v>
      </c>
      <c r="Y161" s="70">
        <v>12.3</v>
      </c>
      <c r="Z161" s="71">
        <v>19.899999999999999</v>
      </c>
      <c r="AA161" s="77">
        <v>-7.6</v>
      </c>
      <c r="AB161" s="77">
        <v>-0.68</v>
      </c>
      <c r="AC161" s="77">
        <v>-0.62</v>
      </c>
      <c r="AD161" s="63" t="s">
        <v>25</v>
      </c>
    </row>
    <row r="162" spans="1:30" ht="17.25" thickBot="1">
      <c r="A162" s="72">
        <v>610</v>
      </c>
      <c r="B162" s="57" t="s">
        <v>356</v>
      </c>
      <c r="C162" s="58" t="s">
        <v>1838</v>
      </c>
      <c r="D162" s="69" t="s">
        <v>102</v>
      </c>
      <c r="E162" s="58" t="s">
        <v>75</v>
      </c>
      <c r="F162" s="69" t="s">
        <v>4316</v>
      </c>
      <c r="G162" s="69">
        <v>1997</v>
      </c>
      <c r="H162" s="70">
        <v>18</v>
      </c>
      <c r="I162" s="98">
        <v>1013</v>
      </c>
      <c r="J162" s="71">
        <v>56</v>
      </c>
      <c r="K162" s="71">
        <v>62.5</v>
      </c>
      <c r="L162" s="71">
        <v>11.3</v>
      </c>
      <c r="M162" s="70">
        <v>10</v>
      </c>
      <c r="N162" s="71">
        <v>79</v>
      </c>
      <c r="O162" s="71">
        <v>4</v>
      </c>
      <c r="P162" s="70">
        <v>8</v>
      </c>
      <c r="Q162" s="71">
        <v>28</v>
      </c>
      <c r="R162" s="60">
        <v>0</v>
      </c>
      <c r="S162" s="70">
        <v>1.17</v>
      </c>
      <c r="T162" s="71">
        <v>14</v>
      </c>
      <c r="U162" s="71">
        <v>18</v>
      </c>
      <c r="V162" s="77">
        <v>-4</v>
      </c>
      <c r="W162" s="77">
        <v>-0.36</v>
      </c>
      <c r="X162" s="77">
        <v>-0.21</v>
      </c>
      <c r="Y162" s="70">
        <v>13.6</v>
      </c>
      <c r="Z162" s="71">
        <v>21.9</v>
      </c>
      <c r="AA162" s="77">
        <v>-8.1999999999999993</v>
      </c>
      <c r="AB162" s="77">
        <v>-0.73</v>
      </c>
      <c r="AC162" s="77">
        <v>-0.77</v>
      </c>
      <c r="AD162" s="63" t="s">
        <v>25</v>
      </c>
    </row>
    <row r="163" spans="1:30" ht="17.25" thickBot="1">
      <c r="A163" s="72">
        <v>213</v>
      </c>
      <c r="B163" s="57" t="s">
        <v>187</v>
      </c>
      <c r="C163" s="58" t="s">
        <v>1851</v>
      </c>
      <c r="D163" s="69" t="s">
        <v>103</v>
      </c>
      <c r="E163" s="58" t="s">
        <v>96</v>
      </c>
      <c r="F163" s="69" t="s">
        <v>4049</v>
      </c>
      <c r="G163" s="69">
        <v>1989</v>
      </c>
      <c r="H163" s="70">
        <v>14</v>
      </c>
      <c r="I163" s="98">
        <v>1012</v>
      </c>
      <c r="J163" s="71">
        <v>72</v>
      </c>
      <c r="K163" s="71">
        <v>62.5</v>
      </c>
      <c r="L163" s="71">
        <v>11.2</v>
      </c>
      <c r="M163" s="70">
        <v>13</v>
      </c>
      <c r="N163" s="71">
        <v>74</v>
      </c>
      <c r="O163" s="71">
        <v>8</v>
      </c>
      <c r="P163" s="70">
        <v>1</v>
      </c>
      <c r="Q163" s="71">
        <v>45</v>
      </c>
      <c r="R163" s="71">
        <v>2</v>
      </c>
      <c r="S163" s="70">
        <v>1.21</v>
      </c>
      <c r="T163" s="71">
        <v>13</v>
      </c>
      <c r="U163" s="71">
        <v>17</v>
      </c>
      <c r="V163" s="77">
        <v>-4</v>
      </c>
      <c r="W163" s="77">
        <v>-0.36</v>
      </c>
      <c r="X163" s="77">
        <v>-1.1000000000000001</v>
      </c>
      <c r="Y163" s="70">
        <v>19.7</v>
      </c>
      <c r="Z163" s="71">
        <v>15.3</v>
      </c>
      <c r="AA163" s="78">
        <v>4.4000000000000004</v>
      </c>
      <c r="AB163" s="78">
        <v>0.39</v>
      </c>
      <c r="AC163" s="78">
        <v>0.25</v>
      </c>
      <c r="AD163" s="63" t="s">
        <v>25</v>
      </c>
    </row>
    <row r="164" spans="1:30" ht="17.25" thickBot="1">
      <c r="A164" s="72">
        <v>574</v>
      </c>
      <c r="B164" s="57" t="s">
        <v>2725</v>
      </c>
      <c r="C164" s="58" t="s">
        <v>1809</v>
      </c>
      <c r="D164" s="69" t="s">
        <v>104</v>
      </c>
      <c r="E164" s="58" t="s">
        <v>2347</v>
      </c>
      <c r="F164" s="69" t="s">
        <v>4288</v>
      </c>
      <c r="G164" s="69">
        <v>1998</v>
      </c>
      <c r="H164" s="70">
        <v>13</v>
      </c>
      <c r="I164" s="98">
        <v>1004</v>
      </c>
      <c r="J164" s="71">
        <v>77</v>
      </c>
      <c r="K164" s="71">
        <v>62</v>
      </c>
      <c r="L164" s="71">
        <v>11.2</v>
      </c>
      <c r="M164" s="70">
        <v>11</v>
      </c>
      <c r="N164" s="71">
        <v>90</v>
      </c>
      <c r="O164" s="71">
        <v>10</v>
      </c>
      <c r="P164" s="70">
        <v>2</v>
      </c>
      <c r="Q164" s="71">
        <v>9</v>
      </c>
      <c r="R164" s="71">
        <v>5</v>
      </c>
      <c r="S164" s="70">
        <v>0.62</v>
      </c>
      <c r="T164" s="71">
        <v>8</v>
      </c>
      <c r="U164" s="71">
        <v>26</v>
      </c>
      <c r="V164" s="77">
        <v>-18</v>
      </c>
      <c r="W164" s="77">
        <v>-1.61</v>
      </c>
      <c r="X164" s="78">
        <v>0.28999999999999998</v>
      </c>
      <c r="Y164" s="70">
        <v>7.8</v>
      </c>
      <c r="Z164" s="71">
        <v>20.2</v>
      </c>
      <c r="AA164" s="77">
        <v>-12.4</v>
      </c>
      <c r="AB164" s="77">
        <v>-1.1100000000000001</v>
      </c>
      <c r="AC164" s="78">
        <v>0.51</v>
      </c>
      <c r="AD164" s="63" t="s">
        <v>25</v>
      </c>
    </row>
    <row r="165" spans="1:30" ht="17.25" thickBot="1">
      <c r="A165" s="72">
        <v>299</v>
      </c>
      <c r="B165" s="57" t="s">
        <v>2663</v>
      </c>
      <c r="C165" s="58" t="s">
        <v>1863</v>
      </c>
      <c r="D165" s="69" t="s">
        <v>104</v>
      </c>
      <c r="E165" s="58" t="s">
        <v>2626</v>
      </c>
      <c r="F165" s="69" t="s">
        <v>4101</v>
      </c>
      <c r="G165" s="69">
        <v>2001</v>
      </c>
      <c r="H165" s="70">
        <v>14</v>
      </c>
      <c r="I165" s="98">
        <v>1003</v>
      </c>
      <c r="J165" s="71">
        <v>72</v>
      </c>
      <c r="K165" s="71">
        <v>63.2</v>
      </c>
      <c r="L165" s="71">
        <v>11.1</v>
      </c>
      <c r="M165" s="70">
        <v>12</v>
      </c>
      <c r="N165" s="71">
        <v>79</v>
      </c>
      <c r="O165" s="71">
        <v>6</v>
      </c>
      <c r="P165" s="70">
        <v>2</v>
      </c>
      <c r="Q165" s="71">
        <v>28</v>
      </c>
      <c r="R165" s="71">
        <v>1</v>
      </c>
      <c r="S165" s="70">
        <v>0.6</v>
      </c>
      <c r="T165" s="71">
        <v>13</v>
      </c>
      <c r="U165" s="71">
        <v>21</v>
      </c>
      <c r="V165" s="77">
        <v>-8</v>
      </c>
      <c r="W165" s="77">
        <v>-0.72</v>
      </c>
      <c r="X165" s="78">
        <v>0.21</v>
      </c>
      <c r="Y165" s="70">
        <v>10</v>
      </c>
      <c r="Z165" s="71">
        <v>22.5</v>
      </c>
      <c r="AA165" s="77">
        <v>-12.4</v>
      </c>
      <c r="AB165" s="77">
        <v>-1.1200000000000001</v>
      </c>
      <c r="AC165" s="77">
        <v>-0.21</v>
      </c>
      <c r="AD165" s="63" t="s">
        <v>25</v>
      </c>
    </row>
    <row r="166" spans="1:30" ht="17.25" thickBot="1">
      <c r="A166" s="72">
        <v>607</v>
      </c>
      <c r="B166" s="57" t="s">
        <v>354</v>
      </c>
      <c r="C166" s="58" t="s">
        <v>1822</v>
      </c>
      <c r="D166" s="69" t="s">
        <v>102</v>
      </c>
      <c r="E166" s="58" t="s">
        <v>75</v>
      </c>
      <c r="F166" s="69" t="s">
        <v>4313</v>
      </c>
      <c r="G166" s="69">
        <v>1988</v>
      </c>
      <c r="H166" s="70">
        <v>15</v>
      </c>
      <c r="I166" s="98">
        <v>1001</v>
      </c>
      <c r="J166" s="71">
        <v>67</v>
      </c>
      <c r="K166" s="71">
        <v>61.8</v>
      </c>
      <c r="L166" s="71">
        <v>11.1</v>
      </c>
      <c r="M166" s="70">
        <v>12</v>
      </c>
      <c r="N166" s="71">
        <v>78</v>
      </c>
      <c r="O166" s="71">
        <v>4</v>
      </c>
      <c r="P166" s="70">
        <v>3</v>
      </c>
      <c r="Q166" s="71">
        <v>23</v>
      </c>
      <c r="R166" s="71">
        <v>1</v>
      </c>
      <c r="S166" s="70">
        <v>1.33</v>
      </c>
      <c r="T166" s="71">
        <v>16</v>
      </c>
      <c r="U166" s="71">
        <v>15</v>
      </c>
      <c r="V166" s="78">
        <v>1</v>
      </c>
      <c r="W166" s="78">
        <v>0.09</v>
      </c>
      <c r="X166" s="78">
        <v>0.96</v>
      </c>
      <c r="Y166" s="70">
        <v>14.6</v>
      </c>
      <c r="Z166" s="71">
        <v>15.7</v>
      </c>
      <c r="AA166" s="77">
        <v>-1.1000000000000001</v>
      </c>
      <c r="AB166" s="77">
        <v>-0.1</v>
      </c>
      <c r="AC166" s="78">
        <v>0.89</v>
      </c>
      <c r="AD166" s="63" t="s">
        <v>25</v>
      </c>
    </row>
    <row r="167" spans="1:30" ht="17.25" thickBot="1">
      <c r="A167" s="72">
        <v>127</v>
      </c>
      <c r="B167" s="57" t="s">
        <v>2908</v>
      </c>
      <c r="C167" s="58" t="s">
        <v>1812</v>
      </c>
      <c r="D167" s="69" t="s">
        <v>103</v>
      </c>
      <c r="E167" s="58" t="s">
        <v>95</v>
      </c>
      <c r="F167" s="69" t="s">
        <v>3984</v>
      </c>
      <c r="G167" s="69">
        <v>1997</v>
      </c>
      <c r="H167" s="70">
        <v>13</v>
      </c>
      <c r="I167" s="71">
        <v>998</v>
      </c>
      <c r="J167" s="71">
        <v>77</v>
      </c>
      <c r="K167" s="71">
        <v>62.8</v>
      </c>
      <c r="L167" s="71">
        <v>11.1</v>
      </c>
      <c r="M167" s="70">
        <v>12</v>
      </c>
      <c r="N167" s="71">
        <v>79</v>
      </c>
      <c r="O167" s="71">
        <v>8</v>
      </c>
      <c r="P167" s="70">
        <v>1</v>
      </c>
      <c r="Q167" s="71">
        <v>45</v>
      </c>
      <c r="R167" s="60">
        <v>0</v>
      </c>
      <c r="S167" s="70">
        <v>1.29</v>
      </c>
      <c r="T167" s="71">
        <v>16</v>
      </c>
      <c r="U167" s="71">
        <v>17</v>
      </c>
      <c r="V167" s="77">
        <v>-1</v>
      </c>
      <c r="W167" s="77">
        <v>-0.09</v>
      </c>
      <c r="X167" s="78">
        <v>0.98</v>
      </c>
      <c r="Y167" s="70">
        <v>16.5</v>
      </c>
      <c r="Z167" s="71">
        <v>17.600000000000001</v>
      </c>
      <c r="AA167" s="77">
        <v>-1.1000000000000001</v>
      </c>
      <c r="AB167" s="77">
        <v>-0.1</v>
      </c>
      <c r="AC167" s="78">
        <v>0.53</v>
      </c>
      <c r="AD167" s="63" t="s">
        <v>25</v>
      </c>
    </row>
    <row r="168" spans="1:30" ht="17.25" thickBot="1">
      <c r="A168" s="72">
        <v>14</v>
      </c>
      <c r="B168" s="57" t="s">
        <v>106</v>
      </c>
      <c r="C168" s="58" t="s">
        <v>1815</v>
      </c>
      <c r="D168" s="69" t="s">
        <v>1833</v>
      </c>
      <c r="E168" s="58" t="s">
        <v>93</v>
      </c>
      <c r="F168" s="69" t="s">
        <v>3909</v>
      </c>
      <c r="G168" s="69">
        <v>2001</v>
      </c>
      <c r="H168" s="70">
        <v>15</v>
      </c>
      <c r="I168" s="71">
        <v>995</v>
      </c>
      <c r="J168" s="71">
        <v>66</v>
      </c>
      <c r="K168" s="71">
        <v>61.4</v>
      </c>
      <c r="L168" s="71">
        <v>11.1</v>
      </c>
      <c r="M168" s="70">
        <v>13</v>
      </c>
      <c r="N168" s="71">
        <v>71</v>
      </c>
      <c r="O168" s="71">
        <v>3</v>
      </c>
      <c r="P168" s="70">
        <v>2</v>
      </c>
      <c r="Q168" s="71">
        <v>33</v>
      </c>
      <c r="R168" s="60">
        <v>0</v>
      </c>
      <c r="S168" s="70">
        <v>1.2</v>
      </c>
      <c r="T168" s="71">
        <v>12</v>
      </c>
      <c r="U168" s="71">
        <v>17</v>
      </c>
      <c r="V168" s="77">
        <v>-5</v>
      </c>
      <c r="W168" s="77">
        <v>-0.45</v>
      </c>
      <c r="X168" s="77">
        <v>-0.16</v>
      </c>
      <c r="Y168" s="70">
        <v>12.8</v>
      </c>
      <c r="Z168" s="71">
        <v>16.600000000000001</v>
      </c>
      <c r="AA168" s="77">
        <v>-3.8</v>
      </c>
      <c r="AB168" s="77">
        <v>-0.34</v>
      </c>
      <c r="AC168" s="78">
        <v>0.28999999999999998</v>
      </c>
      <c r="AD168" s="63" t="s">
        <v>25</v>
      </c>
    </row>
    <row r="169" spans="1:30" ht="17.25" thickBot="1">
      <c r="A169" s="72">
        <v>58</v>
      </c>
      <c r="B169" s="57" t="s">
        <v>2635</v>
      </c>
      <c r="C169" s="58" t="s">
        <v>1826</v>
      </c>
      <c r="D169" s="69" t="s">
        <v>104</v>
      </c>
      <c r="E169" s="58" t="s">
        <v>2626</v>
      </c>
      <c r="F169" s="69" t="s">
        <v>3937</v>
      </c>
      <c r="G169" s="69">
        <v>1994</v>
      </c>
      <c r="H169" s="70">
        <v>12</v>
      </c>
      <c r="I169" s="71">
        <v>995</v>
      </c>
      <c r="J169" s="71">
        <v>83</v>
      </c>
      <c r="K169" s="71">
        <v>62.7</v>
      </c>
      <c r="L169" s="71">
        <v>11.1</v>
      </c>
      <c r="M169" s="70">
        <v>12</v>
      </c>
      <c r="N169" s="71">
        <v>83</v>
      </c>
      <c r="O169" s="71">
        <v>10</v>
      </c>
      <c r="P169" s="59">
        <v>0</v>
      </c>
      <c r="Q169" s="60"/>
      <c r="R169" s="60">
        <v>0</v>
      </c>
      <c r="S169" s="70">
        <v>0.77</v>
      </c>
      <c r="T169" s="71">
        <v>13</v>
      </c>
      <c r="U169" s="71">
        <v>22</v>
      </c>
      <c r="V169" s="77">
        <v>-9</v>
      </c>
      <c r="W169" s="77">
        <v>-0.81</v>
      </c>
      <c r="X169" s="77">
        <v>-0.06</v>
      </c>
      <c r="Y169" s="70">
        <v>10.8</v>
      </c>
      <c r="Z169" s="71">
        <v>21.5</v>
      </c>
      <c r="AA169" s="77">
        <v>-10.7</v>
      </c>
      <c r="AB169" s="77">
        <v>-0.96</v>
      </c>
      <c r="AC169" s="78">
        <v>0.2</v>
      </c>
      <c r="AD169" s="63" t="s">
        <v>25</v>
      </c>
    </row>
    <row r="170" spans="1:30" ht="17.25" thickBot="1">
      <c r="A170" s="72">
        <v>554</v>
      </c>
      <c r="B170" s="57" t="s">
        <v>3077</v>
      </c>
      <c r="C170" s="58" t="s">
        <v>1812</v>
      </c>
      <c r="D170" s="69" t="s">
        <v>102</v>
      </c>
      <c r="E170" s="58" t="s">
        <v>95</v>
      </c>
      <c r="F170" s="69" t="s">
        <v>4271</v>
      </c>
      <c r="G170" s="69">
        <v>1999</v>
      </c>
      <c r="H170" s="70">
        <v>14</v>
      </c>
      <c r="I170" s="71">
        <v>993</v>
      </c>
      <c r="J170" s="71">
        <v>71</v>
      </c>
      <c r="K170" s="71">
        <v>62.5</v>
      </c>
      <c r="L170" s="71">
        <v>11</v>
      </c>
      <c r="M170" s="70">
        <v>12</v>
      </c>
      <c r="N170" s="71">
        <v>79</v>
      </c>
      <c r="O170" s="71">
        <v>2</v>
      </c>
      <c r="P170" s="70">
        <v>2</v>
      </c>
      <c r="Q170" s="71">
        <v>25</v>
      </c>
      <c r="R170" s="60">
        <v>0</v>
      </c>
      <c r="S170" s="70">
        <v>1.4</v>
      </c>
      <c r="T170" s="71">
        <v>19</v>
      </c>
      <c r="U170" s="71">
        <v>19</v>
      </c>
      <c r="V170" s="60">
        <v>0</v>
      </c>
      <c r="W170" s="60">
        <v>0</v>
      </c>
      <c r="X170" s="78">
        <v>1.21</v>
      </c>
      <c r="Y170" s="70">
        <v>15.6</v>
      </c>
      <c r="Z170" s="71">
        <v>16</v>
      </c>
      <c r="AA170" s="77">
        <v>-0.4</v>
      </c>
      <c r="AB170" s="77">
        <v>-0.04</v>
      </c>
      <c r="AC170" s="78">
        <v>0.69</v>
      </c>
      <c r="AD170" s="63" t="s">
        <v>25</v>
      </c>
    </row>
    <row r="171" spans="1:30" ht="17.25" thickBot="1">
      <c r="A171" s="72">
        <v>77</v>
      </c>
      <c r="B171" s="57" t="s">
        <v>130</v>
      </c>
      <c r="C171" s="58" t="s">
        <v>1830</v>
      </c>
      <c r="D171" s="69" t="s">
        <v>104</v>
      </c>
      <c r="E171" s="58" t="s">
        <v>87</v>
      </c>
      <c r="F171" s="69" t="s">
        <v>3951</v>
      </c>
      <c r="G171" s="69">
        <v>1991</v>
      </c>
      <c r="H171" s="70">
        <v>14</v>
      </c>
      <c r="I171" s="71">
        <v>991</v>
      </c>
      <c r="J171" s="71">
        <v>71</v>
      </c>
      <c r="K171" s="71">
        <v>61.2</v>
      </c>
      <c r="L171" s="71">
        <v>11</v>
      </c>
      <c r="M171" s="70">
        <v>13</v>
      </c>
      <c r="N171" s="71">
        <v>75</v>
      </c>
      <c r="O171" s="71">
        <v>7</v>
      </c>
      <c r="P171" s="70">
        <v>1</v>
      </c>
      <c r="Q171" s="71">
        <v>15</v>
      </c>
      <c r="R171" s="71">
        <v>2</v>
      </c>
      <c r="S171" s="70">
        <v>0.71</v>
      </c>
      <c r="T171" s="71">
        <v>9</v>
      </c>
      <c r="U171" s="71">
        <v>15</v>
      </c>
      <c r="V171" s="77">
        <v>-6</v>
      </c>
      <c r="W171" s="77">
        <v>-0.54</v>
      </c>
      <c r="X171" s="78">
        <v>0.6</v>
      </c>
      <c r="Y171" s="70">
        <v>12.1</v>
      </c>
      <c r="Z171" s="71">
        <v>16.5</v>
      </c>
      <c r="AA171" s="77">
        <v>-4.4000000000000004</v>
      </c>
      <c r="AB171" s="77">
        <v>-0.4</v>
      </c>
      <c r="AC171" s="78">
        <v>0.11</v>
      </c>
      <c r="AD171" s="63" t="s">
        <v>25</v>
      </c>
    </row>
    <row r="172" spans="1:30" ht="17.25" thickBot="1">
      <c r="A172" s="72">
        <v>100</v>
      </c>
      <c r="B172" s="57" t="s">
        <v>2796</v>
      </c>
      <c r="C172" s="58" t="s">
        <v>1812</v>
      </c>
      <c r="D172" s="69" t="s">
        <v>102</v>
      </c>
      <c r="E172" s="58" t="s">
        <v>96</v>
      </c>
      <c r="F172" s="69" t="s">
        <v>3969</v>
      </c>
      <c r="G172" s="69">
        <v>1997</v>
      </c>
      <c r="H172" s="70">
        <v>14</v>
      </c>
      <c r="I172" s="71">
        <v>977</v>
      </c>
      <c r="J172" s="71">
        <v>70</v>
      </c>
      <c r="K172" s="71">
        <v>60.3</v>
      </c>
      <c r="L172" s="71">
        <v>10.9</v>
      </c>
      <c r="M172" s="70">
        <v>12</v>
      </c>
      <c r="N172" s="71">
        <v>77</v>
      </c>
      <c r="O172" s="71">
        <v>2</v>
      </c>
      <c r="P172" s="70">
        <v>2</v>
      </c>
      <c r="Q172" s="71">
        <v>27</v>
      </c>
      <c r="R172" s="60">
        <v>0</v>
      </c>
      <c r="S172" s="70">
        <v>1.57</v>
      </c>
      <c r="T172" s="71">
        <v>15</v>
      </c>
      <c r="U172" s="71">
        <v>13</v>
      </c>
      <c r="V172" s="78">
        <v>2</v>
      </c>
      <c r="W172" s="78">
        <v>0.18</v>
      </c>
      <c r="X172" s="78">
        <v>0.32</v>
      </c>
      <c r="Y172" s="70">
        <v>17.2</v>
      </c>
      <c r="Z172" s="71">
        <v>14.1</v>
      </c>
      <c r="AA172" s="78">
        <v>3.1</v>
      </c>
      <c r="AB172" s="78">
        <v>0.28999999999999998</v>
      </c>
      <c r="AC172" s="77">
        <v>-0.01</v>
      </c>
      <c r="AD172" s="63" t="s">
        <v>25</v>
      </c>
    </row>
    <row r="173" spans="1:30" ht="17.25" thickBot="1">
      <c r="A173" s="72">
        <v>317</v>
      </c>
      <c r="B173" s="57" t="s">
        <v>2667</v>
      </c>
      <c r="C173" s="58" t="s">
        <v>1852</v>
      </c>
      <c r="D173" s="69" t="s">
        <v>1810</v>
      </c>
      <c r="E173" s="58" t="s">
        <v>2346</v>
      </c>
      <c r="F173" s="69" t="s">
        <v>4112</v>
      </c>
      <c r="G173" s="69">
        <v>2004</v>
      </c>
      <c r="H173" s="70">
        <v>15</v>
      </c>
      <c r="I173" s="71">
        <v>974</v>
      </c>
      <c r="J173" s="71">
        <v>65</v>
      </c>
      <c r="K173" s="71">
        <v>60.1</v>
      </c>
      <c r="L173" s="71">
        <v>10.8</v>
      </c>
      <c r="M173" s="70">
        <v>13</v>
      </c>
      <c r="N173" s="71">
        <v>69</v>
      </c>
      <c r="O173" s="60">
        <v>0</v>
      </c>
      <c r="P173" s="70">
        <v>2</v>
      </c>
      <c r="Q173" s="71">
        <v>38</v>
      </c>
      <c r="R173" s="60">
        <v>0</v>
      </c>
      <c r="S173" s="70">
        <v>0.47</v>
      </c>
      <c r="T173" s="71">
        <v>11</v>
      </c>
      <c r="U173" s="71">
        <v>23</v>
      </c>
      <c r="V173" s="77">
        <v>-12</v>
      </c>
      <c r="W173" s="77">
        <v>-1.1100000000000001</v>
      </c>
      <c r="X173" s="77">
        <v>-0.27</v>
      </c>
      <c r="Y173" s="70">
        <v>9</v>
      </c>
      <c r="Z173" s="71">
        <v>15.4</v>
      </c>
      <c r="AA173" s="77">
        <v>-6.5</v>
      </c>
      <c r="AB173" s="77">
        <v>-0.6</v>
      </c>
      <c r="AC173" s="78">
        <v>0.45</v>
      </c>
      <c r="AD173" s="63" t="s">
        <v>25</v>
      </c>
    </row>
    <row r="174" spans="1:30" ht="17.25" thickBot="1">
      <c r="A174" s="72">
        <v>423</v>
      </c>
      <c r="B174" s="57" t="s">
        <v>279</v>
      </c>
      <c r="C174" s="58" t="s">
        <v>1837</v>
      </c>
      <c r="D174" s="69" t="s">
        <v>102</v>
      </c>
      <c r="E174" s="58" t="s">
        <v>79</v>
      </c>
      <c r="F174" s="69" t="s">
        <v>4189</v>
      </c>
      <c r="G174" s="69">
        <v>1999</v>
      </c>
      <c r="H174" s="70">
        <v>17</v>
      </c>
      <c r="I174" s="71">
        <v>971</v>
      </c>
      <c r="J174" s="71">
        <v>57</v>
      </c>
      <c r="K174" s="71">
        <v>59.9</v>
      </c>
      <c r="L174" s="71">
        <v>10.8</v>
      </c>
      <c r="M174" s="70">
        <v>10</v>
      </c>
      <c r="N174" s="71">
        <v>82</v>
      </c>
      <c r="O174" s="71">
        <v>4</v>
      </c>
      <c r="P174" s="70">
        <v>7</v>
      </c>
      <c r="Q174" s="71">
        <v>22</v>
      </c>
      <c r="R174" s="71">
        <v>1</v>
      </c>
      <c r="S174" s="70">
        <v>2.29</v>
      </c>
      <c r="T174" s="71">
        <v>26</v>
      </c>
      <c r="U174" s="71">
        <v>9</v>
      </c>
      <c r="V174" s="78">
        <v>17</v>
      </c>
      <c r="W174" s="78">
        <v>1.58</v>
      </c>
      <c r="X174" s="78">
        <v>1.02</v>
      </c>
      <c r="Y174" s="70">
        <v>24.3</v>
      </c>
      <c r="Z174" s="71">
        <v>12.7</v>
      </c>
      <c r="AA174" s="78">
        <v>11.6</v>
      </c>
      <c r="AB174" s="78">
        <v>1.07</v>
      </c>
      <c r="AC174" s="78">
        <v>0.72</v>
      </c>
      <c r="AD174" s="63" t="s">
        <v>25</v>
      </c>
    </row>
    <row r="175" spans="1:30" ht="17.25" thickBot="1">
      <c r="A175" s="72">
        <v>285</v>
      </c>
      <c r="B175" s="57" t="s">
        <v>1948</v>
      </c>
      <c r="C175" s="58" t="s">
        <v>1822</v>
      </c>
      <c r="D175" s="69" t="s">
        <v>1819</v>
      </c>
      <c r="E175" s="58" t="s">
        <v>73</v>
      </c>
      <c r="F175" s="69" t="s">
        <v>4091</v>
      </c>
      <c r="G175" s="69">
        <v>2001</v>
      </c>
      <c r="H175" s="70">
        <v>18</v>
      </c>
      <c r="I175" s="71">
        <v>966</v>
      </c>
      <c r="J175" s="71">
        <v>54</v>
      </c>
      <c r="K175" s="71">
        <v>59.6</v>
      </c>
      <c r="L175" s="71">
        <v>10.7</v>
      </c>
      <c r="M175" s="70">
        <v>7</v>
      </c>
      <c r="N175" s="71">
        <v>81</v>
      </c>
      <c r="O175" s="71">
        <v>2</v>
      </c>
      <c r="P175" s="70">
        <v>11</v>
      </c>
      <c r="Q175" s="71">
        <v>37</v>
      </c>
      <c r="R175" s="60">
        <v>0</v>
      </c>
      <c r="S175" s="70">
        <v>1.5</v>
      </c>
      <c r="T175" s="71">
        <v>21</v>
      </c>
      <c r="U175" s="71">
        <v>18</v>
      </c>
      <c r="V175" s="78">
        <v>3</v>
      </c>
      <c r="W175" s="78">
        <v>0.28000000000000003</v>
      </c>
      <c r="X175" s="78">
        <v>0.28000000000000003</v>
      </c>
      <c r="Y175" s="70">
        <v>18.899999999999999</v>
      </c>
      <c r="Z175" s="71">
        <v>15.9</v>
      </c>
      <c r="AA175" s="78">
        <v>3</v>
      </c>
      <c r="AB175" s="78">
        <v>0.28000000000000003</v>
      </c>
      <c r="AC175" s="78">
        <v>0.3</v>
      </c>
      <c r="AD175" s="63" t="s">
        <v>25</v>
      </c>
    </row>
    <row r="176" spans="1:30" ht="17.25" thickBot="1">
      <c r="A176" s="72">
        <v>263</v>
      </c>
      <c r="B176" s="57" t="s">
        <v>3070</v>
      </c>
      <c r="C176" s="58" t="s">
        <v>1812</v>
      </c>
      <c r="D176" s="69" t="s">
        <v>103</v>
      </c>
      <c r="E176" s="58" t="s">
        <v>85</v>
      </c>
      <c r="F176" s="69" t="s">
        <v>4080</v>
      </c>
      <c r="G176" s="69">
        <v>1995</v>
      </c>
      <c r="H176" s="70">
        <v>14</v>
      </c>
      <c r="I176" s="71">
        <v>964</v>
      </c>
      <c r="J176" s="71">
        <v>69</v>
      </c>
      <c r="K176" s="71">
        <v>59.5</v>
      </c>
      <c r="L176" s="71">
        <v>10.7</v>
      </c>
      <c r="M176" s="70">
        <v>11</v>
      </c>
      <c r="N176" s="71">
        <v>82</v>
      </c>
      <c r="O176" s="71">
        <v>5</v>
      </c>
      <c r="P176" s="70">
        <v>3</v>
      </c>
      <c r="Q176" s="71">
        <v>20</v>
      </c>
      <c r="R176" s="60">
        <v>0</v>
      </c>
      <c r="S176" s="70">
        <v>0.93</v>
      </c>
      <c r="T176" s="71">
        <v>10</v>
      </c>
      <c r="U176" s="71">
        <v>19</v>
      </c>
      <c r="V176" s="77">
        <v>-9</v>
      </c>
      <c r="W176" s="77">
        <v>-0.84</v>
      </c>
      <c r="X176" s="77">
        <v>-0.98</v>
      </c>
      <c r="Y176" s="70">
        <v>12.2</v>
      </c>
      <c r="Z176" s="71">
        <v>16</v>
      </c>
      <c r="AA176" s="77">
        <v>-3.8</v>
      </c>
      <c r="AB176" s="77">
        <v>-0.36</v>
      </c>
      <c r="AC176" s="77">
        <v>-0.59</v>
      </c>
      <c r="AD176" s="63" t="s">
        <v>25</v>
      </c>
    </row>
    <row r="177" spans="1:30" ht="17.25" thickBot="1">
      <c r="A177" s="72">
        <v>592</v>
      </c>
      <c r="B177" s="57" t="s">
        <v>2035</v>
      </c>
      <c r="C177" s="58" t="s">
        <v>1822</v>
      </c>
      <c r="D177" s="69" t="s">
        <v>104</v>
      </c>
      <c r="E177" s="58" t="s">
        <v>2346</v>
      </c>
      <c r="F177" s="69" t="s">
        <v>4301</v>
      </c>
      <c r="G177" s="69">
        <v>1999</v>
      </c>
      <c r="H177" s="70">
        <v>12</v>
      </c>
      <c r="I177" s="71">
        <v>955</v>
      </c>
      <c r="J177" s="71">
        <v>80</v>
      </c>
      <c r="K177" s="71">
        <v>59</v>
      </c>
      <c r="L177" s="71">
        <v>10.6</v>
      </c>
      <c r="M177" s="70">
        <v>11</v>
      </c>
      <c r="N177" s="71">
        <v>87</v>
      </c>
      <c r="O177" s="71">
        <v>7</v>
      </c>
      <c r="P177" s="70">
        <v>1</v>
      </c>
      <c r="Q177" s="71">
        <v>3</v>
      </c>
      <c r="R177" s="71">
        <v>2</v>
      </c>
      <c r="S177" s="70">
        <v>0.57999999999999996</v>
      </c>
      <c r="T177" s="71">
        <v>12</v>
      </c>
      <c r="U177" s="71">
        <v>18</v>
      </c>
      <c r="V177" s="77">
        <v>-6</v>
      </c>
      <c r="W177" s="77">
        <v>-0.56999999999999995</v>
      </c>
      <c r="X177" s="78">
        <v>1.06</v>
      </c>
      <c r="Y177" s="70">
        <v>8.5</v>
      </c>
      <c r="Z177" s="71">
        <v>14.7</v>
      </c>
      <c r="AA177" s="77">
        <v>-6.2</v>
      </c>
      <c r="AB177" s="77">
        <v>-0.57999999999999996</v>
      </c>
      <c r="AC177" s="78">
        <v>0.48</v>
      </c>
      <c r="AD177" s="63" t="s">
        <v>25</v>
      </c>
    </row>
    <row r="178" spans="1:30" ht="17.25" thickBot="1">
      <c r="A178" s="72">
        <v>386</v>
      </c>
      <c r="B178" s="57" t="s">
        <v>3205</v>
      </c>
      <c r="C178" s="58" t="s">
        <v>1812</v>
      </c>
      <c r="D178" s="69" t="s">
        <v>104</v>
      </c>
      <c r="E178" s="58" t="s">
        <v>2626</v>
      </c>
      <c r="F178" s="69" t="s">
        <v>4160</v>
      </c>
      <c r="G178" s="69">
        <v>2002</v>
      </c>
      <c r="H178" s="70">
        <v>12</v>
      </c>
      <c r="I178" s="71">
        <v>952</v>
      </c>
      <c r="J178" s="71">
        <v>79</v>
      </c>
      <c r="K178" s="71">
        <v>59.9</v>
      </c>
      <c r="L178" s="71">
        <v>10.6</v>
      </c>
      <c r="M178" s="70">
        <v>10</v>
      </c>
      <c r="N178" s="71">
        <v>89</v>
      </c>
      <c r="O178" s="71">
        <v>9</v>
      </c>
      <c r="P178" s="70">
        <v>2</v>
      </c>
      <c r="Q178" s="71">
        <v>34</v>
      </c>
      <c r="R178" s="71">
        <v>2</v>
      </c>
      <c r="S178" s="70">
        <v>0.85</v>
      </c>
      <c r="T178" s="71">
        <v>12</v>
      </c>
      <c r="U178" s="71">
        <v>18</v>
      </c>
      <c r="V178" s="77">
        <v>-6</v>
      </c>
      <c r="W178" s="77">
        <v>-0.56999999999999995</v>
      </c>
      <c r="X178" s="78">
        <v>0.56000000000000005</v>
      </c>
      <c r="Y178" s="70">
        <v>8.6</v>
      </c>
      <c r="Z178" s="71">
        <v>20.3</v>
      </c>
      <c r="AA178" s="77">
        <v>-11.7</v>
      </c>
      <c r="AB178" s="77">
        <v>-1.1100000000000001</v>
      </c>
      <c r="AC178" s="77">
        <v>-0.16</v>
      </c>
      <c r="AD178" s="63" t="s">
        <v>25</v>
      </c>
    </row>
    <row r="179" spans="1:30" ht="17.25" thickBot="1">
      <c r="A179" s="72">
        <v>1</v>
      </c>
      <c r="B179" s="57" t="s">
        <v>2627</v>
      </c>
      <c r="C179" s="58" t="s">
        <v>1812</v>
      </c>
      <c r="D179" s="69" t="s">
        <v>104</v>
      </c>
      <c r="E179" s="58" t="s">
        <v>95</v>
      </c>
      <c r="F179" s="69" t="s">
        <v>3901</v>
      </c>
      <c r="G179" s="69">
        <v>2000</v>
      </c>
      <c r="H179" s="70">
        <v>12</v>
      </c>
      <c r="I179" s="71">
        <v>950</v>
      </c>
      <c r="J179" s="71">
        <v>79</v>
      </c>
      <c r="K179" s="71">
        <v>59.8</v>
      </c>
      <c r="L179" s="71">
        <v>10.6</v>
      </c>
      <c r="M179" s="70">
        <v>11</v>
      </c>
      <c r="N179" s="71">
        <v>86</v>
      </c>
      <c r="O179" s="71">
        <v>8</v>
      </c>
      <c r="P179" s="70">
        <v>1</v>
      </c>
      <c r="Q179" s="71">
        <v>5</v>
      </c>
      <c r="R179" s="60">
        <v>0</v>
      </c>
      <c r="S179" s="70">
        <v>0.75</v>
      </c>
      <c r="T179" s="71">
        <v>9</v>
      </c>
      <c r="U179" s="71">
        <v>24</v>
      </c>
      <c r="V179" s="77">
        <v>-15</v>
      </c>
      <c r="W179" s="77">
        <v>-1.42</v>
      </c>
      <c r="X179" s="77">
        <v>-2.41</v>
      </c>
      <c r="Y179" s="70">
        <v>10.6</v>
      </c>
      <c r="Z179" s="71">
        <v>21.2</v>
      </c>
      <c r="AA179" s="77">
        <v>-10.6</v>
      </c>
      <c r="AB179" s="77">
        <v>-1</v>
      </c>
      <c r="AC179" s="77">
        <v>-1.76</v>
      </c>
      <c r="AD179" s="63" t="s">
        <v>25</v>
      </c>
    </row>
    <row r="180" spans="1:30" ht="17.25" thickBot="1">
      <c r="A180" s="72">
        <v>432</v>
      </c>
      <c r="B180" s="57" t="s">
        <v>2677</v>
      </c>
      <c r="C180" s="58" t="s">
        <v>1832</v>
      </c>
      <c r="D180" s="69" t="s">
        <v>1853</v>
      </c>
      <c r="E180" s="58" t="s">
        <v>2626</v>
      </c>
      <c r="F180" s="69" t="s">
        <v>4194</v>
      </c>
      <c r="G180" s="69">
        <v>1997</v>
      </c>
      <c r="H180" s="70">
        <v>16</v>
      </c>
      <c r="I180" s="71">
        <v>950</v>
      </c>
      <c r="J180" s="71">
        <v>59</v>
      </c>
      <c r="K180" s="71">
        <v>59.8</v>
      </c>
      <c r="L180" s="71">
        <v>10.6</v>
      </c>
      <c r="M180" s="70">
        <v>10</v>
      </c>
      <c r="N180" s="71">
        <v>85</v>
      </c>
      <c r="O180" s="71">
        <v>7</v>
      </c>
      <c r="P180" s="70">
        <v>6</v>
      </c>
      <c r="Q180" s="71">
        <v>16</v>
      </c>
      <c r="R180" s="60">
        <v>0</v>
      </c>
      <c r="S180" s="70">
        <v>0.71</v>
      </c>
      <c r="T180" s="71">
        <v>11</v>
      </c>
      <c r="U180" s="71">
        <v>18</v>
      </c>
      <c r="V180" s="77">
        <v>-7</v>
      </c>
      <c r="W180" s="77">
        <v>-0.66</v>
      </c>
      <c r="X180" s="78">
        <v>0.32</v>
      </c>
      <c r="Y180" s="70">
        <v>10.9</v>
      </c>
      <c r="Z180" s="71">
        <v>22.3</v>
      </c>
      <c r="AA180" s="77">
        <v>-11.3</v>
      </c>
      <c r="AB180" s="77">
        <v>-1.07</v>
      </c>
      <c r="AC180" s="77">
        <v>-0.08</v>
      </c>
      <c r="AD180" s="63" t="s">
        <v>25</v>
      </c>
    </row>
    <row r="181" spans="1:30" ht="17.25" thickBot="1">
      <c r="A181" s="72">
        <v>246</v>
      </c>
      <c r="B181" s="57" t="s">
        <v>3273</v>
      </c>
      <c r="C181" s="58" t="s">
        <v>1812</v>
      </c>
      <c r="D181" s="69" t="s">
        <v>1810</v>
      </c>
      <c r="E181" s="58" t="s">
        <v>96</v>
      </c>
      <c r="F181" s="69" t="s">
        <v>4071</v>
      </c>
      <c r="G181" s="69">
        <v>1996</v>
      </c>
      <c r="H181" s="70">
        <v>12</v>
      </c>
      <c r="I181" s="71">
        <v>947</v>
      </c>
      <c r="J181" s="71">
        <v>79</v>
      </c>
      <c r="K181" s="71">
        <v>58.5</v>
      </c>
      <c r="L181" s="71">
        <v>10.5</v>
      </c>
      <c r="M181" s="70">
        <v>11</v>
      </c>
      <c r="N181" s="71">
        <v>82</v>
      </c>
      <c r="O181" s="71">
        <v>7</v>
      </c>
      <c r="P181" s="70">
        <v>1</v>
      </c>
      <c r="Q181" s="71">
        <v>45</v>
      </c>
      <c r="R181" s="60">
        <v>0</v>
      </c>
      <c r="S181" s="70">
        <v>1.83</v>
      </c>
      <c r="T181" s="71">
        <v>15</v>
      </c>
      <c r="U181" s="71">
        <v>8</v>
      </c>
      <c r="V181" s="78">
        <v>7</v>
      </c>
      <c r="W181" s="78">
        <v>0.67</v>
      </c>
      <c r="X181" s="78">
        <v>1.47</v>
      </c>
      <c r="Y181" s="70">
        <v>15.9</v>
      </c>
      <c r="Z181" s="71">
        <v>11.8</v>
      </c>
      <c r="AA181" s="78">
        <v>4.0999999999999996</v>
      </c>
      <c r="AB181" s="78">
        <v>0.39</v>
      </c>
      <c r="AC181" s="78">
        <v>0.24</v>
      </c>
      <c r="AD181" s="63" t="s">
        <v>25</v>
      </c>
    </row>
    <row r="182" spans="1:30" ht="17.25" thickBot="1">
      <c r="A182" s="72">
        <v>275</v>
      </c>
      <c r="B182" s="57" t="s">
        <v>212</v>
      </c>
      <c r="C182" s="58" t="s">
        <v>1827</v>
      </c>
      <c r="D182" s="69" t="s">
        <v>1819</v>
      </c>
      <c r="E182" s="58" t="s">
        <v>75</v>
      </c>
      <c r="F182" s="69" t="s">
        <v>4086</v>
      </c>
      <c r="G182" s="69">
        <v>1996</v>
      </c>
      <c r="H182" s="70">
        <v>14</v>
      </c>
      <c r="I182" s="71">
        <v>946</v>
      </c>
      <c r="J182" s="71">
        <v>68</v>
      </c>
      <c r="K182" s="71">
        <v>58.4</v>
      </c>
      <c r="L182" s="71">
        <v>10.5</v>
      </c>
      <c r="M182" s="70">
        <v>10</v>
      </c>
      <c r="N182" s="71">
        <v>82</v>
      </c>
      <c r="O182" s="71">
        <v>2</v>
      </c>
      <c r="P182" s="70">
        <v>4</v>
      </c>
      <c r="Q182" s="71">
        <v>32</v>
      </c>
      <c r="R182" s="60">
        <v>0</v>
      </c>
      <c r="S182" s="70">
        <v>1.21</v>
      </c>
      <c r="T182" s="71">
        <v>18</v>
      </c>
      <c r="U182" s="71">
        <v>14</v>
      </c>
      <c r="V182" s="78">
        <v>4</v>
      </c>
      <c r="W182" s="78">
        <v>0.38</v>
      </c>
      <c r="X182" s="78">
        <v>1.58</v>
      </c>
      <c r="Y182" s="70">
        <v>15.8</v>
      </c>
      <c r="Z182" s="71">
        <v>12.3</v>
      </c>
      <c r="AA182" s="78">
        <v>3.5</v>
      </c>
      <c r="AB182" s="78">
        <v>0.33</v>
      </c>
      <c r="AC182" s="78">
        <v>1.86</v>
      </c>
      <c r="AD182" s="63" t="s">
        <v>25</v>
      </c>
    </row>
    <row r="183" spans="1:30" ht="17.25" thickBot="1">
      <c r="A183" s="72">
        <v>584</v>
      </c>
      <c r="B183" s="57" t="s">
        <v>2693</v>
      </c>
      <c r="C183" s="58" t="s">
        <v>1818</v>
      </c>
      <c r="D183" s="69" t="s">
        <v>104</v>
      </c>
      <c r="E183" s="58" t="s">
        <v>71</v>
      </c>
      <c r="F183" s="69" t="s">
        <v>4296</v>
      </c>
      <c r="G183" s="69">
        <v>2001</v>
      </c>
      <c r="H183" s="70">
        <v>11</v>
      </c>
      <c r="I183" s="71">
        <v>943</v>
      </c>
      <c r="J183" s="71">
        <v>86</v>
      </c>
      <c r="K183" s="71">
        <v>58.2</v>
      </c>
      <c r="L183" s="71">
        <v>10.5</v>
      </c>
      <c r="M183" s="70">
        <v>11</v>
      </c>
      <c r="N183" s="71">
        <v>86</v>
      </c>
      <c r="O183" s="71">
        <v>9</v>
      </c>
      <c r="P183" s="59">
        <v>0</v>
      </c>
      <c r="Q183" s="60"/>
      <c r="R183" s="60">
        <v>0</v>
      </c>
      <c r="S183" s="70">
        <v>2.36</v>
      </c>
      <c r="T183" s="71">
        <v>21</v>
      </c>
      <c r="U183" s="71">
        <v>10</v>
      </c>
      <c r="V183" s="78">
        <v>11</v>
      </c>
      <c r="W183" s="78">
        <v>1.05</v>
      </c>
      <c r="X183" s="78">
        <v>0.78</v>
      </c>
      <c r="Y183" s="70">
        <v>17.5</v>
      </c>
      <c r="Z183" s="71">
        <v>13.5</v>
      </c>
      <c r="AA183" s="78">
        <v>4</v>
      </c>
      <c r="AB183" s="78">
        <v>0.39</v>
      </c>
      <c r="AC183" s="78">
        <v>0.83</v>
      </c>
      <c r="AD183" s="63" t="s">
        <v>25</v>
      </c>
    </row>
    <row r="184" spans="1:30" ht="17.25" thickBot="1">
      <c r="A184" s="72">
        <v>268</v>
      </c>
      <c r="B184" s="57" t="s">
        <v>3071</v>
      </c>
      <c r="C184" s="58" t="s">
        <v>1825</v>
      </c>
      <c r="D184" s="69" t="s">
        <v>102</v>
      </c>
      <c r="E184" s="58" t="s">
        <v>69</v>
      </c>
      <c r="F184" s="69" t="s">
        <v>4082</v>
      </c>
      <c r="G184" s="69">
        <v>2003</v>
      </c>
      <c r="H184" s="70">
        <v>14</v>
      </c>
      <c r="I184" s="71">
        <v>941</v>
      </c>
      <c r="J184" s="71">
        <v>67</v>
      </c>
      <c r="K184" s="71">
        <v>58.1</v>
      </c>
      <c r="L184" s="71">
        <v>10.5</v>
      </c>
      <c r="M184" s="70">
        <v>11</v>
      </c>
      <c r="N184" s="71">
        <v>77</v>
      </c>
      <c r="O184" s="71">
        <v>4</v>
      </c>
      <c r="P184" s="70">
        <v>3</v>
      </c>
      <c r="Q184" s="71">
        <v>30</v>
      </c>
      <c r="R184" s="60">
        <v>0</v>
      </c>
      <c r="S184" s="70">
        <v>1.36</v>
      </c>
      <c r="T184" s="71">
        <v>7</v>
      </c>
      <c r="U184" s="71">
        <v>12</v>
      </c>
      <c r="V184" s="77">
        <v>-5</v>
      </c>
      <c r="W184" s="77">
        <v>-0.48</v>
      </c>
      <c r="X184" s="77">
        <v>-0.48</v>
      </c>
      <c r="Y184" s="70">
        <v>15.4</v>
      </c>
      <c r="Z184" s="71">
        <v>15.2</v>
      </c>
      <c r="AA184" s="78">
        <v>0.2</v>
      </c>
      <c r="AB184" s="78">
        <v>0.02</v>
      </c>
      <c r="AC184" s="78">
        <v>0.43</v>
      </c>
      <c r="AD184" s="63" t="s">
        <v>25</v>
      </c>
    </row>
    <row r="185" spans="1:30" ht="17.25" thickBot="1">
      <c r="A185" s="72">
        <v>54</v>
      </c>
      <c r="B185" s="57" t="s">
        <v>2697</v>
      </c>
      <c r="C185" s="58" t="s">
        <v>1827</v>
      </c>
      <c r="D185" s="69" t="s">
        <v>104</v>
      </c>
      <c r="E185" s="58" t="s">
        <v>75</v>
      </c>
      <c r="F185" s="69" t="s">
        <v>3935</v>
      </c>
      <c r="G185" s="69">
        <v>1999</v>
      </c>
      <c r="H185" s="70">
        <v>13</v>
      </c>
      <c r="I185" s="71">
        <v>937</v>
      </c>
      <c r="J185" s="71">
        <v>72</v>
      </c>
      <c r="K185" s="71">
        <v>57.8</v>
      </c>
      <c r="L185" s="71">
        <v>10.4</v>
      </c>
      <c r="M185" s="70">
        <v>10</v>
      </c>
      <c r="N185" s="71">
        <v>89</v>
      </c>
      <c r="O185" s="71">
        <v>9</v>
      </c>
      <c r="P185" s="70">
        <v>3</v>
      </c>
      <c r="Q185" s="71">
        <v>15</v>
      </c>
      <c r="R185" s="71">
        <v>4</v>
      </c>
      <c r="S185" s="70">
        <v>1.31</v>
      </c>
      <c r="T185" s="71">
        <v>21</v>
      </c>
      <c r="U185" s="71">
        <v>18</v>
      </c>
      <c r="V185" s="78">
        <v>3</v>
      </c>
      <c r="W185" s="78">
        <v>0.28999999999999998</v>
      </c>
      <c r="X185" s="78">
        <v>1.34</v>
      </c>
      <c r="Y185" s="70">
        <v>14.6</v>
      </c>
      <c r="Z185" s="71">
        <v>16.7</v>
      </c>
      <c r="AA185" s="77">
        <v>-2</v>
      </c>
      <c r="AB185" s="77">
        <v>-0.2</v>
      </c>
      <c r="AC185" s="78">
        <v>0.59</v>
      </c>
      <c r="AD185" s="63" t="s">
        <v>25</v>
      </c>
    </row>
    <row r="186" spans="1:30" ht="17.25" thickBot="1">
      <c r="A186" s="72">
        <v>170</v>
      </c>
      <c r="B186" s="57" t="s">
        <v>169</v>
      </c>
      <c r="C186" s="58" t="s">
        <v>1839</v>
      </c>
      <c r="D186" s="69" t="s">
        <v>103</v>
      </c>
      <c r="E186" s="58" t="s">
        <v>85</v>
      </c>
      <c r="F186" s="69" t="s">
        <v>3871</v>
      </c>
      <c r="G186" s="69">
        <v>2000</v>
      </c>
      <c r="H186" s="70">
        <v>11</v>
      </c>
      <c r="I186" s="71">
        <v>919</v>
      </c>
      <c r="J186" s="71">
        <v>84</v>
      </c>
      <c r="K186" s="71">
        <v>56.7</v>
      </c>
      <c r="L186" s="71">
        <v>10.199999999999999</v>
      </c>
      <c r="M186" s="70">
        <v>11</v>
      </c>
      <c r="N186" s="71">
        <v>84</v>
      </c>
      <c r="O186" s="71">
        <v>8</v>
      </c>
      <c r="P186" s="59">
        <v>0</v>
      </c>
      <c r="Q186" s="60"/>
      <c r="R186" s="71">
        <v>1</v>
      </c>
      <c r="S186" s="70">
        <v>1.27</v>
      </c>
      <c r="T186" s="71">
        <v>9</v>
      </c>
      <c r="U186" s="71">
        <v>12</v>
      </c>
      <c r="V186" s="77">
        <v>-3</v>
      </c>
      <c r="W186" s="77">
        <v>-0.28999999999999998</v>
      </c>
      <c r="X186" s="78">
        <v>0.35</v>
      </c>
      <c r="Y186" s="70">
        <v>11.1</v>
      </c>
      <c r="Z186" s="71">
        <v>13.1</v>
      </c>
      <c r="AA186" s="77">
        <v>-2</v>
      </c>
      <c r="AB186" s="77">
        <v>-0.19</v>
      </c>
      <c r="AC186" s="77">
        <v>-0.18</v>
      </c>
      <c r="AD186" s="63" t="s">
        <v>25</v>
      </c>
    </row>
    <row r="187" spans="1:30" ht="17.25" thickBot="1">
      <c r="A187" s="72">
        <v>195</v>
      </c>
      <c r="B187" s="57" t="s">
        <v>179</v>
      </c>
      <c r="C187" s="58" t="s">
        <v>1832</v>
      </c>
      <c r="D187" s="69" t="s">
        <v>102</v>
      </c>
      <c r="E187" s="58" t="s">
        <v>73</v>
      </c>
      <c r="F187" s="69" t="s">
        <v>4037</v>
      </c>
      <c r="G187" s="69">
        <v>2004</v>
      </c>
      <c r="H187" s="70">
        <v>16</v>
      </c>
      <c r="I187" s="71">
        <v>918</v>
      </c>
      <c r="J187" s="71">
        <v>57</v>
      </c>
      <c r="K187" s="71">
        <v>56.7</v>
      </c>
      <c r="L187" s="71">
        <v>10.199999999999999</v>
      </c>
      <c r="M187" s="70">
        <v>11</v>
      </c>
      <c r="N187" s="71">
        <v>71</v>
      </c>
      <c r="O187" s="71">
        <v>3</v>
      </c>
      <c r="P187" s="70">
        <v>5</v>
      </c>
      <c r="Q187" s="71">
        <v>28</v>
      </c>
      <c r="R187" s="71">
        <v>1</v>
      </c>
      <c r="S187" s="70">
        <v>1.56</v>
      </c>
      <c r="T187" s="71">
        <v>16</v>
      </c>
      <c r="U187" s="71">
        <v>20</v>
      </c>
      <c r="V187" s="77">
        <v>-4</v>
      </c>
      <c r="W187" s="77">
        <v>-0.39</v>
      </c>
      <c r="X187" s="77">
        <v>-1.29</v>
      </c>
      <c r="Y187" s="70">
        <v>14.7</v>
      </c>
      <c r="Z187" s="71">
        <v>15.5</v>
      </c>
      <c r="AA187" s="77">
        <v>-0.8</v>
      </c>
      <c r="AB187" s="77">
        <v>-0.08</v>
      </c>
      <c r="AC187" s="77">
        <v>-0.54</v>
      </c>
      <c r="AD187" s="63" t="s">
        <v>25</v>
      </c>
    </row>
    <row r="188" spans="1:30" ht="17.25" thickBot="1">
      <c r="A188" s="72">
        <v>560</v>
      </c>
      <c r="B188" s="57" t="s">
        <v>2820</v>
      </c>
      <c r="C188" s="58" t="s">
        <v>1812</v>
      </c>
      <c r="D188" s="69" t="s">
        <v>104</v>
      </c>
      <c r="E188" s="58" t="s">
        <v>87</v>
      </c>
      <c r="F188" s="69" t="s">
        <v>4277</v>
      </c>
      <c r="G188" s="69">
        <v>1995</v>
      </c>
      <c r="H188" s="70">
        <v>12</v>
      </c>
      <c r="I188" s="71">
        <v>918</v>
      </c>
      <c r="J188" s="71">
        <v>77</v>
      </c>
      <c r="K188" s="71">
        <v>56.7</v>
      </c>
      <c r="L188" s="71">
        <v>10.199999999999999</v>
      </c>
      <c r="M188" s="70">
        <v>10</v>
      </c>
      <c r="N188" s="71">
        <v>87</v>
      </c>
      <c r="O188" s="71">
        <v>7</v>
      </c>
      <c r="P188" s="70">
        <v>2</v>
      </c>
      <c r="Q188" s="71">
        <v>27</v>
      </c>
      <c r="R188" s="71">
        <v>1</v>
      </c>
      <c r="S188" s="70">
        <v>0.57999999999999996</v>
      </c>
      <c r="T188" s="71">
        <v>12</v>
      </c>
      <c r="U188" s="71">
        <v>20</v>
      </c>
      <c r="V188" s="77">
        <v>-8</v>
      </c>
      <c r="W188" s="77">
        <v>-0.78</v>
      </c>
      <c r="X188" s="77">
        <v>-0.02</v>
      </c>
      <c r="Y188" s="70">
        <v>12.9</v>
      </c>
      <c r="Z188" s="71">
        <v>16</v>
      </c>
      <c r="AA188" s="77">
        <v>-3.1</v>
      </c>
      <c r="AB188" s="77">
        <v>-0.3</v>
      </c>
      <c r="AC188" s="78">
        <v>0.33</v>
      </c>
      <c r="AD188" s="63" t="s">
        <v>25</v>
      </c>
    </row>
    <row r="189" spans="1:30" ht="17.25" thickBot="1">
      <c r="A189" s="72">
        <v>375</v>
      </c>
      <c r="B189" s="57" t="s">
        <v>2673</v>
      </c>
      <c r="C189" s="58" t="s">
        <v>1812</v>
      </c>
      <c r="D189" s="69" t="s">
        <v>103</v>
      </c>
      <c r="E189" s="58" t="s">
        <v>2347</v>
      </c>
      <c r="F189" s="69" t="s">
        <v>4151</v>
      </c>
      <c r="G189" s="69">
        <v>2002</v>
      </c>
      <c r="H189" s="70">
        <v>14</v>
      </c>
      <c r="I189" s="71">
        <v>914</v>
      </c>
      <c r="J189" s="71">
        <v>65</v>
      </c>
      <c r="K189" s="71">
        <v>56.4</v>
      </c>
      <c r="L189" s="71">
        <v>10.199999999999999</v>
      </c>
      <c r="M189" s="70">
        <v>10</v>
      </c>
      <c r="N189" s="71">
        <v>78</v>
      </c>
      <c r="O189" s="71">
        <v>2</v>
      </c>
      <c r="P189" s="70">
        <v>4</v>
      </c>
      <c r="Q189" s="71">
        <v>33</v>
      </c>
      <c r="R189" s="60">
        <v>0</v>
      </c>
      <c r="S189" s="70">
        <v>0.56999999999999995</v>
      </c>
      <c r="T189" s="71">
        <v>7</v>
      </c>
      <c r="U189" s="71">
        <v>29</v>
      </c>
      <c r="V189" s="77">
        <v>-22</v>
      </c>
      <c r="W189" s="77">
        <v>-2.17</v>
      </c>
      <c r="X189" s="77">
        <v>-1.02</v>
      </c>
      <c r="Y189" s="70">
        <v>9.1</v>
      </c>
      <c r="Z189" s="71">
        <v>20.6</v>
      </c>
      <c r="AA189" s="77">
        <v>-11.5</v>
      </c>
      <c r="AB189" s="77">
        <v>-1.1399999999999999</v>
      </c>
      <c r="AC189" s="78">
        <v>0.39</v>
      </c>
      <c r="AD189" s="63" t="s">
        <v>25</v>
      </c>
    </row>
    <row r="190" spans="1:30" ht="17.25" thickBot="1">
      <c r="A190" s="72">
        <v>583</v>
      </c>
      <c r="B190" s="57" t="s">
        <v>344</v>
      </c>
      <c r="C190" s="58" t="s">
        <v>1818</v>
      </c>
      <c r="D190" s="69" t="s">
        <v>104</v>
      </c>
      <c r="E190" s="58" t="s">
        <v>73</v>
      </c>
      <c r="F190" s="69" t="s">
        <v>4295</v>
      </c>
      <c r="G190" s="69">
        <v>1992</v>
      </c>
      <c r="H190" s="70">
        <v>16</v>
      </c>
      <c r="I190" s="71">
        <v>914</v>
      </c>
      <c r="J190" s="71">
        <v>57</v>
      </c>
      <c r="K190" s="71">
        <v>56.4</v>
      </c>
      <c r="L190" s="71">
        <v>10.199999999999999</v>
      </c>
      <c r="M190" s="70">
        <v>9</v>
      </c>
      <c r="N190" s="71">
        <v>83</v>
      </c>
      <c r="O190" s="71">
        <v>8</v>
      </c>
      <c r="P190" s="70">
        <v>7</v>
      </c>
      <c r="Q190" s="71">
        <v>24</v>
      </c>
      <c r="R190" s="60">
        <v>0</v>
      </c>
      <c r="S190" s="70">
        <v>1.56</v>
      </c>
      <c r="T190" s="71">
        <v>22</v>
      </c>
      <c r="U190" s="71">
        <v>20</v>
      </c>
      <c r="V190" s="78">
        <v>2</v>
      </c>
      <c r="W190" s="78">
        <v>0.2</v>
      </c>
      <c r="X190" s="78">
        <v>7.0000000000000007E-2</v>
      </c>
      <c r="Y190" s="70">
        <v>16</v>
      </c>
      <c r="Z190" s="71">
        <v>16</v>
      </c>
      <c r="AA190" s="60">
        <v>0</v>
      </c>
      <c r="AB190" s="60">
        <v>0</v>
      </c>
      <c r="AC190" s="77">
        <v>-0.36</v>
      </c>
      <c r="AD190" s="63" t="s">
        <v>25</v>
      </c>
    </row>
    <row r="191" spans="1:30" ht="17.25" thickBot="1">
      <c r="A191" s="72">
        <v>281</v>
      </c>
      <c r="B191" s="57" t="s">
        <v>215</v>
      </c>
      <c r="C191" s="58" t="s">
        <v>1825</v>
      </c>
      <c r="D191" s="69" t="s">
        <v>103</v>
      </c>
      <c r="E191" s="58" t="s">
        <v>77</v>
      </c>
      <c r="F191" s="69" t="s">
        <v>3993</v>
      </c>
      <c r="G191" s="69">
        <v>1996</v>
      </c>
      <c r="H191" s="70">
        <v>12</v>
      </c>
      <c r="I191" s="71">
        <v>905</v>
      </c>
      <c r="J191" s="71">
        <v>75</v>
      </c>
      <c r="K191" s="71">
        <v>59.2</v>
      </c>
      <c r="L191" s="71">
        <v>10.1</v>
      </c>
      <c r="M191" s="70">
        <v>12</v>
      </c>
      <c r="N191" s="71">
        <v>75</v>
      </c>
      <c r="O191" s="71">
        <v>3</v>
      </c>
      <c r="P191" s="59">
        <v>0</v>
      </c>
      <c r="Q191" s="60"/>
      <c r="R191" s="60">
        <v>0</v>
      </c>
      <c r="S191" s="70">
        <v>1.33</v>
      </c>
      <c r="T191" s="71">
        <v>16</v>
      </c>
      <c r="U191" s="71">
        <v>13</v>
      </c>
      <c r="V191" s="78">
        <v>3</v>
      </c>
      <c r="W191" s="78">
        <v>0.3</v>
      </c>
      <c r="X191" s="78">
        <v>0.73</v>
      </c>
      <c r="Y191" s="70">
        <v>16.8</v>
      </c>
      <c r="Z191" s="71">
        <v>13.5</v>
      </c>
      <c r="AA191" s="78">
        <v>3.2</v>
      </c>
      <c r="AB191" s="78">
        <v>0.32</v>
      </c>
      <c r="AC191" s="77">
        <v>-0.24</v>
      </c>
      <c r="AD191" s="63" t="s">
        <v>25</v>
      </c>
    </row>
    <row r="192" spans="1:30" ht="17.25" thickBot="1">
      <c r="A192" s="72">
        <v>338</v>
      </c>
      <c r="B192" s="57" t="s">
        <v>240</v>
      </c>
      <c r="C192" s="58" t="s">
        <v>1829</v>
      </c>
      <c r="D192" s="69" t="s">
        <v>104</v>
      </c>
      <c r="E192" s="58" t="s">
        <v>69</v>
      </c>
      <c r="F192" s="69" t="s">
        <v>4129</v>
      </c>
      <c r="G192" s="69">
        <v>1994</v>
      </c>
      <c r="H192" s="70">
        <v>12</v>
      </c>
      <c r="I192" s="71">
        <v>897</v>
      </c>
      <c r="J192" s="71">
        <v>75</v>
      </c>
      <c r="K192" s="71">
        <v>55.4</v>
      </c>
      <c r="L192" s="71">
        <v>10</v>
      </c>
      <c r="M192" s="70">
        <v>10</v>
      </c>
      <c r="N192" s="71">
        <v>81</v>
      </c>
      <c r="O192" s="71">
        <v>5</v>
      </c>
      <c r="P192" s="70">
        <v>2</v>
      </c>
      <c r="Q192" s="71">
        <v>45</v>
      </c>
      <c r="R192" s="71">
        <v>2</v>
      </c>
      <c r="S192" s="70">
        <v>2</v>
      </c>
      <c r="T192" s="71">
        <v>13</v>
      </c>
      <c r="U192" s="71">
        <v>10</v>
      </c>
      <c r="V192" s="78">
        <v>3</v>
      </c>
      <c r="W192" s="78">
        <v>0.3</v>
      </c>
      <c r="X192" s="78">
        <v>1.3</v>
      </c>
      <c r="Y192" s="70">
        <v>17</v>
      </c>
      <c r="Z192" s="71">
        <v>15.5</v>
      </c>
      <c r="AA192" s="78">
        <v>1.5</v>
      </c>
      <c r="AB192" s="78">
        <v>0.15</v>
      </c>
      <c r="AC192" s="78">
        <v>0.7</v>
      </c>
      <c r="AD192" s="63" t="s">
        <v>25</v>
      </c>
    </row>
    <row r="193" spans="1:30" ht="17.25" thickBot="1">
      <c r="A193" s="72">
        <v>49</v>
      </c>
      <c r="B193" s="57" t="s">
        <v>2904</v>
      </c>
      <c r="C193" s="58" t="s">
        <v>1812</v>
      </c>
      <c r="D193" s="69" t="s">
        <v>103</v>
      </c>
      <c r="E193" s="58" t="s">
        <v>2626</v>
      </c>
      <c r="F193" s="69" t="s">
        <v>3932</v>
      </c>
      <c r="G193" s="69">
        <v>1993</v>
      </c>
      <c r="H193" s="70">
        <v>12</v>
      </c>
      <c r="I193" s="71">
        <v>895</v>
      </c>
      <c r="J193" s="71">
        <v>75</v>
      </c>
      <c r="K193" s="71">
        <v>56.4</v>
      </c>
      <c r="L193" s="71">
        <v>9.9</v>
      </c>
      <c r="M193" s="70">
        <v>10</v>
      </c>
      <c r="N193" s="71">
        <v>87</v>
      </c>
      <c r="O193" s="71">
        <v>8</v>
      </c>
      <c r="P193" s="70">
        <v>2</v>
      </c>
      <c r="Q193" s="71">
        <v>15</v>
      </c>
      <c r="R193" s="60">
        <v>0</v>
      </c>
      <c r="S193" s="70">
        <v>0.62</v>
      </c>
      <c r="T193" s="71">
        <v>12</v>
      </c>
      <c r="U193" s="71">
        <v>20</v>
      </c>
      <c r="V193" s="77">
        <v>-8</v>
      </c>
      <c r="W193" s="77">
        <v>-0.8</v>
      </c>
      <c r="X193" s="77">
        <v>-0.03</v>
      </c>
      <c r="Y193" s="70">
        <v>7.7</v>
      </c>
      <c r="Z193" s="71">
        <v>20.100000000000001</v>
      </c>
      <c r="AA193" s="77">
        <v>-12.3</v>
      </c>
      <c r="AB193" s="77">
        <v>-1.24</v>
      </c>
      <c r="AC193" s="77">
        <v>-0.46</v>
      </c>
      <c r="AD193" s="63" t="s">
        <v>25</v>
      </c>
    </row>
    <row r="194" spans="1:30" ht="17.25" thickBot="1">
      <c r="A194" s="72">
        <v>214</v>
      </c>
      <c r="B194" s="57" t="s">
        <v>188</v>
      </c>
      <c r="C194" s="58" t="s">
        <v>1821</v>
      </c>
      <c r="D194" s="69" t="s">
        <v>102</v>
      </c>
      <c r="E194" s="58" t="s">
        <v>69</v>
      </c>
      <c r="F194" s="69" t="s">
        <v>4050</v>
      </c>
      <c r="G194" s="69">
        <v>2004</v>
      </c>
      <c r="H194" s="70">
        <v>16</v>
      </c>
      <c r="I194" s="71">
        <v>886</v>
      </c>
      <c r="J194" s="71">
        <v>55</v>
      </c>
      <c r="K194" s="71">
        <v>54.7</v>
      </c>
      <c r="L194" s="71">
        <v>9.8000000000000007</v>
      </c>
      <c r="M194" s="70">
        <v>10</v>
      </c>
      <c r="N194" s="71">
        <v>77</v>
      </c>
      <c r="O194" s="71">
        <v>1</v>
      </c>
      <c r="P194" s="70">
        <v>6</v>
      </c>
      <c r="Q194" s="71">
        <v>19</v>
      </c>
      <c r="R194" s="71">
        <v>2</v>
      </c>
      <c r="S194" s="70">
        <v>1.38</v>
      </c>
      <c r="T194" s="71">
        <v>9</v>
      </c>
      <c r="U194" s="71">
        <v>11</v>
      </c>
      <c r="V194" s="77">
        <v>-2</v>
      </c>
      <c r="W194" s="77">
        <v>-0.2</v>
      </c>
      <c r="X194" s="78">
        <v>0.16</v>
      </c>
      <c r="Y194" s="70">
        <v>15</v>
      </c>
      <c r="Z194" s="71">
        <v>16.399999999999999</v>
      </c>
      <c r="AA194" s="77">
        <v>-1.4</v>
      </c>
      <c r="AB194" s="77">
        <v>-0.14000000000000001</v>
      </c>
      <c r="AC194" s="78">
        <v>0.05</v>
      </c>
      <c r="AD194" s="63" t="s">
        <v>25</v>
      </c>
    </row>
    <row r="195" spans="1:30" ht="17.25" thickBot="1">
      <c r="A195" s="72">
        <v>416</v>
      </c>
      <c r="B195" s="57" t="s">
        <v>275</v>
      </c>
      <c r="C195" s="58" t="s">
        <v>1841</v>
      </c>
      <c r="D195" s="69" t="s">
        <v>1810</v>
      </c>
      <c r="E195" s="58" t="s">
        <v>93</v>
      </c>
      <c r="F195" s="69" t="s">
        <v>4184</v>
      </c>
      <c r="G195" s="69">
        <v>2000</v>
      </c>
      <c r="H195" s="70">
        <v>10</v>
      </c>
      <c r="I195" s="71">
        <v>886</v>
      </c>
      <c r="J195" s="71">
        <v>89</v>
      </c>
      <c r="K195" s="71">
        <v>54.7</v>
      </c>
      <c r="L195" s="71">
        <v>9.8000000000000007</v>
      </c>
      <c r="M195" s="70">
        <v>10</v>
      </c>
      <c r="N195" s="71">
        <v>89</v>
      </c>
      <c r="O195" s="71">
        <v>9</v>
      </c>
      <c r="P195" s="59">
        <v>0</v>
      </c>
      <c r="Q195" s="60"/>
      <c r="R195" s="60">
        <v>0</v>
      </c>
      <c r="S195" s="70">
        <v>1.2</v>
      </c>
      <c r="T195" s="71">
        <v>13</v>
      </c>
      <c r="U195" s="71">
        <v>17</v>
      </c>
      <c r="V195" s="77">
        <v>-4</v>
      </c>
      <c r="W195" s="77">
        <v>-0.41</v>
      </c>
      <c r="X195" s="77">
        <v>-0.04</v>
      </c>
      <c r="Y195" s="70">
        <v>13</v>
      </c>
      <c r="Z195" s="71">
        <v>17.5</v>
      </c>
      <c r="AA195" s="77">
        <v>-4.5</v>
      </c>
      <c r="AB195" s="77">
        <v>-0.45</v>
      </c>
      <c r="AC195" s="60">
        <v>0</v>
      </c>
      <c r="AD195" s="63" t="s">
        <v>25</v>
      </c>
    </row>
    <row r="196" spans="1:30" ht="17.25" thickBot="1">
      <c r="A196" s="72">
        <v>350</v>
      </c>
      <c r="B196" s="57" t="s">
        <v>244</v>
      </c>
      <c r="C196" s="58" t="s">
        <v>1812</v>
      </c>
      <c r="D196" s="69" t="s">
        <v>103</v>
      </c>
      <c r="E196" s="58" t="s">
        <v>71</v>
      </c>
      <c r="F196" s="69" t="s">
        <v>4137</v>
      </c>
      <c r="G196" s="69">
        <v>1996</v>
      </c>
      <c r="H196" s="70">
        <v>11</v>
      </c>
      <c r="I196" s="71">
        <v>881</v>
      </c>
      <c r="J196" s="71">
        <v>80</v>
      </c>
      <c r="K196" s="71">
        <v>54.4</v>
      </c>
      <c r="L196" s="71">
        <v>9.8000000000000007</v>
      </c>
      <c r="M196" s="70">
        <v>11</v>
      </c>
      <c r="N196" s="71">
        <v>80</v>
      </c>
      <c r="O196" s="71">
        <v>3</v>
      </c>
      <c r="P196" s="59">
        <v>0</v>
      </c>
      <c r="Q196" s="60"/>
      <c r="R196" s="60">
        <v>0</v>
      </c>
      <c r="S196" s="70">
        <v>2.36</v>
      </c>
      <c r="T196" s="71">
        <v>22</v>
      </c>
      <c r="U196" s="71">
        <v>8</v>
      </c>
      <c r="V196" s="78">
        <v>14</v>
      </c>
      <c r="W196" s="78">
        <v>1.43</v>
      </c>
      <c r="X196" s="78">
        <v>1.55</v>
      </c>
      <c r="Y196" s="70">
        <v>17.100000000000001</v>
      </c>
      <c r="Z196" s="71">
        <v>12</v>
      </c>
      <c r="AA196" s="78">
        <v>5.0999999999999996</v>
      </c>
      <c r="AB196" s="78">
        <v>0.52</v>
      </c>
      <c r="AC196" s="78">
        <v>1.05</v>
      </c>
      <c r="AD196" s="63" t="s">
        <v>25</v>
      </c>
    </row>
    <row r="197" spans="1:30" ht="17.25" thickBot="1">
      <c r="A197" s="72">
        <v>138</v>
      </c>
      <c r="B197" s="57" t="s">
        <v>2647</v>
      </c>
      <c r="C197" s="58" t="s">
        <v>1844</v>
      </c>
      <c r="D197" s="69" t="s">
        <v>104</v>
      </c>
      <c r="E197" s="58" t="s">
        <v>2346</v>
      </c>
      <c r="F197" s="69" t="s">
        <v>3994</v>
      </c>
      <c r="G197" s="69">
        <v>2002</v>
      </c>
      <c r="H197" s="70">
        <v>11</v>
      </c>
      <c r="I197" s="71">
        <v>876</v>
      </c>
      <c r="J197" s="71">
        <v>80</v>
      </c>
      <c r="K197" s="71">
        <v>54.1</v>
      </c>
      <c r="L197" s="71">
        <v>9.6999999999999993</v>
      </c>
      <c r="M197" s="70">
        <v>10</v>
      </c>
      <c r="N197" s="71">
        <v>86</v>
      </c>
      <c r="O197" s="71">
        <v>9</v>
      </c>
      <c r="P197" s="70">
        <v>1</v>
      </c>
      <c r="Q197" s="71">
        <v>21</v>
      </c>
      <c r="R197" s="71">
        <v>1</v>
      </c>
      <c r="S197" s="70">
        <v>0.36</v>
      </c>
      <c r="T197" s="71">
        <v>8</v>
      </c>
      <c r="U197" s="71">
        <v>22</v>
      </c>
      <c r="V197" s="77">
        <v>-14</v>
      </c>
      <c r="W197" s="77">
        <v>-1.44</v>
      </c>
      <c r="X197" s="77">
        <v>-0.95</v>
      </c>
      <c r="Y197" s="70">
        <v>8.3000000000000007</v>
      </c>
      <c r="Z197" s="71">
        <v>17.600000000000001</v>
      </c>
      <c r="AA197" s="77">
        <v>-9.4</v>
      </c>
      <c r="AB197" s="77">
        <v>-0.96</v>
      </c>
      <c r="AC197" s="77">
        <v>-0.4</v>
      </c>
      <c r="AD197" s="63" t="s">
        <v>25</v>
      </c>
    </row>
    <row r="198" spans="1:30" ht="17.25" thickBot="1">
      <c r="A198" s="72">
        <v>396</v>
      </c>
      <c r="B198" s="57" t="s">
        <v>3075</v>
      </c>
      <c r="C198" s="58" t="s">
        <v>1824</v>
      </c>
      <c r="D198" s="69" t="s">
        <v>1819</v>
      </c>
      <c r="E198" s="58" t="s">
        <v>91</v>
      </c>
      <c r="F198" s="69" t="s">
        <v>4169</v>
      </c>
      <c r="G198" s="69">
        <v>2000</v>
      </c>
      <c r="H198" s="70">
        <v>15</v>
      </c>
      <c r="I198" s="71">
        <v>873</v>
      </c>
      <c r="J198" s="71">
        <v>58</v>
      </c>
      <c r="K198" s="71">
        <v>53.9</v>
      </c>
      <c r="L198" s="71">
        <v>9.6999999999999993</v>
      </c>
      <c r="M198" s="70">
        <v>9</v>
      </c>
      <c r="N198" s="71">
        <v>86</v>
      </c>
      <c r="O198" s="71">
        <v>4</v>
      </c>
      <c r="P198" s="70">
        <v>6</v>
      </c>
      <c r="Q198" s="71">
        <v>17</v>
      </c>
      <c r="R198" s="60">
        <v>0</v>
      </c>
      <c r="S198" s="70">
        <v>1.53</v>
      </c>
      <c r="T198" s="71">
        <v>16</v>
      </c>
      <c r="U198" s="71">
        <v>19</v>
      </c>
      <c r="V198" s="77">
        <v>-3</v>
      </c>
      <c r="W198" s="77">
        <v>-0.31</v>
      </c>
      <c r="X198" s="77">
        <v>-0.79</v>
      </c>
      <c r="Y198" s="70">
        <v>12.3</v>
      </c>
      <c r="Z198" s="71">
        <v>13.2</v>
      </c>
      <c r="AA198" s="77">
        <v>-0.9</v>
      </c>
      <c r="AB198" s="77">
        <v>-0.1</v>
      </c>
      <c r="AC198" s="78">
        <v>0.34</v>
      </c>
      <c r="AD198" s="63" t="s">
        <v>25</v>
      </c>
    </row>
    <row r="199" spans="1:30" ht="17.25" thickBot="1">
      <c r="A199" s="72">
        <v>88</v>
      </c>
      <c r="B199" s="57" t="s">
        <v>2641</v>
      </c>
      <c r="C199" s="58" t="s">
        <v>1811</v>
      </c>
      <c r="D199" s="69" t="s">
        <v>1810</v>
      </c>
      <c r="E199" s="58" t="s">
        <v>2626</v>
      </c>
      <c r="F199" s="69" t="s">
        <v>3958</v>
      </c>
      <c r="G199" s="69">
        <v>1998</v>
      </c>
      <c r="H199" s="70">
        <v>16</v>
      </c>
      <c r="I199" s="71">
        <v>872</v>
      </c>
      <c r="J199" s="71">
        <v>55</v>
      </c>
      <c r="K199" s="71">
        <v>54.9</v>
      </c>
      <c r="L199" s="71">
        <v>9.6999999999999993</v>
      </c>
      <c r="M199" s="70">
        <v>10</v>
      </c>
      <c r="N199" s="71">
        <v>74</v>
      </c>
      <c r="O199" s="71">
        <v>3</v>
      </c>
      <c r="P199" s="70">
        <v>6</v>
      </c>
      <c r="Q199" s="71">
        <v>23</v>
      </c>
      <c r="R199" s="71">
        <v>1</v>
      </c>
      <c r="S199" s="70">
        <v>0.71</v>
      </c>
      <c r="T199" s="71">
        <v>13</v>
      </c>
      <c r="U199" s="71">
        <v>22</v>
      </c>
      <c r="V199" s="77">
        <v>-9</v>
      </c>
      <c r="W199" s="77">
        <v>-0.93</v>
      </c>
      <c r="X199" s="77">
        <v>-0.3</v>
      </c>
      <c r="Y199" s="70">
        <v>10.1</v>
      </c>
      <c r="Z199" s="71">
        <v>23.5</v>
      </c>
      <c r="AA199" s="77">
        <v>-13.4</v>
      </c>
      <c r="AB199" s="77">
        <v>-1.39</v>
      </c>
      <c r="AC199" s="77">
        <v>-0.77</v>
      </c>
      <c r="AD199" s="63" t="s">
        <v>25</v>
      </c>
    </row>
    <row r="200" spans="1:30" ht="17.25" thickBot="1">
      <c r="A200" s="72">
        <v>273</v>
      </c>
      <c r="B200" s="57" t="s">
        <v>211</v>
      </c>
      <c r="C200" s="58" t="s">
        <v>1829</v>
      </c>
      <c r="D200" s="69" t="s">
        <v>102</v>
      </c>
      <c r="E200" s="58" t="s">
        <v>67</v>
      </c>
      <c r="F200" s="69" t="s">
        <v>4085</v>
      </c>
      <c r="G200" s="69">
        <v>1999</v>
      </c>
      <c r="H200" s="70">
        <v>13</v>
      </c>
      <c r="I200" s="71">
        <v>868</v>
      </c>
      <c r="J200" s="71">
        <v>67</v>
      </c>
      <c r="K200" s="71">
        <v>53.6</v>
      </c>
      <c r="L200" s="71">
        <v>9.6</v>
      </c>
      <c r="M200" s="70">
        <v>10</v>
      </c>
      <c r="N200" s="71">
        <v>77</v>
      </c>
      <c r="O200" s="71">
        <v>2</v>
      </c>
      <c r="P200" s="70">
        <v>3</v>
      </c>
      <c r="Q200" s="71">
        <v>32</v>
      </c>
      <c r="R200" s="71">
        <v>1</v>
      </c>
      <c r="S200" s="70">
        <v>1.46</v>
      </c>
      <c r="T200" s="71">
        <v>14</v>
      </c>
      <c r="U200" s="71">
        <v>13</v>
      </c>
      <c r="V200" s="78">
        <v>1</v>
      </c>
      <c r="W200" s="78">
        <v>0.1</v>
      </c>
      <c r="X200" s="77">
        <v>-1.45</v>
      </c>
      <c r="Y200" s="70">
        <v>18.7</v>
      </c>
      <c r="Z200" s="71">
        <v>13.5</v>
      </c>
      <c r="AA200" s="78">
        <v>5.0999999999999996</v>
      </c>
      <c r="AB200" s="78">
        <v>0.53</v>
      </c>
      <c r="AC200" s="77">
        <v>-0.43</v>
      </c>
      <c r="AD200" s="63" t="s">
        <v>25</v>
      </c>
    </row>
    <row r="201" spans="1:30" ht="17.25" thickBot="1">
      <c r="A201" s="72">
        <v>418</v>
      </c>
      <c r="B201" s="57" t="s">
        <v>277</v>
      </c>
      <c r="C201" s="58" t="s">
        <v>1812</v>
      </c>
      <c r="D201" s="69" t="s">
        <v>102</v>
      </c>
      <c r="E201" s="58" t="s">
        <v>63</v>
      </c>
      <c r="F201" s="69" t="s">
        <v>3863</v>
      </c>
      <c r="G201" s="69">
        <v>1999</v>
      </c>
      <c r="H201" s="70">
        <v>17</v>
      </c>
      <c r="I201" s="71">
        <v>851</v>
      </c>
      <c r="J201" s="71">
        <v>50</v>
      </c>
      <c r="K201" s="71">
        <v>52.5</v>
      </c>
      <c r="L201" s="71">
        <v>9.5</v>
      </c>
      <c r="M201" s="70">
        <v>9</v>
      </c>
      <c r="N201" s="71">
        <v>77</v>
      </c>
      <c r="O201" s="71">
        <v>2</v>
      </c>
      <c r="P201" s="70">
        <v>8</v>
      </c>
      <c r="Q201" s="71">
        <v>20</v>
      </c>
      <c r="R201" s="71">
        <v>1</v>
      </c>
      <c r="S201" s="70">
        <v>2.1800000000000002</v>
      </c>
      <c r="T201" s="71">
        <v>20</v>
      </c>
      <c r="U201" s="71">
        <v>6</v>
      </c>
      <c r="V201" s="78">
        <v>14</v>
      </c>
      <c r="W201" s="78">
        <v>1.48</v>
      </c>
      <c r="X201" s="78">
        <v>0.78</v>
      </c>
      <c r="Y201" s="70">
        <v>16.7</v>
      </c>
      <c r="Z201" s="71">
        <v>6.9</v>
      </c>
      <c r="AA201" s="78">
        <v>9.8000000000000007</v>
      </c>
      <c r="AB201" s="78">
        <v>1.04</v>
      </c>
      <c r="AC201" s="78">
        <v>0.04</v>
      </c>
      <c r="AD201" s="63" t="s">
        <v>25</v>
      </c>
    </row>
    <row r="202" spans="1:30" ht="17.25" thickBot="1">
      <c r="A202" s="72">
        <v>135</v>
      </c>
      <c r="B202" s="57" t="s">
        <v>2645</v>
      </c>
      <c r="C202" s="58" t="s">
        <v>1832</v>
      </c>
      <c r="D202" s="69" t="s">
        <v>103</v>
      </c>
      <c r="E202" s="58" t="s">
        <v>2346</v>
      </c>
      <c r="F202" s="69" t="s">
        <v>3991</v>
      </c>
      <c r="G202" s="69">
        <v>1996</v>
      </c>
      <c r="H202" s="70">
        <v>11</v>
      </c>
      <c r="I202" s="71">
        <v>845</v>
      </c>
      <c r="J202" s="71">
        <v>77</v>
      </c>
      <c r="K202" s="71">
        <v>52.2</v>
      </c>
      <c r="L202" s="71">
        <v>9.4</v>
      </c>
      <c r="M202" s="70">
        <v>10</v>
      </c>
      <c r="N202" s="71">
        <v>84</v>
      </c>
      <c r="O202" s="71">
        <v>8</v>
      </c>
      <c r="P202" s="70">
        <v>1</v>
      </c>
      <c r="Q202" s="71">
        <v>6</v>
      </c>
      <c r="R202" s="71">
        <v>3</v>
      </c>
      <c r="S202" s="70">
        <v>0.36</v>
      </c>
      <c r="T202" s="71">
        <v>8</v>
      </c>
      <c r="U202" s="71">
        <v>24</v>
      </c>
      <c r="V202" s="77">
        <v>-16</v>
      </c>
      <c r="W202" s="77">
        <v>-1.7</v>
      </c>
      <c r="X202" s="77">
        <v>-1.47</v>
      </c>
      <c r="Y202" s="70">
        <v>7.6</v>
      </c>
      <c r="Z202" s="71">
        <v>18.399999999999999</v>
      </c>
      <c r="AA202" s="77">
        <v>-10.8</v>
      </c>
      <c r="AB202" s="77">
        <v>-1.1499999999999999</v>
      </c>
      <c r="AC202" s="77">
        <v>-0.79</v>
      </c>
      <c r="AD202" s="63" t="s">
        <v>25</v>
      </c>
    </row>
    <row r="203" spans="1:30" ht="17.25" thickBot="1">
      <c r="A203" s="72">
        <v>33</v>
      </c>
      <c r="B203" s="57" t="s">
        <v>118</v>
      </c>
      <c r="C203" s="58" t="s">
        <v>1822</v>
      </c>
      <c r="D203" s="69" t="s">
        <v>102</v>
      </c>
      <c r="E203" s="58" t="s">
        <v>69</v>
      </c>
      <c r="F203" s="69" t="s">
        <v>3922</v>
      </c>
      <c r="G203" s="69">
        <v>2000</v>
      </c>
      <c r="H203" s="70">
        <v>14</v>
      </c>
      <c r="I203" s="71">
        <v>840</v>
      </c>
      <c r="J203" s="71">
        <v>60</v>
      </c>
      <c r="K203" s="71">
        <v>51.9</v>
      </c>
      <c r="L203" s="71">
        <v>9.3000000000000007</v>
      </c>
      <c r="M203" s="70">
        <v>10</v>
      </c>
      <c r="N203" s="71">
        <v>75</v>
      </c>
      <c r="O203" s="71">
        <v>1</v>
      </c>
      <c r="P203" s="70">
        <v>4</v>
      </c>
      <c r="Q203" s="71">
        <v>22</v>
      </c>
      <c r="R203" s="60">
        <v>0</v>
      </c>
      <c r="S203" s="70">
        <v>1.57</v>
      </c>
      <c r="T203" s="71">
        <v>10</v>
      </c>
      <c r="U203" s="71">
        <v>10</v>
      </c>
      <c r="V203" s="60">
        <v>0</v>
      </c>
      <c r="W203" s="60">
        <v>0</v>
      </c>
      <c r="X203" s="78">
        <v>0.57999999999999996</v>
      </c>
      <c r="Y203" s="70">
        <v>17</v>
      </c>
      <c r="Z203" s="71">
        <v>13.8</v>
      </c>
      <c r="AA203" s="78">
        <v>3.1</v>
      </c>
      <c r="AB203" s="78">
        <v>0.33</v>
      </c>
      <c r="AC203" s="78">
        <v>1.03</v>
      </c>
      <c r="AD203" s="63" t="s">
        <v>25</v>
      </c>
    </row>
    <row r="204" spans="1:30" ht="17.25" thickBot="1">
      <c r="A204" s="72">
        <v>352</v>
      </c>
      <c r="B204" s="57" t="s">
        <v>245</v>
      </c>
      <c r="C204" s="58" t="s">
        <v>1812</v>
      </c>
      <c r="D204" s="69" t="s">
        <v>104</v>
      </c>
      <c r="E204" s="58" t="s">
        <v>69</v>
      </c>
      <c r="F204" s="69" t="s">
        <v>4138</v>
      </c>
      <c r="G204" s="69">
        <v>1993</v>
      </c>
      <c r="H204" s="70">
        <v>11</v>
      </c>
      <c r="I204" s="71">
        <v>838</v>
      </c>
      <c r="J204" s="71">
        <v>76</v>
      </c>
      <c r="K204" s="71">
        <v>51.7</v>
      </c>
      <c r="L204" s="71">
        <v>9.3000000000000007</v>
      </c>
      <c r="M204" s="70">
        <v>9</v>
      </c>
      <c r="N204" s="71">
        <v>90</v>
      </c>
      <c r="O204" s="71">
        <v>9</v>
      </c>
      <c r="P204" s="70">
        <v>2</v>
      </c>
      <c r="Q204" s="71">
        <v>14</v>
      </c>
      <c r="R204" s="71">
        <v>3</v>
      </c>
      <c r="S204" s="70">
        <v>1.64</v>
      </c>
      <c r="T204" s="71">
        <v>11</v>
      </c>
      <c r="U204" s="71">
        <v>12</v>
      </c>
      <c r="V204" s="77">
        <v>-1</v>
      </c>
      <c r="W204" s="77">
        <v>-0.11</v>
      </c>
      <c r="X204" s="78">
        <v>0.35</v>
      </c>
      <c r="Y204" s="70">
        <v>14.9</v>
      </c>
      <c r="Z204" s="71">
        <v>16.7</v>
      </c>
      <c r="AA204" s="77">
        <v>-1.8</v>
      </c>
      <c r="AB204" s="77">
        <v>-0.19</v>
      </c>
      <c r="AC204" s="77">
        <v>-7.0000000000000007E-2</v>
      </c>
      <c r="AD204" s="63" t="s">
        <v>25</v>
      </c>
    </row>
    <row r="205" spans="1:30" ht="17.25" thickBot="1">
      <c r="A205" s="72">
        <v>37</v>
      </c>
      <c r="B205" s="57" t="s">
        <v>121</v>
      </c>
      <c r="C205" s="58" t="s">
        <v>1830</v>
      </c>
      <c r="D205" s="69" t="s">
        <v>1833</v>
      </c>
      <c r="E205" s="58" t="s">
        <v>87</v>
      </c>
      <c r="F205" s="69" t="s">
        <v>3870</v>
      </c>
      <c r="G205" s="69">
        <v>1992</v>
      </c>
      <c r="H205" s="70">
        <v>12</v>
      </c>
      <c r="I205" s="71">
        <v>833</v>
      </c>
      <c r="J205" s="71">
        <v>69</v>
      </c>
      <c r="K205" s="71">
        <v>51.4</v>
      </c>
      <c r="L205" s="71">
        <v>9.3000000000000007</v>
      </c>
      <c r="M205" s="70">
        <v>10</v>
      </c>
      <c r="N205" s="71">
        <v>80</v>
      </c>
      <c r="O205" s="71">
        <v>6</v>
      </c>
      <c r="P205" s="70">
        <v>2</v>
      </c>
      <c r="Q205" s="71">
        <v>18</v>
      </c>
      <c r="R205" s="71">
        <v>1</v>
      </c>
      <c r="S205" s="70">
        <v>1</v>
      </c>
      <c r="T205" s="71">
        <v>9</v>
      </c>
      <c r="U205" s="71">
        <v>15</v>
      </c>
      <c r="V205" s="77">
        <v>-6</v>
      </c>
      <c r="W205" s="77">
        <v>-0.65</v>
      </c>
      <c r="X205" s="78">
        <v>0.27</v>
      </c>
      <c r="Y205" s="70">
        <v>10.1</v>
      </c>
      <c r="Z205" s="71">
        <v>14.1</v>
      </c>
      <c r="AA205" s="77">
        <v>-4</v>
      </c>
      <c r="AB205" s="77">
        <v>-0.43</v>
      </c>
      <c r="AC205" s="78">
        <v>0.03</v>
      </c>
      <c r="AD205" s="63" t="s">
        <v>25</v>
      </c>
    </row>
    <row r="206" spans="1:30" ht="17.25" thickBot="1">
      <c r="A206" s="72">
        <v>557</v>
      </c>
      <c r="B206" s="57" t="s">
        <v>3078</v>
      </c>
      <c r="C206" s="58" t="s">
        <v>1812</v>
      </c>
      <c r="D206" s="69" t="s">
        <v>104</v>
      </c>
      <c r="E206" s="58" t="s">
        <v>2347</v>
      </c>
      <c r="F206" s="69" t="s">
        <v>4274</v>
      </c>
      <c r="G206" s="69">
        <v>2001</v>
      </c>
      <c r="H206" s="70">
        <v>11</v>
      </c>
      <c r="I206" s="71">
        <v>828</v>
      </c>
      <c r="J206" s="71">
        <v>75</v>
      </c>
      <c r="K206" s="71">
        <v>51.1</v>
      </c>
      <c r="L206" s="71">
        <v>9.1999999999999993</v>
      </c>
      <c r="M206" s="70">
        <v>10</v>
      </c>
      <c r="N206" s="71">
        <v>81</v>
      </c>
      <c r="O206" s="71">
        <v>7</v>
      </c>
      <c r="P206" s="70">
        <v>1</v>
      </c>
      <c r="Q206" s="71">
        <v>23</v>
      </c>
      <c r="R206" s="71">
        <v>4</v>
      </c>
      <c r="S206" s="70">
        <v>0.45</v>
      </c>
      <c r="T206" s="71">
        <v>5</v>
      </c>
      <c r="U206" s="71">
        <v>27</v>
      </c>
      <c r="V206" s="77">
        <v>-22</v>
      </c>
      <c r="W206" s="77">
        <v>-2.39</v>
      </c>
      <c r="X206" s="77">
        <v>-1.37</v>
      </c>
      <c r="Y206" s="70">
        <v>7.6</v>
      </c>
      <c r="Z206" s="71">
        <v>19.600000000000001</v>
      </c>
      <c r="AA206" s="77">
        <v>-12</v>
      </c>
      <c r="AB206" s="77">
        <v>-1.3</v>
      </c>
      <c r="AC206" s="78">
        <v>0.01</v>
      </c>
      <c r="AD206" s="63" t="s">
        <v>25</v>
      </c>
    </row>
    <row r="207" spans="1:30" ht="17.25" thickBot="1">
      <c r="A207" s="72">
        <v>17</v>
      </c>
      <c r="B207" s="57" t="s">
        <v>109</v>
      </c>
      <c r="C207" s="58" t="s">
        <v>1818</v>
      </c>
      <c r="D207" s="69" t="s">
        <v>104</v>
      </c>
      <c r="E207" s="58" t="s">
        <v>65</v>
      </c>
      <c r="F207" s="69" t="s">
        <v>3912</v>
      </c>
      <c r="G207" s="69">
        <v>1995</v>
      </c>
      <c r="H207" s="70">
        <v>13</v>
      </c>
      <c r="I207" s="71">
        <v>827</v>
      </c>
      <c r="J207" s="71">
        <v>64</v>
      </c>
      <c r="K207" s="71">
        <v>54.1</v>
      </c>
      <c r="L207" s="71">
        <v>9.1999999999999993</v>
      </c>
      <c r="M207" s="70">
        <v>9</v>
      </c>
      <c r="N207" s="71">
        <v>87</v>
      </c>
      <c r="O207" s="71">
        <v>7</v>
      </c>
      <c r="P207" s="70">
        <v>4</v>
      </c>
      <c r="Q207" s="71">
        <v>10</v>
      </c>
      <c r="R207" s="71">
        <v>3</v>
      </c>
      <c r="S207" s="70">
        <v>2.08</v>
      </c>
      <c r="T207" s="71">
        <v>22</v>
      </c>
      <c r="U207" s="71">
        <v>11</v>
      </c>
      <c r="V207" s="78">
        <v>11</v>
      </c>
      <c r="W207" s="78">
        <v>1.2</v>
      </c>
      <c r="X207" s="78">
        <v>0.04</v>
      </c>
      <c r="Y207" s="70">
        <v>15.7</v>
      </c>
      <c r="Z207" s="71">
        <v>7.6</v>
      </c>
      <c r="AA207" s="78">
        <v>8.1</v>
      </c>
      <c r="AB207" s="78">
        <v>0.88</v>
      </c>
      <c r="AC207" s="77">
        <v>-0.08</v>
      </c>
      <c r="AD207" s="63" t="s">
        <v>25</v>
      </c>
    </row>
    <row r="208" spans="1:30" ht="17.25" thickBot="1">
      <c r="A208" s="72">
        <v>282</v>
      </c>
      <c r="B208" s="57" t="s">
        <v>2910</v>
      </c>
      <c r="C208" s="58" t="s">
        <v>1822</v>
      </c>
      <c r="D208" s="69" t="s">
        <v>102</v>
      </c>
      <c r="E208" s="58" t="s">
        <v>63</v>
      </c>
      <c r="F208" s="69" t="s">
        <v>4089</v>
      </c>
      <c r="G208" s="69">
        <v>1997</v>
      </c>
      <c r="H208" s="70">
        <v>13</v>
      </c>
      <c r="I208" s="71">
        <v>822</v>
      </c>
      <c r="J208" s="71">
        <v>63</v>
      </c>
      <c r="K208" s="71">
        <v>50.7</v>
      </c>
      <c r="L208" s="71">
        <v>9.1</v>
      </c>
      <c r="M208" s="70">
        <v>10</v>
      </c>
      <c r="N208" s="71">
        <v>78</v>
      </c>
      <c r="O208" s="71">
        <v>3</v>
      </c>
      <c r="P208" s="70">
        <v>3</v>
      </c>
      <c r="Q208" s="71">
        <v>14</v>
      </c>
      <c r="R208" s="60">
        <v>0</v>
      </c>
      <c r="S208" s="70">
        <v>2.15</v>
      </c>
      <c r="T208" s="71">
        <v>18</v>
      </c>
      <c r="U208" s="71">
        <v>9</v>
      </c>
      <c r="V208" s="78">
        <v>9</v>
      </c>
      <c r="W208" s="78">
        <v>0.99</v>
      </c>
      <c r="X208" s="77">
        <v>-0.26</v>
      </c>
      <c r="Y208" s="70">
        <v>17</v>
      </c>
      <c r="Z208" s="71">
        <v>7.2</v>
      </c>
      <c r="AA208" s="78">
        <v>9.9</v>
      </c>
      <c r="AB208" s="78">
        <v>1.08</v>
      </c>
      <c r="AC208" s="78">
        <v>0.13</v>
      </c>
      <c r="AD208" s="63" t="s">
        <v>25</v>
      </c>
    </row>
    <row r="209" spans="1:30" ht="17.25" thickBot="1">
      <c r="A209" s="72">
        <v>191</v>
      </c>
      <c r="B209" s="57" t="s">
        <v>177</v>
      </c>
      <c r="C209" s="58" t="s">
        <v>1812</v>
      </c>
      <c r="D209" s="69" t="s">
        <v>1810</v>
      </c>
      <c r="E209" s="58" t="s">
        <v>85</v>
      </c>
      <c r="F209" s="69" t="s">
        <v>3841</v>
      </c>
      <c r="G209" s="69">
        <v>1998</v>
      </c>
      <c r="H209" s="70">
        <v>12</v>
      </c>
      <c r="I209" s="71">
        <v>820</v>
      </c>
      <c r="J209" s="71">
        <v>68</v>
      </c>
      <c r="K209" s="71">
        <v>50.6</v>
      </c>
      <c r="L209" s="71">
        <v>9.1</v>
      </c>
      <c r="M209" s="70">
        <v>9</v>
      </c>
      <c r="N209" s="71">
        <v>85</v>
      </c>
      <c r="O209" s="71">
        <v>7</v>
      </c>
      <c r="P209" s="70">
        <v>3</v>
      </c>
      <c r="Q209" s="71">
        <v>18</v>
      </c>
      <c r="R209" s="60">
        <v>0</v>
      </c>
      <c r="S209" s="70">
        <v>1.33</v>
      </c>
      <c r="T209" s="71">
        <v>11</v>
      </c>
      <c r="U209" s="71">
        <v>11</v>
      </c>
      <c r="V209" s="60">
        <v>0</v>
      </c>
      <c r="W209" s="60">
        <v>0</v>
      </c>
      <c r="X209" s="78">
        <v>0.9</v>
      </c>
      <c r="Y209" s="70">
        <v>12.2</v>
      </c>
      <c r="Z209" s="71">
        <v>12.1</v>
      </c>
      <c r="AA209" s="78">
        <v>0.1</v>
      </c>
      <c r="AB209" s="78">
        <v>0.01</v>
      </c>
      <c r="AC209" s="78">
        <v>0.26</v>
      </c>
      <c r="AD209" s="63" t="s">
        <v>25</v>
      </c>
    </row>
    <row r="210" spans="1:30" ht="17.25" thickBot="1">
      <c r="A210" s="72">
        <v>13</v>
      </c>
      <c r="B210" s="57" t="s">
        <v>2631</v>
      </c>
      <c r="C210" s="58" t="s">
        <v>1827</v>
      </c>
      <c r="D210" s="69" t="s">
        <v>104</v>
      </c>
      <c r="E210" s="58" t="s">
        <v>87</v>
      </c>
      <c r="F210" s="69" t="s">
        <v>3876</v>
      </c>
      <c r="G210" s="69">
        <v>1996</v>
      </c>
      <c r="H210" s="70">
        <v>12</v>
      </c>
      <c r="I210" s="71">
        <v>813</v>
      </c>
      <c r="J210" s="71">
        <v>68</v>
      </c>
      <c r="K210" s="71">
        <v>50.2</v>
      </c>
      <c r="L210" s="71">
        <v>9</v>
      </c>
      <c r="M210" s="70">
        <v>10</v>
      </c>
      <c r="N210" s="71">
        <v>80</v>
      </c>
      <c r="O210" s="71">
        <v>3</v>
      </c>
      <c r="P210" s="70">
        <v>2</v>
      </c>
      <c r="Q210" s="71">
        <v>5</v>
      </c>
      <c r="R210" s="71">
        <v>3</v>
      </c>
      <c r="S210" s="70">
        <v>0.67</v>
      </c>
      <c r="T210" s="71">
        <v>10</v>
      </c>
      <c r="U210" s="71">
        <v>22</v>
      </c>
      <c r="V210" s="77">
        <v>-12</v>
      </c>
      <c r="W210" s="77">
        <v>-1.33</v>
      </c>
      <c r="X210" s="77">
        <v>-1.1100000000000001</v>
      </c>
      <c r="Y210" s="70">
        <v>7.6</v>
      </c>
      <c r="Z210" s="71">
        <v>15.8</v>
      </c>
      <c r="AA210" s="77">
        <v>-8.1</v>
      </c>
      <c r="AB210" s="77">
        <v>-0.9</v>
      </c>
      <c r="AC210" s="77">
        <v>-0.92</v>
      </c>
      <c r="AD210" s="63" t="s">
        <v>25</v>
      </c>
    </row>
    <row r="211" spans="1:30" ht="17.25" thickBot="1">
      <c r="A211" s="72">
        <v>32</v>
      </c>
      <c r="B211" s="57" t="s">
        <v>117</v>
      </c>
      <c r="C211" s="58" t="s">
        <v>1826</v>
      </c>
      <c r="D211" s="69" t="s">
        <v>102</v>
      </c>
      <c r="E211" s="58" t="s">
        <v>91</v>
      </c>
      <c r="F211" s="69" t="s">
        <v>3921</v>
      </c>
      <c r="G211" s="69">
        <v>1990</v>
      </c>
      <c r="H211" s="70">
        <v>12</v>
      </c>
      <c r="I211" s="71">
        <v>813</v>
      </c>
      <c r="J211" s="71">
        <v>68</v>
      </c>
      <c r="K211" s="71">
        <v>50.2</v>
      </c>
      <c r="L211" s="71">
        <v>9</v>
      </c>
      <c r="M211" s="70">
        <v>11</v>
      </c>
      <c r="N211" s="71">
        <v>73</v>
      </c>
      <c r="O211" s="60">
        <v>0</v>
      </c>
      <c r="P211" s="70">
        <v>1</v>
      </c>
      <c r="Q211" s="71">
        <v>12</v>
      </c>
      <c r="R211" s="60">
        <v>0</v>
      </c>
      <c r="S211" s="70">
        <v>1.42</v>
      </c>
      <c r="T211" s="71">
        <v>16</v>
      </c>
      <c r="U211" s="71">
        <v>13</v>
      </c>
      <c r="V211" s="78">
        <v>3</v>
      </c>
      <c r="W211" s="78">
        <v>0.33</v>
      </c>
      <c r="X211" s="78">
        <v>0.56000000000000005</v>
      </c>
      <c r="Y211" s="70">
        <v>13.3</v>
      </c>
      <c r="Z211" s="71">
        <v>16.399999999999999</v>
      </c>
      <c r="AA211" s="77">
        <v>-3.1</v>
      </c>
      <c r="AB211" s="77">
        <v>-0.34</v>
      </c>
      <c r="AC211" s="77">
        <v>-0.17</v>
      </c>
      <c r="AD211" s="63" t="s">
        <v>25</v>
      </c>
    </row>
    <row r="212" spans="1:30" ht="17.25" thickBot="1">
      <c r="A212" s="72">
        <v>543</v>
      </c>
      <c r="B212" s="57" t="s">
        <v>377</v>
      </c>
      <c r="C212" s="58" t="s">
        <v>1812</v>
      </c>
      <c r="D212" s="69" t="s">
        <v>111</v>
      </c>
      <c r="E212" s="58" t="s">
        <v>73</v>
      </c>
      <c r="F212" s="69" t="s">
        <v>4265</v>
      </c>
      <c r="G212" s="69">
        <v>1990</v>
      </c>
      <c r="H212" s="70">
        <v>9</v>
      </c>
      <c r="I212" s="71">
        <v>810</v>
      </c>
      <c r="J212" s="71">
        <v>90</v>
      </c>
      <c r="K212" s="71">
        <v>50</v>
      </c>
      <c r="L212" s="71">
        <v>9</v>
      </c>
      <c r="M212" s="70">
        <v>9</v>
      </c>
      <c r="N212" s="71">
        <v>90</v>
      </c>
      <c r="O212" s="71">
        <v>9</v>
      </c>
      <c r="P212" s="59">
        <v>0</v>
      </c>
      <c r="Q212" s="60"/>
      <c r="R212" s="71">
        <v>9</v>
      </c>
      <c r="S212" s="70">
        <v>1.56</v>
      </c>
      <c r="T212" s="71">
        <v>19</v>
      </c>
      <c r="U212" s="71">
        <v>17</v>
      </c>
      <c r="V212" s="78">
        <v>2</v>
      </c>
      <c r="W212" s="78">
        <v>0.22</v>
      </c>
      <c r="X212" s="78">
        <v>0.11</v>
      </c>
      <c r="Y212" s="70">
        <v>16</v>
      </c>
      <c r="Z212" s="71">
        <v>12.1</v>
      </c>
      <c r="AA212" s="78">
        <v>3.9</v>
      </c>
      <c r="AB212" s="78">
        <v>0.44</v>
      </c>
      <c r="AC212" s="78">
        <v>0.56000000000000005</v>
      </c>
      <c r="AD212" s="63" t="s">
        <v>25</v>
      </c>
    </row>
    <row r="213" spans="1:30" ht="17.25" thickBot="1">
      <c r="A213" s="72">
        <v>585</v>
      </c>
      <c r="B213" s="57" t="s">
        <v>2726</v>
      </c>
      <c r="C213" s="58" t="s">
        <v>1818</v>
      </c>
      <c r="D213" s="69" t="s">
        <v>111</v>
      </c>
      <c r="E213" s="58" t="s">
        <v>73</v>
      </c>
      <c r="F213" s="69" t="s">
        <v>4297</v>
      </c>
      <c r="G213" s="69">
        <v>2002</v>
      </c>
      <c r="H213" s="70">
        <v>9</v>
      </c>
      <c r="I213" s="71">
        <v>810</v>
      </c>
      <c r="J213" s="71">
        <v>90</v>
      </c>
      <c r="K213" s="71">
        <v>50</v>
      </c>
      <c r="L213" s="71">
        <v>9</v>
      </c>
      <c r="M213" s="70">
        <v>9</v>
      </c>
      <c r="N213" s="71">
        <v>90</v>
      </c>
      <c r="O213" s="71">
        <v>9</v>
      </c>
      <c r="P213" s="59">
        <v>0</v>
      </c>
      <c r="Q213" s="60"/>
      <c r="R213" s="71">
        <v>9</v>
      </c>
      <c r="S213" s="70">
        <v>1.44</v>
      </c>
      <c r="T213" s="71">
        <v>15</v>
      </c>
      <c r="U213" s="71">
        <v>14</v>
      </c>
      <c r="V213" s="78">
        <v>1</v>
      </c>
      <c r="W213" s="78">
        <v>0.11</v>
      </c>
      <c r="X213" s="77">
        <v>-0.11</v>
      </c>
      <c r="Y213" s="70">
        <v>13.4</v>
      </c>
      <c r="Z213" s="71">
        <v>14.5</v>
      </c>
      <c r="AA213" s="77">
        <v>-1.1000000000000001</v>
      </c>
      <c r="AB213" s="77">
        <v>-0.12</v>
      </c>
      <c r="AC213" s="77">
        <v>-0.56000000000000005</v>
      </c>
      <c r="AD213" s="63" t="s">
        <v>25</v>
      </c>
    </row>
    <row r="214" spans="1:30" ht="17.25" thickBot="1">
      <c r="A214" s="72">
        <v>417</v>
      </c>
      <c r="B214" s="57" t="s">
        <v>276</v>
      </c>
      <c r="C214" s="58" t="s">
        <v>1851</v>
      </c>
      <c r="D214" s="69" t="s">
        <v>104</v>
      </c>
      <c r="E214" s="58" t="s">
        <v>87</v>
      </c>
      <c r="F214" s="69" t="s">
        <v>4185</v>
      </c>
      <c r="G214" s="69">
        <v>1996</v>
      </c>
      <c r="H214" s="70">
        <v>12</v>
      </c>
      <c r="I214" s="71">
        <v>800</v>
      </c>
      <c r="J214" s="71">
        <v>67</v>
      </c>
      <c r="K214" s="71">
        <v>49.4</v>
      </c>
      <c r="L214" s="71">
        <v>8.9</v>
      </c>
      <c r="M214" s="70">
        <v>8</v>
      </c>
      <c r="N214" s="71">
        <v>86</v>
      </c>
      <c r="O214" s="71">
        <v>7</v>
      </c>
      <c r="P214" s="70">
        <v>4</v>
      </c>
      <c r="Q214" s="71">
        <v>29</v>
      </c>
      <c r="R214" s="71">
        <v>5</v>
      </c>
      <c r="S214" s="70">
        <v>0.67</v>
      </c>
      <c r="T214" s="71">
        <v>9</v>
      </c>
      <c r="U214" s="71">
        <v>19</v>
      </c>
      <c r="V214" s="77">
        <v>-10</v>
      </c>
      <c r="W214" s="77">
        <v>-1.1299999999999999</v>
      </c>
      <c r="X214" s="77">
        <v>-0.69</v>
      </c>
      <c r="Y214" s="70">
        <v>9.1</v>
      </c>
      <c r="Z214" s="71">
        <v>15.4</v>
      </c>
      <c r="AA214" s="77">
        <v>-6.3</v>
      </c>
      <c r="AB214" s="77">
        <v>-0.71</v>
      </c>
      <c r="AC214" s="77">
        <v>-0.52</v>
      </c>
      <c r="AD214" s="63" t="s">
        <v>25</v>
      </c>
    </row>
    <row r="215" spans="1:30" ht="17.25" thickBot="1">
      <c r="A215" s="72">
        <v>458</v>
      </c>
      <c r="B215" s="57" t="s">
        <v>289</v>
      </c>
      <c r="C215" s="58" t="s">
        <v>1811</v>
      </c>
      <c r="D215" s="69" t="s">
        <v>104</v>
      </c>
      <c r="E215" s="58" t="s">
        <v>96</v>
      </c>
      <c r="F215" s="69" t="s">
        <v>4213</v>
      </c>
      <c r="G215" s="69">
        <v>2001</v>
      </c>
      <c r="H215" s="70">
        <v>16</v>
      </c>
      <c r="I215" s="71">
        <v>799</v>
      </c>
      <c r="J215" s="71">
        <v>50</v>
      </c>
      <c r="K215" s="71">
        <v>49.3</v>
      </c>
      <c r="L215" s="71">
        <v>8.9</v>
      </c>
      <c r="M215" s="70">
        <v>7</v>
      </c>
      <c r="N215" s="71">
        <v>90</v>
      </c>
      <c r="O215" s="71">
        <v>7</v>
      </c>
      <c r="P215" s="70">
        <v>9</v>
      </c>
      <c r="Q215" s="71">
        <v>19</v>
      </c>
      <c r="R215" s="71">
        <v>2</v>
      </c>
      <c r="S215" s="70">
        <v>1.25</v>
      </c>
      <c r="T215" s="71">
        <v>11</v>
      </c>
      <c r="U215" s="71">
        <v>13</v>
      </c>
      <c r="V215" s="77">
        <v>-2</v>
      </c>
      <c r="W215" s="77">
        <v>-0.23</v>
      </c>
      <c r="X215" s="77">
        <v>-0.55000000000000004</v>
      </c>
      <c r="Y215" s="70">
        <v>14.8</v>
      </c>
      <c r="Z215" s="71">
        <v>14</v>
      </c>
      <c r="AA215" s="78">
        <v>0.9</v>
      </c>
      <c r="AB215" s="78">
        <v>0.1</v>
      </c>
      <c r="AC215" s="77">
        <v>-0.38</v>
      </c>
      <c r="AD215" s="63" t="s">
        <v>25</v>
      </c>
    </row>
    <row r="216" spans="1:30" ht="17.25" thickBot="1">
      <c r="A216" s="72">
        <v>318</v>
      </c>
      <c r="B216" s="57" t="s">
        <v>229</v>
      </c>
      <c r="C216" s="58" t="s">
        <v>1814</v>
      </c>
      <c r="D216" s="69" t="s">
        <v>104</v>
      </c>
      <c r="E216" s="58" t="s">
        <v>79</v>
      </c>
      <c r="F216" s="69" t="s">
        <v>4113</v>
      </c>
      <c r="G216" s="69">
        <v>1999</v>
      </c>
      <c r="H216" s="70">
        <v>13</v>
      </c>
      <c r="I216" s="71">
        <v>795</v>
      </c>
      <c r="J216" s="71">
        <v>61</v>
      </c>
      <c r="K216" s="71">
        <v>49.1</v>
      </c>
      <c r="L216" s="71">
        <v>8.8000000000000007</v>
      </c>
      <c r="M216" s="70">
        <v>8</v>
      </c>
      <c r="N216" s="71">
        <v>87</v>
      </c>
      <c r="O216" s="71">
        <v>7</v>
      </c>
      <c r="P216" s="70">
        <v>5</v>
      </c>
      <c r="Q216" s="71">
        <v>20</v>
      </c>
      <c r="R216" s="71">
        <v>2</v>
      </c>
      <c r="S216" s="70">
        <v>2</v>
      </c>
      <c r="T216" s="71">
        <v>17</v>
      </c>
      <c r="U216" s="71">
        <v>8</v>
      </c>
      <c r="V216" s="78">
        <v>9</v>
      </c>
      <c r="W216" s="78">
        <v>1.02</v>
      </c>
      <c r="X216" s="77">
        <v>-0.28999999999999998</v>
      </c>
      <c r="Y216" s="70">
        <v>18.600000000000001</v>
      </c>
      <c r="Z216" s="71">
        <v>9.9</v>
      </c>
      <c r="AA216" s="78">
        <v>8.6999999999999993</v>
      </c>
      <c r="AB216" s="78">
        <v>0.99</v>
      </c>
      <c r="AC216" s="78">
        <v>0.39</v>
      </c>
      <c r="AD216" s="63" t="s">
        <v>25</v>
      </c>
    </row>
    <row r="217" spans="1:30" ht="17.25" thickBot="1">
      <c r="A217" s="72">
        <v>616</v>
      </c>
      <c r="B217" s="57" t="s">
        <v>360</v>
      </c>
      <c r="C217" s="58" t="s">
        <v>1812</v>
      </c>
      <c r="D217" s="69" t="s">
        <v>103</v>
      </c>
      <c r="E217" s="58" t="s">
        <v>87</v>
      </c>
      <c r="F217" s="69" t="s">
        <v>4320</v>
      </c>
      <c r="G217" s="69">
        <v>1997</v>
      </c>
      <c r="H217" s="70">
        <v>15</v>
      </c>
      <c r="I217" s="71">
        <v>793</v>
      </c>
      <c r="J217" s="71">
        <v>53</v>
      </c>
      <c r="K217" s="71">
        <v>49</v>
      </c>
      <c r="L217" s="71">
        <v>8.8000000000000007</v>
      </c>
      <c r="M217" s="70">
        <v>7</v>
      </c>
      <c r="N217" s="71">
        <v>90</v>
      </c>
      <c r="O217" s="71">
        <v>7</v>
      </c>
      <c r="P217" s="70">
        <v>8</v>
      </c>
      <c r="Q217" s="71">
        <v>20</v>
      </c>
      <c r="R217" s="71">
        <v>2</v>
      </c>
      <c r="S217" s="70">
        <v>0.87</v>
      </c>
      <c r="T217" s="71">
        <v>9</v>
      </c>
      <c r="U217" s="71">
        <v>18</v>
      </c>
      <c r="V217" s="77">
        <v>-9</v>
      </c>
      <c r="W217" s="77">
        <v>-1.02</v>
      </c>
      <c r="X217" s="77">
        <v>-0.48</v>
      </c>
      <c r="Y217" s="70">
        <v>9.8000000000000007</v>
      </c>
      <c r="Z217" s="71">
        <v>14.8</v>
      </c>
      <c r="AA217" s="77">
        <v>-5</v>
      </c>
      <c r="AB217" s="77">
        <v>-0.56999999999999995</v>
      </c>
      <c r="AC217" s="77">
        <v>-0.24</v>
      </c>
      <c r="AD217" s="63" t="s">
        <v>25</v>
      </c>
    </row>
    <row r="218" spans="1:30" ht="17.25" thickBot="1">
      <c r="A218" s="72">
        <v>486</v>
      </c>
      <c r="B218" s="57" t="s">
        <v>297</v>
      </c>
      <c r="C218" s="58" t="s">
        <v>1812</v>
      </c>
      <c r="D218" s="69" t="s">
        <v>103</v>
      </c>
      <c r="E218" s="58" t="s">
        <v>75</v>
      </c>
      <c r="F218" s="69" t="s">
        <v>4230</v>
      </c>
      <c r="G218" s="69">
        <v>1995</v>
      </c>
      <c r="H218" s="70">
        <v>16</v>
      </c>
      <c r="I218" s="71">
        <v>792</v>
      </c>
      <c r="J218" s="71">
        <v>50</v>
      </c>
      <c r="K218" s="71">
        <v>48.9</v>
      </c>
      <c r="L218" s="71">
        <v>8.8000000000000007</v>
      </c>
      <c r="M218" s="70">
        <v>9</v>
      </c>
      <c r="N218" s="71">
        <v>77</v>
      </c>
      <c r="O218" s="71">
        <v>4</v>
      </c>
      <c r="P218" s="70">
        <v>7</v>
      </c>
      <c r="Q218" s="71">
        <v>14</v>
      </c>
      <c r="R218" s="71">
        <v>2</v>
      </c>
      <c r="S218" s="70">
        <v>1.1299999999999999</v>
      </c>
      <c r="T218" s="71">
        <v>11</v>
      </c>
      <c r="U218" s="71">
        <v>18</v>
      </c>
      <c r="V218" s="77">
        <v>-7</v>
      </c>
      <c r="W218" s="77">
        <v>-0.8</v>
      </c>
      <c r="X218" s="77">
        <v>-1.01</v>
      </c>
      <c r="Y218" s="70">
        <v>11.6</v>
      </c>
      <c r="Z218" s="71">
        <v>17</v>
      </c>
      <c r="AA218" s="77">
        <v>-5.4</v>
      </c>
      <c r="AB218" s="77">
        <v>-0.61</v>
      </c>
      <c r="AC218" s="77">
        <v>-0.33</v>
      </c>
      <c r="AD218" s="63" t="s">
        <v>25</v>
      </c>
    </row>
    <row r="219" spans="1:30" ht="17.25" thickBot="1">
      <c r="A219" s="72">
        <v>159</v>
      </c>
      <c r="B219" s="57" t="s">
        <v>164</v>
      </c>
      <c r="C219" s="58" t="s">
        <v>1814</v>
      </c>
      <c r="D219" s="69" t="s">
        <v>104</v>
      </c>
      <c r="E219" s="58" t="s">
        <v>75</v>
      </c>
      <c r="F219" s="69" t="s">
        <v>4010</v>
      </c>
      <c r="G219" s="69">
        <v>1997</v>
      </c>
      <c r="H219" s="70">
        <v>9</v>
      </c>
      <c r="I219" s="71">
        <v>790</v>
      </c>
      <c r="J219" s="71">
        <v>88</v>
      </c>
      <c r="K219" s="71">
        <v>48.8</v>
      </c>
      <c r="L219" s="71">
        <v>8.8000000000000007</v>
      </c>
      <c r="M219" s="70">
        <v>9</v>
      </c>
      <c r="N219" s="71">
        <v>88</v>
      </c>
      <c r="O219" s="71">
        <v>8</v>
      </c>
      <c r="P219" s="59">
        <v>0</v>
      </c>
      <c r="Q219" s="60"/>
      <c r="R219" s="71">
        <v>1</v>
      </c>
      <c r="S219" s="70">
        <v>1.22</v>
      </c>
      <c r="T219" s="71">
        <v>6</v>
      </c>
      <c r="U219" s="71">
        <v>16</v>
      </c>
      <c r="V219" s="77">
        <v>-10</v>
      </c>
      <c r="W219" s="77">
        <v>-1.1399999999999999</v>
      </c>
      <c r="X219" s="77">
        <v>-1.68</v>
      </c>
      <c r="Y219" s="70">
        <v>8.6</v>
      </c>
      <c r="Z219" s="71">
        <v>18.8</v>
      </c>
      <c r="AA219" s="77">
        <v>-10.199999999999999</v>
      </c>
      <c r="AB219" s="77">
        <v>-1.1599999999999999</v>
      </c>
      <c r="AC219" s="77">
        <v>-1.4</v>
      </c>
      <c r="AD219" s="63" t="s">
        <v>25</v>
      </c>
    </row>
    <row r="220" spans="1:30" ht="17.25" thickBot="1">
      <c r="A220" s="72">
        <v>367</v>
      </c>
      <c r="B220" s="57" t="s">
        <v>254</v>
      </c>
      <c r="C220" s="58" t="s">
        <v>1860</v>
      </c>
      <c r="D220" s="69" t="s">
        <v>104</v>
      </c>
      <c r="E220" s="58" t="s">
        <v>79</v>
      </c>
      <c r="F220" s="69" t="s">
        <v>4147</v>
      </c>
      <c r="G220" s="69">
        <v>1991</v>
      </c>
      <c r="H220" s="70">
        <v>10</v>
      </c>
      <c r="I220" s="71">
        <v>781</v>
      </c>
      <c r="J220" s="71">
        <v>78</v>
      </c>
      <c r="K220" s="71">
        <v>48.2</v>
      </c>
      <c r="L220" s="71">
        <v>8.6999999999999993</v>
      </c>
      <c r="M220" s="70">
        <v>9</v>
      </c>
      <c r="N220" s="71">
        <v>84</v>
      </c>
      <c r="O220" s="71">
        <v>6</v>
      </c>
      <c r="P220" s="70">
        <v>1</v>
      </c>
      <c r="Q220" s="71">
        <v>25</v>
      </c>
      <c r="R220" s="71">
        <v>4</v>
      </c>
      <c r="S220" s="70">
        <v>2.2999999999999998</v>
      </c>
      <c r="T220" s="71">
        <v>20</v>
      </c>
      <c r="U220" s="71">
        <v>9</v>
      </c>
      <c r="V220" s="78">
        <v>11</v>
      </c>
      <c r="W220" s="78">
        <v>1.27</v>
      </c>
      <c r="X220" s="78">
        <v>0.19</v>
      </c>
      <c r="Y220" s="70">
        <v>16.600000000000001</v>
      </c>
      <c r="Z220" s="71">
        <v>11.3</v>
      </c>
      <c r="AA220" s="78">
        <v>5.3</v>
      </c>
      <c r="AB220" s="78">
        <v>0.61</v>
      </c>
      <c r="AC220" s="77">
        <v>-0.34</v>
      </c>
      <c r="AD220" s="63" t="s">
        <v>25</v>
      </c>
    </row>
    <row r="221" spans="1:30" ht="17.25" thickBot="1">
      <c r="A221" s="72">
        <v>491</v>
      </c>
      <c r="B221" s="57" t="s">
        <v>301</v>
      </c>
      <c r="C221" s="58" t="s">
        <v>1822</v>
      </c>
      <c r="D221" s="69" t="s">
        <v>102</v>
      </c>
      <c r="E221" s="58" t="s">
        <v>71</v>
      </c>
      <c r="F221" s="69" t="s">
        <v>4233</v>
      </c>
      <c r="G221" s="69">
        <v>1997</v>
      </c>
      <c r="H221" s="70">
        <v>15</v>
      </c>
      <c r="I221" s="71">
        <v>771</v>
      </c>
      <c r="J221" s="71">
        <v>51</v>
      </c>
      <c r="K221" s="71">
        <v>47.6</v>
      </c>
      <c r="L221" s="71">
        <v>8.6</v>
      </c>
      <c r="M221" s="70">
        <v>10</v>
      </c>
      <c r="N221" s="71">
        <v>70</v>
      </c>
      <c r="O221" s="71">
        <v>2</v>
      </c>
      <c r="P221" s="70">
        <v>5</v>
      </c>
      <c r="Q221" s="71">
        <v>14</v>
      </c>
      <c r="R221" s="71">
        <v>1</v>
      </c>
      <c r="S221" s="70">
        <v>2.4</v>
      </c>
      <c r="T221" s="71">
        <v>19</v>
      </c>
      <c r="U221" s="71">
        <v>5</v>
      </c>
      <c r="V221" s="78">
        <v>14</v>
      </c>
      <c r="W221" s="78">
        <v>1.63</v>
      </c>
      <c r="X221" s="78">
        <v>1.74</v>
      </c>
      <c r="Y221" s="70">
        <v>15.9</v>
      </c>
      <c r="Z221" s="71">
        <v>11.2</v>
      </c>
      <c r="AA221" s="78">
        <v>4.7</v>
      </c>
      <c r="AB221" s="78">
        <v>0.54</v>
      </c>
      <c r="AC221" s="78">
        <v>0.96</v>
      </c>
      <c r="AD221" s="63" t="s">
        <v>25</v>
      </c>
    </row>
    <row r="222" spans="1:30" ht="17.25" thickBot="1">
      <c r="A222" s="72">
        <v>494</v>
      </c>
      <c r="B222" s="57" t="s">
        <v>2682</v>
      </c>
      <c r="C222" s="58" t="s">
        <v>1838</v>
      </c>
      <c r="D222" s="69" t="s">
        <v>104</v>
      </c>
      <c r="E222" s="58" t="s">
        <v>2346</v>
      </c>
      <c r="F222" s="69" t="s">
        <v>4236</v>
      </c>
      <c r="G222" s="69">
        <v>1995</v>
      </c>
      <c r="H222" s="70">
        <v>11</v>
      </c>
      <c r="I222" s="71">
        <v>757</v>
      </c>
      <c r="J222" s="71">
        <v>69</v>
      </c>
      <c r="K222" s="71">
        <v>46.7</v>
      </c>
      <c r="L222" s="71">
        <v>8.4</v>
      </c>
      <c r="M222" s="70">
        <v>8</v>
      </c>
      <c r="N222" s="71">
        <v>88</v>
      </c>
      <c r="O222" s="71">
        <v>6</v>
      </c>
      <c r="P222" s="70">
        <v>3</v>
      </c>
      <c r="Q222" s="71">
        <v>18</v>
      </c>
      <c r="R222" s="71">
        <v>4</v>
      </c>
      <c r="S222" s="70">
        <v>0.73</v>
      </c>
      <c r="T222" s="71">
        <v>6</v>
      </c>
      <c r="U222" s="71">
        <v>20</v>
      </c>
      <c r="V222" s="77">
        <v>-14</v>
      </c>
      <c r="W222" s="77">
        <v>-1.66</v>
      </c>
      <c r="X222" s="77">
        <v>-1.25</v>
      </c>
      <c r="Y222" s="70">
        <v>7.3</v>
      </c>
      <c r="Z222" s="71">
        <v>17.5</v>
      </c>
      <c r="AA222" s="77">
        <v>-10.199999999999999</v>
      </c>
      <c r="AB222" s="77">
        <v>-1.21</v>
      </c>
      <c r="AC222" s="77">
        <v>-0.81</v>
      </c>
      <c r="AD222" s="63" t="s">
        <v>25</v>
      </c>
    </row>
    <row r="223" spans="1:30" ht="17.25" thickBot="1">
      <c r="A223" s="72">
        <v>226</v>
      </c>
      <c r="B223" s="57" t="s">
        <v>194</v>
      </c>
      <c r="C223" s="58" t="s">
        <v>1812</v>
      </c>
      <c r="D223" s="69" t="s">
        <v>104</v>
      </c>
      <c r="E223" s="58" t="s">
        <v>79</v>
      </c>
      <c r="F223" s="69" t="s">
        <v>4057</v>
      </c>
      <c r="G223" s="69">
        <v>1997</v>
      </c>
      <c r="H223" s="70">
        <v>15</v>
      </c>
      <c r="I223" s="71">
        <v>752</v>
      </c>
      <c r="J223" s="71">
        <v>50</v>
      </c>
      <c r="K223" s="71">
        <v>46.4</v>
      </c>
      <c r="L223" s="71">
        <v>8.4</v>
      </c>
      <c r="M223" s="70">
        <v>6</v>
      </c>
      <c r="N223" s="71">
        <v>83</v>
      </c>
      <c r="O223" s="71">
        <v>4</v>
      </c>
      <c r="P223" s="70">
        <v>9</v>
      </c>
      <c r="Q223" s="71">
        <v>28</v>
      </c>
      <c r="R223" s="71">
        <v>2</v>
      </c>
      <c r="S223" s="70">
        <v>2.27</v>
      </c>
      <c r="T223" s="71">
        <v>19</v>
      </c>
      <c r="U223" s="71">
        <v>5</v>
      </c>
      <c r="V223" s="78">
        <v>14</v>
      </c>
      <c r="W223" s="78">
        <v>1.68</v>
      </c>
      <c r="X223" s="78">
        <v>0.95</v>
      </c>
      <c r="Y223" s="70">
        <v>17.2</v>
      </c>
      <c r="Z223" s="71">
        <v>10.199999999999999</v>
      </c>
      <c r="AA223" s="78">
        <v>7</v>
      </c>
      <c r="AB223" s="78">
        <v>0.84</v>
      </c>
      <c r="AC223" s="78">
        <v>0.09</v>
      </c>
      <c r="AD223" s="63" t="s">
        <v>25</v>
      </c>
    </row>
    <row r="224" spans="1:30" ht="17.25" thickBot="1">
      <c r="A224" s="72">
        <v>514</v>
      </c>
      <c r="B224" s="57" t="s">
        <v>3192</v>
      </c>
      <c r="C224" s="58" t="s">
        <v>1830</v>
      </c>
      <c r="D224" s="69" t="s">
        <v>103</v>
      </c>
      <c r="E224" s="58" t="s">
        <v>87</v>
      </c>
      <c r="F224" s="69" t="s">
        <v>4249</v>
      </c>
      <c r="G224" s="69">
        <v>1997</v>
      </c>
      <c r="H224" s="70">
        <v>10</v>
      </c>
      <c r="I224" s="71">
        <v>751</v>
      </c>
      <c r="J224" s="71">
        <v>75</v>
      </c>
      <c r="K224" s="71">
        <v>46.4</v>
      </c>
      <c r="L224" s="71">
        <v>8.3000000000000007</v>
      </c>
      <c r="M224" s="70">
        <v>10</v>
      </c>
      <c r="N224" s="71">
        <v>75</v>
      </c>
      <c r="O224" s="71">
        <v>3</v>
      </c>
      <c r="P224" s="59">
        <v>0</v>
      </c>
      <c r="Q224" s="60"/>
      <c r="R224" s="71">
        <v>1</v>
      </c>
      <c r="S224" s="70">
        <v>0.7</v>
      </c>
      <c r="T224" s="71">
        <v>8</v>
      </c>
      <c r="U224" s="71">
        <v>12</v>
      </c>
      <c r="V224" s="77">
        <v>-4</v>
      </c>
      <c r="W224" s="77">
        <v>-0.48</v>
      </c>
      <c r="X224" s="78">
        <v>0.56000000000000005</v>
      </c>
      <c r="Y224" s="70">
        <v>7.7</v>
      </c>
      <c r="Z224" s="71">
        <v>11.4</v>
      </c>
      <c r="AA224" s="77">
        <v>-3.7</v>
      </c>
      <c r="AB224" s="77">
        <v>-0.45</v>
      </c>
      <c r="AC224" s="77">
        <v>-0.01</v>
      </c>
      <c r="AD224" s="63" t="s">
        <v>25</v>
      </c>
    </row>
    <row r="225" spans="1:30" ht="17.25" thickBot="1">
      <c r="A225" s="72">
        <v>525</v>
      </c>
      <c r="B225" s="57" t="s">
        <v>1782</v>
      </c>
      <c r="C225" s="58" t="s">
        <v>1824</v>
      </c>
      <c r="D225" s="69" t="s">
        <v>102</v>
      </c>
      <c r="E225" s="58" t="s">
        <v>95</v>
      </c>
      <c r="F225" s="69" t="s">
        <v>4255</v>
      </c>
      <c r="G225" s="69">
        <v>2000</v>
      </c>
      <c r="H225" s="70">
        <v>14</v>
      </c>
      <c r="I225" s="71">
        <v>746</v>
      </c>
      <c r="J225" s="71">
        <v>53</v>
      </c>
      <c r="K225" s="71">
        <v>47</v>
      </c>
      <c r="L225" s="71">
        <v>8.3000000000000007</v>
      </c>
      <c r="M225" s="70">
        <v>10</v>
      </c>
      <c r="N225" s="71">
        <v>68</v>
      </c>
      <c r="O225" s="60">
        <v>0</v>
      </c>
      <c r="P225" s="70">
        <v>4</v>
      </c>
      <c r="Q225" s="71">
        <v>18</v>
      </c>
      <c r="R225" s="71">
        <v>3</v>
      </c>
      <c r="S225" s="70">
        <v>1.4</v>
      </c>
      <c r="T225" s="71">
        <v>16</v>
      </c>
      <c r="U225" s="71">
        <v>13</v>
      </c>
      <c r="V225" s="78">
        <v>3</v>
      </c>
      <c r="W225" s="78">
        <v>0.36</v>
      </c>
      <c r="X225" s="78">
        <v>1.54</v>
      </c>
      <c r="Y225" s="70">
        <v>14.1</v>
      </c>
      <c r="Z225" s="71">
        <v>12.1</v>
      </c>
      <c r="AA225" s="78">
        <v>2</v>
      </c>
      <c r="AB225" s="78">
        <v>0.24</v>
      </c>
      <c r="AC225" s="78">
        <v>1.02</v>
      </c>
      <c r="AD225" s="63" t="s">
        <v>25</v>
      </c>
    </row>
    <row r="226" spans="1:30" ht="17.25" thickBot="1">
      <c r="A226" s="72">
        <v>404</v>
      </c>
      <c r="B226" s="57" t="s">
        <v>270</v>
      </c>
      <c r="C226" s="58" t="s">
        <v>1862</v>
      </c>
      <c r="D226" s="69" t="s">
        <v>102</v>
      </c>
      <c r="E226" s="58" t="s">
        <v>81</v>
      </c>
      <c r="F226" s="69" t="s">
        <v>4176</v>
      </c>
      <c r="G226" s="69">
        <v>2001</v>
      </c>
      <c r="H226" s="70">
        <v>16</v>
      </c>
      <c r="I226" s="71">
        <v>737</v>
      </c>
      <c r="J226" s="71">
        <v>46</v>
      </c>
      <c r="K226" s="71">
        <v>45.5</v>
      </c>
      <c r="L226" s="71">
        <v>8.1999999999999993</v>
      </c>
      <c r="M226" s="70">
        <v>8</v>
      </c>
      <c r="N226" s="71">
        <v>68</v>
      </c>
      <c r="O226" s="71">
        <v>1</v>
      </c>
      <c r="P226" s="70">
        <v>8</v>
      </c>
      <c r="Q226" s="71">
        <v>24</v>
      </c>
      <c r="R226" s="60">
        <v>0</v>
      </c>
      <c r="S226" s="70">
        <v>1.19</v>
      </c>
      <c r="T226" s="71">
        <v>16</v>
      </c>
      <c r="U226" s="71">
        <v>10</v>
      </c>
      <c r="V226" s="78">
        <v>6</v>
      </c>
      <c r="W226" s="78">
        <v>0.73</v>
      </c>
      <c r="X226" s="78">
        <v>1.24</v>
      </c>
      <c r="Y226" s="70">
        <v>15.3</v>
      </c>
      <c r="Z226" s="71">
        <v>9.6999999999999993</v>
      </c>
      <c r="AA226" s="78">
        <v>5.6</v>
      </c>
      <c r="AB226" s="78">
        <v>0.69</v>
      </c>
      <c r="AC226" s="78">
        <v>0.25</v>
      </c>
      <c r="AD226" s="63" t="s">
        <v>25</v>
      </c>
    </row>
    <row r="227" spans="1:30" ht="17.25" thickBot="1">
      <c r="A227" s="72">
        <v>104</v>
      </c>
      <c r="B227" s="57" t="s">
        <v>138</v>
      </c>
      <c r="C227" s="58" t="s">
        <v>1822</v>
      </c>
      <c r="D227" s="69" t="s">
        <v>104</v>
      </c>
      <c r="E227" s="58" t="s">
        <v>83</v>
      </c>
      <c r="F227" s="69" t="s">
        <v>3971</v>
      </c>
      <c r="G227" s="69">
        <v>1993</v>
      </c>
      <c r="H227" s="70">
        <v>12</v>
      </c>
      <c r="I227" s="71">
        <v>727</v>
      </c>
      <c r="J227" s="71">
        <v>61</v>
      </c>
      <c r="K227" s="71">
        <v>44.9</v>
      </c>
      <c r="L227" s="71">
        <v>8.1</v>
      </c>
      <c r="M227" s="70">
        <v>8</v>
      </c>
      <c r="N227" s="71">
        <v>81</v>
      </c>
      <c r="O227" s="71">
        <v>7</v>
      </c>
      <c r="P227" s="70">
        <v>4</v>
      </c>
      <c r="Q227" s="71">
        <v>20</v>
      </c>
      <c r="R227" s="71">
        <v>3</v>
      </c>
      <c r="S227" s="70">
        <v>1.92</v>
      </c>
      <c r="T227" s="71">
        <v>13</v>
      </c>
      <c r="U227" s="71">
        <v>10</v>
      </c>
      <c r="V227" s="78">
        <v>3</v>
      </c>
      <c r="W227" s="78">
        <v>0.37</v>
      </c>
      <c r="X227" s="77">
        <v>-0.94</v>
      </c>
      <c r="Y227" s="70">
        <v>12.9</v>
      </c>
      <c r="Z227" s="71">
        <v>11.2</v>
      </c>
      <c r="AA227" s="78">
        <v>1.7</v>
      </c>
      <c r="AB227" s="78">
        <v>0.21</v>
      </c>
      <c r="AC227" s="77">
        <v>-0.4</v>
      </c>
      <c r="AD227" s="63" t="s">
        <v>25</v>
      </c>
    </row>
    <row r="228" spans="1:30" ht="17.25" thickBot="1">
      <c r="A228" s="72">
        <v>504</v>
      </c>
      <c r="B228" s="57" t="s">
        <v>2684</v>
      </c>
      <c r="C228" s="58" t="s">
        <v>1857</v>
      </c>
      <c r="D228" s="69" t="s">
        <v>103</v>
      </c>
      <c r="E228" s="58" t="s">
        <v>2626</v>
      </c>
      <c r="F228" s="69" t="s">
        <v>4241</v>
      </c>
      <c r="G228" s="69">
        <v>1993</v>
      </c>
      <c r="H228" s="70">
        <v>15</v>
      </c>
      <c r="I228" s="71">
        <v>727</v>
      </c>
      <c r="J228" s="71">
        <v>48</v>
      </c>
      <c r="K228" s="71">
        <v>45.8</v>
      </c>
      <c r="L228" s="71">
        <v>8.1</v>
      </c>
      <c r="M228" s="70">
        <v>8</v>
      </c>
      <c r="N228" s="71">
        <v>76</v>
      </c>
      <c r="O228" s="71">
        <v>2</v>
      </c>
      <c r="P228" s="70">
        <v>7</v>
      </c>
      <c r="Q228" s="71">
        <v>17</v>
      </c>
      <c r="R228" s="71">
        <v>2</v>
      </c>
      <c r="S228" s="70">
        <v>0.69</v>
      </c>
      <c r="T228" s="71">
        <v>10</v>
      </c>
      <c r="U228" s="71">
        <v>14</v>
      </c>
      <c r="V228" s="77">
        <v>-4</v>
      </c>
      <c r="W228" s="77">
        <v>-0.5</v>
      </c>
      <c r="X228" s="78">
        <v>0.55000000000000004</v>
      </c>
      <c r="Y228" s="70">
        <v>7.8</v>
      </c>
      <c r="Z228" s="71">
        <v>17.3</v>
      </c>
      <c r="AA228" s="77">
        <v>-9.5</v>
      </c>
      <c r="AB228" s="77">
        <v>-1.18</v>
      </c>
      <c r="AC228" s="77">
        <v>-0.26</v>
      </c>
      <c r="AD228" s="63" t="s">
        <v>25</v>
      </c>
    </row>
    <row r="229" spans="1:30" ht="17.25" thickBot="1">
      <c r="A229" s="72">
        <v>15</v>
      </c>
      <c r="B229" s="57" t="s">
        <v>107</v>
      </c>
      <c r="C229" s="58" t="s">
        <v>1816</v>
      </c>
      <c r="D229" s="69" t="s">
        <v>104</v>
      </c>
      <c r="E229" s="58" t="s">
        <v>77</v>
      </c>
      <c r="F229" s="69" t="s">
        <v>3910</v>
      </c>
      <c r="G229" s="69">
        <v>1998</v>
      </c>
      <c r="H229" s="70">
        <v>11</v>
      </c>
      <c r="I229" s="71">
        <v>726</v>
      </c>
      <c r="J229" s="71">
        <v>66</v>
      </c>
      <c r="K229" s="71">
        <v>47.5</v>
      </c>
      <c r="L229" s="71">
        <v>8.1</v>
      </c>
      <c r="M229" s="70">
        <v>8</v>
      </c>
      <c r="N229" s="71">
        <v>86</v>
      </c>
      <c r="O229" s="71">
        <v>4</v>
      </c>
      <c r="P229" s="70">
        <v>3</v>
      </c>
      <c r="Q229" s="71">
        <v>14</v>
      </c>
      <c r="R229" s="71">
        <v>1</v>
      </c>
      <c r="S229" s="70">
        <v>1.36</v>
      </c>
      <c r="T229" s="71">
        <v>13</v>
      </c>
      <c r="U229" s="71">
        <v>13</v>
      </c>
      <c r="V229" s="60">
        <v>0</v>
      </c>
      <c r="W229" s="60">
        <v>0</v>
      </c>
      <c r="X229" s="60">
        <v>0</v>
      </c>
      <c r="Y229" s="70">
        <v>15.9</v>
      </c>
      <c r="Z229" s="71">
        <v>11.7</v>
      </c>
      <c r="AA229" s="78">
        <v>4.2</v>
      </c>
      <c r="AB229" s="78">
        <v>0.52</v>
      </c>
      <c r="AC229" s="78">
        <v>0.19</v>
      </c>
      <c r="AD229" s="63" t="s">
        <v>25</v>
      </c>
    </row>
    <row r="230" spans="1:30" ht="17.25" thickBot="1">
      <c r="A230" s="72">
        <v>145</v>
      </c>
      <c r="B230" s="57" t="s">
        <v>159</v>
      </c>
      <c r="C230" s="58" t="s">
        <v>1838</v>
      </c>
      <c r="D230" s="69" t="s">
        <v>104</v>
      </c>
      <c r="E230" s="58" t="s">
        <v>71</v>
      </c>
      <c r="F230" s="69" t="s">
        <v>4000</v>
      </c>
      <c r="G230" s="69">
        <v>1993</v>
      </c>
      <c r="H230" s="70">
        <v>12</v>
      </c>
      <c r="I230" s="71">
        <v>722</v>
      </c>
      <c r="J230" s="71">
        <v>60</v>
      </c>
      <c r="K230" s="71">
        <v>44.6</v>
      </c>
      <c r="L230" s="71">
        <v>8</v>
      </c>
      <c r="M230" s="70">
        <v>8</v>
      </c>
      <c r="N230" s="71">
        <v>84</v>
      </c>
      <c r="O230" s="71">
        <v>7</v>
      </c>
      <c r="P230" s="70">
        <v>4</v>
      </c>
      <c r="Q230" s="71">
        <v>12</v>
      </c>
      <c r="R230" s="71">
        <v>4</v>
      </c>
      <c r="S230" s="70">
        <v>2.08</v>
      </c>
      <c r="T230" s="71">
        <v>16</v>
      </c>
      <c r="U230" s="71">
        <v>11</v>
      </c>
      <c r="V230" s="78">
        <v>5</v>
      </c>
      <c r="W230" s="78">
        <v>0.62</v>
      </c>
      <c r="X230" s="77">
        <v>-0.18</v>
      </c>
      <c r="Y230" s="70">
        <v>13.2</v>
      </c>
      <c r="Z230" s="71">
        <v>14.1</v>
      </c>
      <c r="AA230" s="77">
        <v>-0.9</v>
      </c>
      <c r="AB230" s="77">
        <v>-0.11</v>
      </c>
      <c r="AC230" s="77">
        <v>-0.26</v>
      </c>
      <c r="AD230" s="63" t="s">
        <v>25</v>
      </c>
    </row>
    <row r="231" spans="1:30" ht="17.25" thickBot="1">
      <c r="A231" s="72">
        <v>211</v>
      </c>
      <c r="B231" s="57" t="s">
        <v>185</v>
      </c>
      <c r="C231" s="58" t="s">
        <v>1818</v>
      </c>
      <c r="D231" s="69" t="s">
        <v>1819</v>
      </c>
      <c r="E231" s="58" t="s">
        <v>79</v>
      </c>
      <c r="F231" s="69" t="s">
        <v>4047</v>
      </c>
      <c r="G231" s="69">
        <v>1999</v>
      </c>
      <c r="H231" s="70">
        <v>16</v>
      </c>
      <c r="I231" s="71">
        <v>721</v>
      </c>
      <c r="J231" s="71">
        <v>45</v>
      </c>
      <c r="K231" s="71">
        <v>44.5</v>
      </c>
      <c r="L231" s="71">
        <v>8</v>
      </c>
      <c r="M231" s="70">
        <v>8</v>
      </c>
      <c r="N231" s="71">
        <v>65</v>
      </c>
      <c r="O231" s="60">
        <v>0</v>
      </c>
      <c r="P231" s="70">
        <v>8</v>
      </c>
      <c r="Q231" s="71">
        <v>25</v>
      </c>
      <c r="R231" s="60">
        <v>0</v>
      </c>
      <c r="S231" s="70">
        <v>2.19</v>
      </c>
      <c r="T231" s="71">
        <v>19</v>
      </c>
      <c r="U231" s="71">
        <v>9</v>
      </c>
      <c r="V231" s="78">
        <v>10</v>
      </c>
      <c r="W231" s="78">
        <v>1.25</v>
      </c>
      <c r="X231" s="78">
        <v>0.15</v>
      </c>
      <c r="Y231" s="70">
        <v>17.100000000000001</v>
      </c>
      <c r="Z231" s="71">
        <v>10.1</v>
      </c>
      <c r="AA231" s="78">
        <v>7</v>
      </c>
      <c r="AB231" s="78">
        <v>0.87</v>
      </c>
      <c r="AC231" s="78">
        <v>0.15</v>
      </c>
      <c r="AD231" s="63" t="s">
        <v>25</v>
      </c>
    </row>
    <row r="232" spans="1:30" ht="17.25" thickBot="1">
      <c r="A232" s="72">
        <v>495</v>
      </c>
      <c r="B232" s="57" t="s">
        <v>303</v>
      </c>
      <c r="C232" s="58" t="s">
        <v>1811</v>
      </c>
      <c r="D232" s="69" t="s">
        <v>104</v>
      </c>
      <c r="E232" s="58" t="s">
        <v>79</v>
      </c>
      <c r="F232" s="69" t="s">
        <v>3864</v>
      </c>
      <c r="G232" s="69">
        <v>1994</v>
      </c>
      <c r="H232" s="70">
        <v>8</v>
      </c>
      <c r="I232" s="71">
        <v>720</v>
      </c>
      <c r="J232" s="71">
        <v>90</v>
      </c>
      <c r="K232" s="71">
        <v>44.4</v>
      </c>
      <c r="L232" s="71">
        <v>8</v>
      </c>
      <c r="M232" s="70">
        <v>8</v>
      </c>
      <c r="N232" s="71">
        <v>90</v>
      </c>
      <c r="O232" s="71">
        <v>8</v>
      </c>
      <c r="P232" s="59">
        <v>0</v>
      </c>
      <c r="Q232" s="60"/>
      <c r="R232" s="60">
        <v>0</v>
      </c>
      <c r="S232" s="70">
        <v>2.13</v>
      </c>
      <c r="T232" s="71">
        <v>18</v>
      </c>
      <c r="U232" s="71">
        <v>9</v>
      </c>
      <c r="V232" s="78">
        <v>9</v>
      </c>
      <c r="W232" s="78">
        <v>1.1299999999999999</v>
      </c>
      <c r="X232" s="77">
        <v>-7.0000000000000007E-2</v>
      </c>
      <c r="Y232" s="70">
        <v>16.8</v>
      </c>
      <c r="Z232" s="71">
        <v>11.5</v>
      </c>
      <c r="AA232" s="78">
        <v>5.4</v>
      </c>
      <c r="AB232" s="78">
        <v>0.67</v>
      </c>
      <c r="AC232" s="77">
        <v>-0.21</v>
      </c>
      <c r="AD232" s="63" t="s">
        <v>25</v>
      </c>
    </row>
    <row r="233" spans="1:30" ht="17.25" thickBot="1">
      <c r="A233" s="72">
        <v>205</v>
      </c>
      <c r="B233" s="57" t="s">
        <v>2655</v>
      </c>
      <c r="C233" s="58" t="s">
        <v>2656</v>
      </c>
      <c r="D233" s="69" t="s">
        <v>1819</v>
      </c>
      <c r="E233" s="58" t="s">
        <v>2346</v>
      </c>
      <c r="F233" s="69" t="s">
        <v>4045</v>
      </c>
      <c r="G233" s="69">
        <v>2000</v>
      </c>
      <c r="H233" s="70">
        <v>9</v>
      </c>
      <c r="I233" s="71">
        <v>716</v>
      </c>
      <c r="J233" s="71">
        <v>80</v>
      </c>
      <c r="K233" s="71">
        <v>44.2</v>
      </c>
      <c r="L233" s="71">
        <v>8</v>
      </c>
      <c r="M233" s="70">
        <v>8</v>
      </c>
      <c r="N233" s="71">
        <v>84</v>
      </c>
      <c r="O233" s="71">
        <v>3</v>
      </c>
      <c r="P233" s="70">
        <v>1</v>
      </c>
      <c r="Q233" s="71">
        <v>45</v>
      </c>
      <c r="R233" s="60">
        <v>0</v>
      </c>
      <c r="S233" s="70">
        <v>0.78</v>
      </c>
      <c r="T233" s="71">
        <v>7</v>
      </c>
      <c r="U233" s="71">
        <v>19</v>
      </c>
      <c r="V233" s="77">
        <v>-12</v>
      </c>
      <c r="W233" s="77">
        <v>-1.51</v>
      </c>
      <c r="X233" s="77">
        <v>-0.91</v>
      </c>
      <c r="Y233" s="70">
        <v>6</v>
      </c>
      <c r="Z233" s="71">
        <v>14.6</v>
      </c>
      <c r="AA233" s="77">
        <v>-8.6</v>
      </c>
      <c r="AB233" s="77">
        <v>-1.08</v>
      </c>
      <c r="AC233" s="77">
        <v>-0.54</v>
      </c>
      <c r="AD233" s="63" t="s">
        <v>25</v>
      </c>
    </row>
    <row r="234" spans="1:30" ht="17.25" thickBot="1">
      <c r="A234" s="72">
        <v>443</v>
      </c>
      <c r="B234" s="57" t="s">
        <v>2817</v>
      </c>
      <c r="C234" s="58" t="s">
        <v>1827</v>
      </c>
      <c r="D234" s="69" t="s">
        <v>103</v>
      </c>
      <c r="E234" s="58" t="s">
        <v>77</v>
      </c>
      <c r="F234" s="69" t="s">
        <v>4203</v>
      </c>
      <c r="G234" s="69">
        <v>1998</v>
      </c>
      <c r="H234" s="70">
        <v>15</v>
      </c>
      <c r="I234" s="71">
        <v>714</v>
      </c>
      <c r="J234" s="71">
        <v>48</v>
      </c>
      <c r="K234" s="71">
        <v>46.7</v>
      </c>
      <c r="L234" s="71">
        <v>7.9</v>
      </c>
      <c r="M234" s="70">
        <v>6</v>
      </c>
      <c r="N234" s="71">
        <v>81</v>
      </c>
      <c r="O234" s="71">
        <v>3</v>
      </c>
      <c r="P234" s="70">
        <v>9</v>
      </c>
      <c r="Q234" s="71">
        <v>25</v>
      </c>
      <c r="R234" s="71">
        <v>1</v>
      </c>
      <c r="S234" s="70">
        <v>1</v>
      </c>
      <c r="T234" s="71">
        <v>11</v>
      </c>
      <c r="U234" s="71">
        <v>17</v>
      </c>
      <c r="V234" s="77">
        <v>-6</v>
      </c>
      <c r="W234" s="77">
        <v>-0.76</v>
      </c>
      <c r="X234" s="77">
        <v>-1.42</v>
      </c>
      <c r="Y234" s="70">
        <v>16.7</v>
      </c>
      <c r="Z234" s="71">
        <v>11.4</v>
      </c>
      <c r="AA234" s="78">
        <v>5.3</v>
      </c>
      <c r="AB234" s="78">
        <v>0.67</v>
      </c>
      <c r="AC234" s="78">
        <v>0.47</v>
      </c>
      <c r="AD234" s="63" t="s">
        <v>25</v>
      </c>
    </row>
    <row r="235" spans="1:30" ht="17.25" thickBot="1">
      <c r="A235" s="72">
        <v>255</v>
      </c>
      <c r="B235" s="57" t="s">
        <v>207</v>
      </c>
      <c r="C235" s="58" t="s">
        <v>1811</v>
      </c>
      <c r="D235" s="69" t="s">
        <v>104</v>
      </c>
      <c r="E235" s="58" t="s">
        <v>77</v>
      </c>
      <c r="F235" s="69" t="s">
        <v>4076</v>
      </c>
      <c r="G235" s="69">
        <v>2002</v>
      </c>
      <c r="H235" s="70">
        <v>9</v>
      </c>
      <c r="I235" s="71">
        <v>713</v>
      </c>
      <c r="J235" s="71">
        <v>79</v>
      </c>
      <c r="K235" s="71">
        <v>46.6</v>
      </c>
      <c r="L235" s="71">
        <v>7.9</v>
      </c>
      <c r="M235" s="70">
        <v>9</v>
      </c>
      <c r="N235" s="71">
        <v>79</v>
      </c>
      <c r="O235" s="71">
        <v>2</v>
      </c>
      <c r="P235" s="59">
        <v>0</v>
      </c>
      <c r="Q235" s="60"/>
      <c r="R235" s="60">
        <v>0</v>
      </c>
      <c r="S235" s="70">
        <v>1.1100000000000001</v>
      </c>
      <c r="T235" s="71">
        <v>10</v>
      </c>
      <c r="U235" s="71">
        <v>12</v>
      </c>
      <c r="V235" s="77">
        <v>-2</v>
      </c>
      <c r="W235" s="77">
        <v>-0.25</v>
      </c>
      <c r="X235" s="77">
        <v>-0.47</v>
      </c>
      <c r="Y235" s="70">
        <v>10.3</v>
      </c>
      <c r="Z235" s="71">
        <v>10.3</v>
      </c>
      <c r="AA235" s="78">
        <v>0.1</v>
      </c>
      <c r="AB235" s="78">
        <v>0.01</v>
      </c>
      <c r="AC235" s="77">
        <v>-0.77</v>
      </c>
      <c r="AD235" s="63" t="s">
        <v>25</v>
      </c>
    </row>
    <row r="236" spans="1:30" ht="17.25" thickBot="1">
      <c r="A236" s="72">
        <v>134</v>
      </c>
      <c r="B236" s="57" t="s">
        <v>153</v>
      </c>
      <c r="C236" s="58" t="s">
        <v>1820</v>
      </c>
      <c r="D236" s="69" t="s">
        <v>104</v>
      </c>
      <c r="E236" s="58" t="s">
        <v>81</v>
      </c>
      <c r="F236" s="69" t="s">
        <v>3990</v>
      </c>
      <c r="G236" s="69">
        <v>1998</v>
      </c>
      <c r="H236" s="70">
        <v>9</v>
      </c>
      <c r="I236" s="71">
        <v>703</v>
      </c>
      <c r="J236" s="71">
        <v>78</v>
      </c>
      <c r="K236" s="71">
        <v>43.4</v>
      </c>
      <c r="L236" s="71">
        <v>7.8</v>
      </c>
      <c r="M236" s="70">
        <v>8</v>
      </c>
      <c r="N236" s="71">
        <v>82</v>
      </c>
      <c r="O236" s="71">
        <v>5</v>
      </c>
      <c r="P236" s="70">
        <v>1</v>
      </c>
      <c r="Q236" s="71">
        <v>45</v>
      </c>
      <c r="R236" s="71">
        <v>5</v>
      </c>
      <c r="S236" s="70">
        <v>1.22</v>
      </c>
      <c r="T236" s="71">
        <v>17</v>
      </c>
      <c r="U236" s="71">
        <v>14</v>
      </c>
      <c r="V236" s="78">
        <v>3</v>
      </c>
      <c r="W236" s="78">
        <v>0.38</v>
      </c>
      <c r="X236" s="78">
        <v>0.57999999999999996</v>
      </c>
      <c r="Y236" s="70">
        <v>13.8</v>
      </c>
      <c r="Z236" s="71">
        <v>13.3</v>
      </c>
      <c r="AA236" s="78">
        <v>0.5</v>
      </c>
      <c r="AB236" s="78">
        <v>0.06</v>
      </c>
      <c r="AC236" s="77">
        <v>-0.87</v>
      </c>
      <c r="AD236" s="63" t="s">
        <v>25</v>
      </c>
    </row>
    <row r="237" spans="1:30" ht="17.25" thickBot="1">
      <c r="A237" s="72">
        <v>500</v>
      </c>
      <c r="B237" s="57" t="s">
        <v>2914</v>
      </c>
      <c r="C237" s="58" t="s">
        <v>1812</v>
      </c>
      <c r="D237" s="69" t="s">
        <v>102</v>
      </c>
      <c r="E237" s="58" t="s">
        <v>2346</v>
      </c>
      <c r="F237" s="69" t="s">
        <v>4238</v>
      </c>
      <c r="G237" s="69">
        <v>1989</v>
      </c>
      <c r="H237" s="70">
        <v>13</v>
      </c>
      <c r="I237" s="71">
        <v>701</v>
      </c>
      <c r="J237" s="71">
        <v>54</v>
      </c>
      <c r="K237" s="71">
        <v>43.3</v>
      </c>
      <c r="L237" s="71">
        <v>7.8</v>
      </c>
      <c r="M237" s="70">
        <v>7</v>
      </c>
      <c r="N237" s="71">
        <v>80</v>
      </c>
      <c r="O237" s="71">
        <v>4</v>
      </c>
      <c r="P237" s="70">
        <v>6</v>
      </c>
      <c r="Q237" s="71">
        <v>24</v>
      </c>
      <c r="R237" s="71">
        <v>4</v>
      </c>
      <c r="S237" s="70">
        <v>0.77</v>
      </c>
      <c r="T237" s="71">
        <v>9</v>
      </c>
      <c r="U237" s="71">
        <v>14</v>
      </c>
      <c r="V237" s="77">
        <v>-5</v>
      </c>
      <c r="W237" s="77">
        <v>-0.64</v>
      </c>
      <c r="X237" s="78">
        <v>0.63</v>
      </c>
      <c r="Y237" s="70">
        <v>7.9</v>
      </c>
      <c r="Z237" s="71">
        <v>10.6</v>
      </c>
      <c r="AA237" s="77">
        <v>-2.8</v>
      </c>
      <c r="AB237" s="77">
        <v>-0.36</v>
      </c>
      <c r="AC237" s="78">
        <v>0.74</v>
      </c>
      <c r="AD237" s="63" t="s">
        <v>25</v>
      </c>
    </row>
    <row r="238" spans="1:30" ht="17.25" thickBot="1">
      <c r="A238" s="72">
        <v>42</v>
      </c>
      <c r="B238" s="57" t="s">
        <v>124</v>
      </c>
      <c r="C238" s="58" t="s">
        <v>1826</v>
      </c>
      <c r="D238" s="69" t="s">
        <v>1810</v>
      </c>
      <c r="E238" s="58" t="s">
        <v>83</v>
      </c>
      <c r="F238" s="69" t="s">
        <v>3869</v>
      </c>
      <c r="G238" s="69">
        <v>1997</v>
      </c>
      <c r="H238" s="70">
        <v>16</v>
      </c>
      <c r="I238" s="71">
        <v>699</v>
      </c>
      <c r="J238" s="71">
        <v>44</v>
      </c>
      <c r="K238" s="71">
        <v>43.1</v>
      </c>
      <c r="L238" s="71">
        <v>7.8</v>
      </c>
      <c r="M238" s="70">
        <v>6</v>
      </c>
      <c r="N238" s="71">
        <v>65</v>
      </c>
      <c r="O238" s="60">
        <v>0</v>
      </c>
      <c r="P238" s="70">
        <v>10</v>
      </c>
      <c r="Q238" s="71">
        <v>31</v>
      </c>
      <c r="R238" s="71">
        <v>1</v>
      </c>
      <c r="S238" s="70">
        <v>2.06</v>
      </c>
      <c r="T238" s="71">
        <v>17</v>
      </c>
      <c r="U238" s="71">
        <v>9</v>
      </c>
      <c r="V238" s="78">
        <v>8</v>
      </c>
      <c r="W238" s="78">
        <v>1.03</v>
      </c>
      <c r="X238" s="78">
        <v>0.25</v>
      </c>
      <c r="Y238" s="70">
        <v>15.7</v>
      </c>
      <c r="Z238" s="71">
        <v>11.4</v>
      </c>
      <c r="AA238" s="78">
        <v>4.3</v>
      </c>
      <c r="AB238" s="78">
        <v>0.55000000000000004</v>
      </c>
      <c r="AC238" s="78">
        <v>0.21</v>
      </c>
      <c r="AD238" s="63" t="s">
        <v>25</v>
      </c>
    </row>
    <row r="239" spans="1:30" ht="17.25" thickBot="1">
      <c r="A239" s="72">
        <v>164</v>
      </c>
      <c r="B239" s="57" t="s">
        <v>2921</v>
      </c>
      <c r="C239" s="58" t="s">
        <v>1844</v>
      </c>
      <c r="D239" s="69" t="s">
        <v>2805</v>
      </c>
      <c r="E239" s="58" t="s">
        <v>65</v>
      </c>
      <c r="F239" s="69" t="s">
        <v>4014</v>
      </c>
      <c r="G239" s="69">
        <v>2002</v>
      </c>
      <c r="H239" s="70">
        <v>11</v>
      </c>
      <c r="I239" s="71">
        <v>694</v>
      </c>
      <c r="J239" s="71">
        <v>63</v>
      </c>
      <c r="K239" s="71">
        <v>45.4</v>
      </c>
      <c r="L239" s="71">
        <v>7.7</v>
      </c>
      <c r="M239" s="70">
        <v>9</v>
      </c>
      <c r="N239" s="71">
        <v>74</v>
      </c>
      <c r="O239" s="71">
        <v>3</v>
      </c>
      <c r="P239" s="70">
        <v>2</v>
      </c>
      <c r="Q239" s="71">
        <v>14</v>
      </c>
      <c r="R239" s="71">
        <v>1</v>
      </c>
      <c r="S239" s="70">
        <v>1.91</v>
      </c>
      <c r="T239" s="71">
        <v>24</v>
      </c>
      <c r="U239" s="71">
        <v>11</v>
      </c>
      <c r="V239" s="78">
        <v>13</v>
      </c>
      <c r="W239" s="78">
        <v>1.69</v>
      </c>
      <c r="X239" s="78">
        <v>0.93</v>
      </c>
      <c r="Y239" s="70">
        <v>15.7</v>
      </c>
      <c r="Z239" s="71">
        <v>6.4</v>
      </c>
      <c r="AA239" s="78">
        <v>9.3000000000000007</v>
      </c>
      <c r="AB239" s="78">
        <v>1.21</v>
      </c>
      <c r="AC239" s="78">
        <v>0.53</v>
      </c>
      <c r="AD239" s="63" t="s">
        <v>25</v>
      </c>
    </row>
    <row r="240" spans="1:30" ht="17.25" thickBot="1">
      <c r="A240" s="72">
        <v>528</v>
      </c>
      <c r="B240" s="57" t="s">
        <v>322</v>
      </c>
      <c r="C240" s="58" t="s">
        <v>1812</v>
      </c>
      <c r="D240" s="69" t="s">
        <v>104</v>
      </c>
      <c r="E240" s="58" t="s">
        <v>69</v>
      </c>
      <c r="F240" s="69" t="s">
        <v>4256</v>
      </c>
      <c r="G240" s="69">
        <v>1995</v>
      </c>
      <c r="H240" s="70">
        <v>8</v>
      </c>
      <c r="I240" s="71">
        <v>693</v>
      </c>
      <c r="J240" s="71">
        <v>87</v>
      </c>
      <c r="K240" s="71">
        <v>42.8</v>
      </c>
      <c r="L240" s="71">
        <v>7.7</v>
      </c>
      <c r="M240" s="70">
        <v>8</v>
      </c>
      <c r="N240" s="71">
        <v>87</v>
      </c>
      <c r="O240" s="71">
        <v>6</v>
      </c>
      <c r="P240" s="59">
        <v>0</v>
      </c>
      <c r="Q240" s="60"/>
      <c r="R240" s="60">
        <v>0</v>
      </c>
      <c r="S240" s="70">
        <v>1.25</v>
      </c>
      <c r="T240" s="71">
        <v>6</v>
      </c>
      <c r="U240" s="71">
        <v>9</v>
      </c>
      <c r="V240" s="77">
        <v>-3</v>
      </c>
      <c r="W240" s="77">
        <v>-0.39</v>
      </c>
      <c r="X240" s="77">
        <v>-0.2</v>
      </c>
      <c r="Y240" s="70">
        <v>13.8</v>
      </c>
      <c r="Z240" s="71">
        <v>14</v>
      </c>
      <c r="AA240" s="77">
        <v>-0.2</v>
      </c>
      <c r="AB240" s="77">
        <v>-0.02</v>
      </c>
      <c r="AC240" s="78">
        <v>0.24</v>
      </c>
      <c r="AD240" s="63" t="s">
        <v>25</v>
      </c>
    </row>
    <row r="241" spans="1:30" ht="17.25" thickBot="1">
      <c r="A241" s="72">
        <v>488</v>
      </c>
      <c r="B241" s="57" t="s">
        <v>298</v>
      </c>
      <c r="C241" s="58" t="s">
        <v>1826</v>
      </c>
      <c r="D241" s="69" t="s">
        <v>102</v>
      </c>
      <c r="E241" s="58" t="s">
        <v>75</v>
      </c>
      <c r="F241" s="69" t="s">
        <v>4231</v>
      </c>
      <c r="G241" s="69">
        <v>1993</v>
      </c>
      <c r="H241" s="70">
        <v>16</v>
      </c>
      <c r="I241" s="71">
        <v>692</v>
      </c>
      <c r="J241" s="71">
        <v>43</v>
      </c>
      <c r="K241" s="71">
        <v>42.7</v>
      </c>
      <c r="L241" s="71">
        <v>7.7</v>
      </c>
      <c r="M241" s="70">
        <v>8</v>
      </c>
      <c r="N241" s="71">
        <v>68</v>
      </c>
      <c r="O241" s="60">
        <v>0</v>
      </c>
      <c r="P241" s="70">
        <v>8</v>
      </c>
      <c r="Q241" s="71">
        <v>19</v>
      </c>
      <c r="R241" s="71">
        <v>2</v>
      </c>
      <c r="S241" s="70">
        <v>1.1299999999999999</v>
      </c>
      <c r="T241" s="71">
        <v>9</v>
      </c>
      <c r="U241" s="71">
        <v>19</v>
      </c>
      <c r="V241" s="77">
        <v>-10</v>
      </c>
      <c r="W241" s="77">
        <v>-1.3</v>
      </c>
      <c r="X241" s="77">
        <v>-1.79</v>
      </c>
      <c r="Y241" s="70">
        <v>8.1</v>
      </c>
      <c r="Z241" s="71">
        <v>13.9</v>
      </c>
      <c r="AA241" s="77">
        <v>-5.8</v>
      </c>
      <c r="AB241" s="77">
        <v>-0.76</v>
      </c>
      <c r="AC241" s="77">
        <v>-0.55000000000000004</v>
      </c>
      <c r="AD241" s="63" t="s">
        <v>25</v>
      </c>
    </row>
    <row r="242" spans="1:30" ht="17.25" thickBot="1">
      <c r="A242" s="72">
        <v>609</v>
      </c>
      <c r="B242" s="57" t="s">
        <v>355</v>
      </c>
      <c r="C242" s="58" t="s">
        <v>1812</v>
      </c>
      <c r="D242" s="69" t="s">
        <v>102</v>
      </c>
      <c r="E242" s="58" t="s">
        <v>67</v>
      </c>
      <c r="F242" s="69" t="s">
        <v>4315</v>
      </c>
      <c r="G242" s="69">
        <v>1992</v>
      </c>
      <c r="H242" s="70">
        <v>13</v>
      </c>
      <c r="I242" s="71">
        <v>691</v>
      </c>
      <c r="J242" s="71">
        <v>53</v>
      </c>
      <c r="K242" s="71">
        <v>42.7</v>
      </c>
      <c r="L242" s="71">
        <v>7.7</v>
      </c>
      <c r="M242" s="70">
        <v>7</v>
      </c>
      <c r="N242" s="71">
        <v>80</v>
      </c>
      <c r="O242" s="71">
        <v>4</v>
      </c>
      <c r="P242" s="70">
        <v>6</v>
      </c>
      <c r="Q242" s="71">
        <v>22</v>
      </c>
      <c r="R242" s="60">
        <v>0</v>
      </c>
      <c r="S242" s="70">
        <v>1.54</v>
      </c>
      <c r="T242" s="71">
        <v>20</v>
      </c>
      <c r="U242" s="71">
        <v>9</v>
      </c>
      <c r="V242" s="78">
        <v>11</v>
      </c>
      <c r="W242" s="78">
        <v>1.43</v>
      </c>
      <c r="X242" s="78">
        <v>1.1399999999999999</v>
      </c>
      <c r="Y242" s="70">
        <v>17.100000000000001</v>
      </c>
      <c r="Z242" s="71">
        <v>7.6</v>
      </c>
      <c r="AA242" s="78">
        <v>9.5</v>
      </c>
      <c r="AB242" s="78">
        <v>1.23</v>
      </c>
      <c r="AC242" s="78">
        <v>0.88</v>
      </c>
      <c r="AD242" s="63" t="s">
        <v>25</v>
      </c>
    </row>
    <row r="243" spans="1:30" ht="17.25" thickBot="1">
      <c r="A243" s="72">
        <v>118</v>
      </c>
      <c r="B243" s="57" t="s">
        <v>2644</v>
      </c>
      <c r="C243" s="58" t="s">
        <v>1818</v>
      </c>
      <c r="D243" s="69" t="s">
        <v>103</v>
      </c>
      <c r="E243" s="58" t="s">
        <v>2626</v>
      </c>
      <c r="F243" s="69" t="s">
        <v>3978</v>
      </c>
      <c r="G243" s="69">
        <v>1999</v>
      </c>
      <c r="H243" s="70">
        <v>14</v>
      </c>
      <c r="I243" s="71">
        <v>686</v>
      </c>
      <c r="J243" s="71">
        <v>49</v>
      </c>
      <c r="K243" s="71">
        <v>43.2</v>
      </c>
      <c r="L243" s="71">
        <v>7.6</v>
      </c>
      <c r="M243" s="70">
        <v>6</v>
      </c>
      <c r="N243" s="71">
        <v>80</v>
      </c>
      <c r="O243" s="71">
        <v>1</v>
      </c>
      <c r="P243" s="70">
        <v>8</v>
      </c>
      <c r="Q243" s="71">
        <v>26</v>
      </c>
      <c r="R243" s="71">
        <v>4</v>
      </c>
      <c r="S243" s="70">
        <v>0.36</v>
      </c>
      <c r="T243" s="71">
        <v>7</v>
      </c>
      <c r="U243" s="71">
        <v>17</v>
      </c>
      <c r="V243" s="77">
        <v>-10</v>
      </c>
      <c r="W243" s="77">
        <v>-1.31</v>
      </c>
      <c r="X243" s="77">
        <v>-0.91</v>
      </c>
      <c r="Y243" s="70">
        <v>6.8</v>
      </c>
      <c r="Z243" s="71">
        <v>17.3</v>
      </c>
      <c r="AA243" s="77">
        <v>-10.5</v>
      </c>
      <c r="AB243" s="77">
        <v>-1.38</v>
      </c>
      <c r="AC243" s="77">
        <v>-0.6</v>
      </c>
      <c r="AD243" s="63" t="s">
        <v>25</v>
      </c>
    </row>
    <row r="244" spans="1:30" ht="17.25" thickBot="1">
      <c r="A244" s="72">
        <v>289</v>
      </c>
      <c r="B244" s="57" t="s">
        <v>219</v>
      </c>
      <c r="C244" s="58" t="s">
        <v>1838</v>
      </c>
      <c r="D244" s="69" t="s">
        <v>102</v>
      </c>
      <c r="E244" s="58" t="s">
        <v>71</v>
      </c>
      <c r="F244" s="69" t="s">
        <v>4094</v>
      </c>
      <c r="G244" s="69">
        <v>2001</v>
      </c>
      <c r="H244" s="70">
        <v>12</v>
      </c>
      <c r="I244" s="71">
        <v>685</v>
      </c>
      <c r="J244" s="71">
        <v>57</v>
      </c>
      <c r="K244" s="71">
        <v>42.3</v>
      </c>
      <c r="L244" s="71">
        <v>7.6</v>
      </c>
      <c r="M244" s="70">
        <v>9</v>
      </c>
      <c r="N244" s="71">
        <v>71</v>
      </c>
      <c r="O244" s="71">
        <v>2</v>
      </c>
      <c r="P244" s="70">
        <v>3</v>
      </c>
      <c r="Q244" s="71">
        <v>16</v>
      </c>
      <c r="R244" s="60">
        <v>0</v>
      </c>
      <c r="S244" s="70">
        <v>1.67</v>
      </c>
      <c r="T244" s="71">
        <v>18</v>
      </c>
      <c r="U244" s="71">
        <v>11</v>
      </c>
      <c r="V244" s="78">
        <v>7</v>
      </c>
      <c r="W244" s="78">
        <v>0.92</v>
      </c>
      <c r="X244" s="78">
        <v>0.34</v>
      </c>
      <c r="Y244" s="70">
        <v>12.8</v>
      </c>
      <c r="Z244" s="71">
        <v>13.4</v>
      </c>
      <c r="AA244" s="77">
        <v>-0.6</v>
      </c>
      <c r="AB244" s="77">
        <v>-0.08</v>
      </c>
      <c r="AC244" s="77">
        <v>-0.2</v>
      </c>
      <c r="AD244" s="63" t="s">
        <v>25</v>
      </c>
    </row>
    <row r="245" spans="1:30" ht="17.25" thickBot="1">
      <c r="A245" s="72">
        <v>309</v>
      </c>
      <c r="B245" s="57" t="s">
        <v>2801</v>
      </c>
      <c r="C245" s="58" t="s">
        <v>1812</v>
      </c>
      <c r="D245" s="69" t="s">
        <v>104</v>
      </c>
      <c r="E245" s="58" t="s">
        <v>95</v>
      </c>
      <c r="F245" s="69" t="s">
        <v>4108</v>
      </c>
      <c r="G245" s="69">
        <v>1998</v>
      </c>
      <c r="H245" s="70">
        <v>9</v>
      </c>
      <c r="I245" s="71">
        <v>682</v>
      </c>
      <c r="J245" s="71">
        <v>76</v>
      </c>
      <c r="K245" s="71">
        <v>42.9</v>
      </c>
      <c r="L245" s="71">
        <v>7.6</v>
      </c>
      <c r="M245" s="70">
        <v>8</v>
      </c>
      <c r="N245" s="71">
        <v>83</v>
      </c>
      <c r="O245" s="71">
        <v>6</v>
      </c>
      <c r="P245" s="70">
        <v>1</v>
      </c>
      <c r="Q245" s="71">
        <v>15</v>
      </c>
      <c r="R245" s="60">
        <v>0</v>
      </c>
      <c r="S245" s="70">
        <v>1.1100000000000001</v>
      </c>
      <c r="T245" s="71">
        <v>9</v>
      </c>
      <c r="U245" s="71">
        <v>14</v>
      </c>
      <c r="V245" s="77">
        <v>-5</v>
      </c>
      <c r="W245" s="77">
        <v>-0.66</v>
      </c>
      <c r="X245" s="77">
        <v>-0.36</v>
      </c>
      <c r="Y245" s="70">
        <v>9.6</v>
      </c>
      <c r="Z245" s="71">
        <v>11.4</v>
      </c>
      <c r="AA245" s="77">
        <v>-1.8</v>
      </c>
      <c r="AB245" s="77">
        <v>-0.23</v>
      </c>
      <c r="AC245" s="78">
        <v>0.11</v>
      </c>
      <c r="AD245" s="63" t="s">
        <v>25</v>
      </c>
    </row>
    <row r="246" spans="1:30" ht="17.25" thickBot="1">
      <c r="A246" s="72">
        <v>316</v>
      </c>
      <c r="B246" s="57" t="s">
        <v>2666</v>
      </c>
      <c r="C246" s="58" t="s">
        <v>1818</v>
      </c>
      <c r="D246" s="69" t="s">
        <v>1819</v>
      </c>
      <c r="E246" s="58" t="s">
        <v>95</v>
      </c>
      <c r="F246" s="69" t="s">
        <v>4111</v>
      </c>
      <c r="G246" s="69">
        <v>1999</v>
      </c>
      <c r="H246" s="70">
        <v>13</v>
      </c>
      <c r="I246" s="71">
        <v>676</v>
      </c>
      <c r="J246" s="71">
        <v>52</v>
      </c>
      <c r="K246" s="71">
        <v>42.6</v>
      </c>
      <c r="L246" s="71">
        <v>7.5</v>
      </c>
      <c r="M246" s="70">
        <v>9</v>
      </c>
      <c r="N246" s="71">
        <v>65</v>
      </c>
      <c r="O246" s="60">
        <v>0</v>
      </c>
      <c r="P246" s="70">
        <v>4</v>
      </c>
      <c r="Q246" s="71">
        <v>23</v>
      </c>
      <c r="R246" s="71">
        <v>4</v>
      </c>
      <c r="S246" s="70">
        <v>1.1399999999999999</v>
      </c>
      <c r="T246" s="71">
        <v>12</v>
      </c>
      <c r="U246" s="71">
        <v>9</v>
      </c>
      <c r="V246" s="78">
        <v>3</v>
      </c>
      <c r="W246" s="78">
        <v>0.4</v>
      </c>
      <c r="X246" s="78">
        <v>1.48</v>
      </c>
      <c r="Y246" s="70">
        <v>12.3</v>
      </c>
      <c r="Z246" s="71">
        <v>11.6</v>
      </c>
      <c r="AA246" s="78">
        <v>0.7</v>
      </c>
      <c r="AB246" s="78">
        <v>0.09</v>
      </c>
      <c r="AC246" s="78">
        <v>0.68</v>
      </c>
      <c r="AD246" s="63" t="s">
        <v>25</v>
      </c>
    </row>
    <row r="247" spans="1:30" ht="17.25" thickBot="1">
      <c r="A247" s="72">
        <v>321</v>
      </c>
      <c r="B247" s="57" t="s">
        <v>232</v>
      </c>
      <c r="C247" s="58" t="s">
        <v>1843</v>
      </c>
      <c r="D247" s="69" t="s">
        <v>103</v>
      </c>
      <c r="E247" s="58" t="s">
        <v>65</v>
      </c>
      <c r="F247" s="69" t="s">
        <v>3830</v>
      </c>
      <c r="G247" s="69">
        <v>1994</v>
      </c>
      <c r="H247" s="70">
        <v>12</v>
      </c>
      <c r="I247" s="71">
        <v>672</v>
      </c>
      <c r="J247" s="71">
        <v>56</v>
      </c>
      <c r="K247" s="71">
        <v>43.9</v>
      </c>
      <c r="L247" s="71">
        <v>7.5</v>
      </c>
      <c r="M247" s="70">
        <v>7</v>
      </c>
      <c r="N247" s="71">
        <v>80</v>
      </c>
      <c r="O247" s="71">
        <v>2</v>
      </c>
      <c r="P247" s="70">
        <v>5</v>
      </c>
      <c r="Q247" s="71">
        <v>22</v>
      </c>
      <c r="R247" s="71">
        <v>2</v>
      </c>
      <c r="S247" s="70">
        <v>1.92</v>
      </c>
      <c r="T247" s="71">
        <v>18</v>
      </c>
      <c r="U247" s="71">
        <v>8</v>
      </c>
      <c r="V247" s="78">
        <v>10</v>
      </c>
      <c r="W247" s="78">
        <v>1.34</v>
      </c>
      <c r="X247" s="78">
        <v>0.28999999999999998</v>
      </c>
      <c r="Y247" s="70">
        <v>12.3</v>
      </c>
      <c r="Z247" s="71">
        <v>5.5</v>
      </c>
      <c r="AA247" s="78">
        <v>6.8</v>
      </c>
      <c r="AB247" s="78">
        <v>0.91</v>
      </c>
      <c r="AC247" s="77">
        <v>-0.01</v>
      </c>
      <c r="AD247" s="63" t="s">
        <v>25</v>
      </c>
    </row>
    <row r="248" spans="1:30" ht="17.25" thickBot="1">
      <c r="A248" s="72">
        <v>384</v>
      </c>
      <c r="B248" s="57" t="s">
        <v>3074</v>
      </c>
      <c r="C248" s="58" t="s">
        <v>1812</v>
      </c>
      <c r="D248" s="69" t="s">
        <v>104</v>
      </c>
      <c r="E248" s="58" t="s">
        <v>77</v>
      </c>
      <c r="F248" s="69" t="s">
        <v>4158</v>
      </c>
      <c r="G248" s="69">
        <v>1989</v>
      </c>
      <c r="H248" s="70">
        <v>9</v>
      </c>
      <c r="I248" s="71">
        <v>672</v>
      </c>
      <c r="J248" s="71">
        <v>75</v>
      </c>
      <c r="K248" s="71">
        <v>43.9</v>
      </c>
      <c r="L248" s="71">
        <v>7.5</v>
      </c>
      <c r="M248" s="70">
        <v>8</v>
      </c>
      <c r="N248" s="71">
        <v>84</v>
      </c>
      <c r="O248" s="71">
        <v>5</v>
      </c>
      <c r="P248" s="70">
        <v>1</v>
      </c>
      <c r="Q248" s="71">
        <v>1</v>
      </c>
      <c r="R248" s="71">
        <v>2</v>
      </c>
      <c r="S248" s="70">
        <v>0.78</v>
      </c>
      <c r="T248" s="71">
        <v>6</v>
      </c>
      <c r="U248" s="71">
        <v>11</v>
      </c>
      <c r="V248" s="77">
        <v>-5</v>
      </c>
      <c r="W248" s="77">
        <v>-0.67</v>
      </c>
      <c r="X248" s="77">
        <v>-1.19</v>
      </c>
      <c r="Y248" s="70">
        <v>10.7</v>
      </c>
      <c r="Z248" s="71">
        <v>10.199999999999999</v>
      </c>
      <c r="AA248" s="78">
        <v>0.4</v>
      </c>
      <c r="AB248" s="78">
        <v>0.06</v>
      </c>
      <c r="AC248" s="77">
        <v>-0.64</v>
      </c>
      <c r="AD248" s="63" t="s">
        <v>25</v>
      </c>
    </row>
    <row r="249" spans="1:30" ht="17.25" thickBot="1">
      <c r="A249" s="72">
        <v>39</v>
      </c>
      <c r="B249" s="57" t="s">
        <v>122</v>
      </c>
      <c r="C249" s="58" t="s">
        <v>1827</v>
      </c>
      <c r="D249" s="69" t="s">
        <v>102</v>
      </c>
      <c r="E249" s="58" t="s">
        <v>87</v>
      </c>
      <c r="F249" s="69" t="s">
        <v>3925</v>
      </c>
      <c r="G249" s="69">
        <v>1997</v>
      </c>
      <c r="H249" s="70">
        <v>10</v>
      </c>
      <c r="I249" s="71">
        <v>666</v>
      </c>
      <c r="J249" s="71">
        <v>67</v>
      </c>
      <c r="K249" s="71">
        <v>41.1</v>
      </c>
      <c r="L249" s="71">
        <v>7.4</v>
      </c>
      <c r="M249" s="70">
        <v>8</v>
      </c>
      <c r="N249" s="71">
        <v>78</v>
      </c>
      <c r="O249" s="60">
        <v>0</v>
      </c>
      <c r="P249" s="70">
        <v>2</v>
      </c>
      <c r="Q249" s="71">
        <v>21</v>
      </c>
      <c r="R249" s="60">
        <v>0</v>
      </c>
      <c r="S249" s="70">
        <v>1.1000000000000001</v>
      </c>
      <c r="T249" s="71">
        <v>11</v>
      </c>
      <c r="U249" s="71">
        <v>11</v>
      </c>
      <c r="V249" s="60">
        <v>0</v>
      </c>
      <c r="W249" s="60">
        <v>0</v>
      </c>
      <c r="X249" s="78">
        <v>1.32</v>
      </c>
      <c r="Y249" s="70">
        <v>7.9</v>
      </c>
      <c r="Z249" s="71">
        <v>10.5</v>
      </c>
      <c r="AA249" s="77">
        <v>-2.6</v>
      </c>
      <c r="AB249" s="77">
        <v>-0.35</v>
      </c>
      <c r="AC249" s="78">
        <v>0.17</v>
      </c>
      <c r="AD249" s="63" t="s">
        <v>25</v>
      </c>
    </row>
    <row r="250" spans="1:30" ht="17.25" thickBot="1">
      <c r="A250" s="72">
        <v>5</v>
      </c>
      <c r="B250" s="57" t="s">
        <v>2629</v>
      </c>
      <c r="C250" s="58" t="s">
        <v>1812</v>
      </c>
      <c r="D250" s="69" t="s">
        <v>102</v>
      </c>
      <c r="E250" s="58" t="s">
        <v>2626</v>
      </c>
      <c r="F250" s="69" t="s">
        <v>3904</v>
      </c>
      <c r="G250" s="69">
        <v>1998</v>
      </c>
      <c r="H250" s="70">
        <v>17</v>
      </c>
      <c r="I250" s="71">
        <v>665</v>
      </c>
      <c r="J250" s="71">
        <v>39</v>
      </c>
      <c r="K250" s="71">
        <v>41.9</v>
      </c>
      <c r="L250" s="71">
        <v>7.4</v>
      </c>
      <c r="M250" s="70">
        <v>7</v>
      </c>
      <c r="N250" s="71">
        <v>71</v>
      </c>
      <c r="O250" s="71">
        <v>1</v>
      </c>
      <c r="P250" s="70">
        <v>10</v>
      </c>
      <c r="Q250" s="71">
        <v>17</v>
      </c>
      <c r="R250" s="60">
        <v>0</v>
      </c>
      <c r="S250" s="70">
        <v>0.67</v>
      </c>
      <c r="T250" s="71">
        <v>12</v>
      </c>
      <c r="U250" s="71">
        <v>15</v>
      </c>
      <c r="V250" s="77">
        <v>-3</v>
      </c>
      <c r="W250" s="77">
        <v>-0.41</v>
      </c>
      <c r="X250" s="78">
        <v>0.67</v>
      </c>
      <c r="Y250" s="70">
        <v>8.5</v>
      </c>
      <c r="Z250" s="71">
        <v>14</v>
      </c>
      <c r="AA250" s="77">
        <v>-5.5</v>
      </c>
      <c r="AB250" s="77">
        <v>-0.74</v>
      </c>
      <c r="AC250" s="78">
        <v>0.51</v>
      </c>
      <c r="AD250" s="63" t="s">
        <v>25</v>
      </c>
    </row>
    <row r="251" spans="1:30" ht="17.25" thickBot="1">
      <c r="A251" s="72">
        <v>575</v>
      </c>
      <c r="B251" s="57" t="s">
        <v>341</v>
      </c>
      <c r="C251" s="58" t="s">
        <v>1865</v>
      </c>
      <c r="D251" s="69" t="s">
        <v>104</v>
      </c>
      <c r="E251" s="58" t="s">
        <v>79</v>
      </c>
      <c r="F251" s="69" t="s">
        <v>4289</v>
      </c>
      <c r="G251" s="69">
        <v>1996</v>
      </c>
      <c r="H251" s="70">
        <v>10</v>
      </c>
      <c r="I251" s="71">
        <v>664</v>
      </c>
      <c r="J251" s="71">
        <v>66</v>
      </c>
      <c r="K251" s="71">
        <v>41</v>
      </c>
      <c r="L251" s="71">
        <v>7.4</v>
      </c>
      <c r="M251" s="70">
        <v>8</v>
      </c>
      <c r="N251" s="71">
        <v>79</v>
      </c>
      <c r="O251" s="71">
        <v>6</v>
      </c>
      <c r="P251" s="70">
        <v>2</v>
      </c>
      <c r="Q251" s="71">
        <v>15</v>
      </c>
      <c r="R251" s="71">
        <v>8</v>
      </c>
      <c r="S251" s="70">
        <v>2.2000000000000002</v>
      </c>
      <c r="T251" s="71">
        <v>15</v>
      </c>
      <c r="U251" s="71">
        <v>7</v>
      </c>
      <c r="V251" s="78">
        <v>8</v>
      </c>
      <c r="W251" s="78">
        <v>1.08</v>
      </c>
      <c r="X251" s="77">
        <v>-0.14000000000000001</v>
      </c>
      <c r="Y251" s="70">
        <v>13.8</v>
      </c>
      <c r="Z251" s="71">
        <v>8.3000000000000007</v>
      </c>
      <c r="AA251" s="78">
        <v>5.5</v>
      </c>
      <c r="AB251" s="78">
        <v>0.74</v>
      </c>
      <c r="AC251" s="77">
        <v>-0.08</v>
      </c>
      <c r="AD251" s="63" t="s">
        <v>25</v>
      </c>
    </row>
    <row r="252" spans="1:30" ht="17.25" thickBot="1">
      <c r="A252" s="72">
        <v>270</v>
      </c>
      <c r="B252" s="57" t="s">
        <v>1970</v>
      </c>
      <c r="C252" s="58" t="s">
        <v>1822</v>
      </c>
      <c r="D252" s="69" t="s">
        <v>104</v>
      </c>
      <c r="E252" s="58" t="s">
        <v>73</v>
      </c>
      <c r="F252" s="69" t="s">
        <v>4083</v>
      </c>
      <c r="G252" s="69">
        <v>1998</v>
      </c>
      <c r="H252" s="70">
        <v>10</v>
      </c>
      <c r="I252" s="71">
        <v>659</v>
      </c>
      <c r="J252" s="71">
        <v>66</v>
      </c>
      <c r="K252" s="71">
        <v>40.700000000000003</v>
      </c>
      <c r="L252" s="71">
        <v>7.3</v>
      </c>
      <c r="M252" s="70">
        <v>7</v>
      </c>
      <c r="N252" s="71">
        <v>85</v>
      </c>
      <c r="O252" s="71">
        <v>5</v>
      </c>
      <c r="P252" s="70">
        <v>3</v>
      </c>
      <c r="Q252" s="71">
        <v>21</v>
      </c>
      <c r="R252" s="71">
        <v>7</v>
      </c>
      <c r="S252" s="70">
        <v>0.9</v>
      </c>
      <c r="T252" s="71">
        <v>9</v>
      </c>
      <c r="U252" s="71">
        <v>12</v>
      </c>
      <c r="V252" s="77">
        <v>-3</v>
      </c>
      <c r="W252" s="77">
        <v>-0.41</v>
      </c>
      <c r="X252" s="77">
        <v>-0.97</v>
      </c>
      <c r="Y252" s="70">
        <v>10.4</v>
      </c>
      <c r="Z252" s="71">
        <v>10.4</v>
      </c>
      <c r="AA252" s="60">
        <v>0</v>
      </c>
      <c r="AB252" s="60">
        <v>0</v>
      </c>
      <c r="AC252" s="77">
        <v>-0.27</v>
      </c>
      <c r="AD252" s="63" t="s">
        <v>25</v>
      </c>
    </row>
    <row r="253" spans="1:30" ht="17.25" thickBot="1">
      <c r="A253" s="72">
        <v>45</v>
      </c>
      <c r="B253" s="57" t="s">
        <v>2633</v>
      </c>
      <c r="C253" s="58" t="s">
        <v>1865</v>
      </c>
      <c r="D253" s="69" t="s">
        <v>1833</v>
      </c>
      <c r="E253" s="58" t="s">
        <v>2347</v>
      </c>
      <c r="F253" s="69" t="s">
        <v>3928</v>
      </c>
      <c r="G253" s="69">
        <v>1993</v>
      </c>
      <c r="H253" s="70">
        <v>9</v>
      </c>
      <c r="I253" s="71">
        <v>654</v>
      </c>
      <c r="J253" s="71">
        <v>73</v>
      </c>
      <c r="K253" s="71">
        <v>40.4</v>
      </c>
      <c r="L253" s="71">
        <v>7.3</v>
      </c>
      <c r="M253" s="70">
        <v>8</v>
      </c>
      <c r="N253" s="71">
        <v>79</v>
      </c>
      <c r="O253" s="71">
        <v>6</v>
      </c>
      <c r="P253" s="70">
        <v>1</v>
      </c>
      <c r="Q253" s="71">
        <v>20</v>
      </c>
      <c r="R253" s="71">
        <v>1</v>
      </c>
      <c r="S253" s="70">
        <v>0.67</v>
      </c>
      <c r="T253" s="71">
        <v>7</v>
      </c>
      <c r="U253" s="71">
        <v>13</v>
      </c>
      <c r="V253" s="77">
        <v>-6</v>
      </c>
      <c r="W253" s="77">
        <v>-0.83</v>
      </c>
      <c r="X253" s="78">
        <v>1.5</v>
      </c>
      <c r="Y253" s="70">
        <v>5.2</v>
      </c>
      <c r="Z253" s="71">
        <v>15</v>
      </c>
      <c r="AA253" s="77">
        <v>-9.9</v>
      </c>
      <c r="AB253" s="77">
        <v>-1.36</v>
      </c>
      <c r="AC253" s="77">
        <v>-0.08</v>
      </c>
      <c r="AD253" s="63" t="s">
        <v>25</v>
      </c>
    </row>
    <row r="254" spans="1:30" ht="17.25" thickBot="1">
      <c r="A254" s="72">
        <v>65</v>
      </c>
      <c r="B254" s="57" t="s">
        <v>2698</v>
      </c>
      <c r="C254" s="58" t="s">
        <v>2699</v>
      </c>
      <c r="D254" s="69" t="s">
        <v>1810</v>
      </c>
      <c r="E254" s="58" t="s">
        <v>2346</v>
      </c>
      <c r="F254" s="69" t="s">
        <v>3942</v>
      </c>
      <c r="G254" s="69">
        <v>1990</v>
      </c>
      <c r="H254" s="70">
        <v>11</v>
      </c>
      <c r="I254" s="71">
        <v>652</v>
      </c>
      <c r="J254" s="71">
        <v>59</v>
      </c>
      <c r="K254" s="71">
        <v>40.200000000000003</v>
      </c>
      <c r="L254" s="71">
        <v>7.2</v>
      </c>
      <c r="M254" s="70">
        <v>8</v>
      </c>
      <c r="N254" s="71">
        <v>66</v>
      </c>
      <c r="O254" s="71">
        <v>1</v>
      </c>
      <c r="P254" s="70">
        <v>3</v>
      </c>
      <c r="Q254" s="71">
        <v>42</v>
      </c>
      <c r="R254" s="71">
        <v>1</v>
      </c>
      <c r="S254" s="70">
        <v>0.45</v>
      </c>
      <c r="T254" s="71">
        <v>10</v>
      </c>
      <c r="U254" s="71">
        <v>11</v>
      </c>
      <c r="V254" s="77">
        <v>-1</v>
      </c>
      <c r="W254" s="77">
        <v>-0.14000000000000001</v>
      </c>
      <c r="X254" s="78">
        <v>1.44</v>
      </c>
      <c r="Y254" s="70">
        <v>6.7</v>
      </c>
      <c r="Z254" s="71">
        <v>8.6</v>
      </c>
      <c r="AA254" s="77">
        <v>-1.9</v>
      </c>
      <c r="AB254" s="77">
        <v>-0.27</v>
      </c>
      <c r="AC254" s="78">
        <v>0.86</v>
      </c>
      <c r="AD254" s="63" t="s">
        <v>25</v>
      </c>
    </row>
    <row r="255" spans="1:30" ht="17.25" thickBot="1">
      <c r="A255" s="72">
        <v>99</v>
      </c>
      <c r="B255" s="57" t="s">
        <v>136</v>
      </c>
      <c r="C255" s="58" t="s">
        <v>1811</v>
      </c>
      <c r="D255" s="69" t="s">
        <v>103</v>
      </c>
      <c r="E255" s="58" t="s">
        <v>75</v>
      </c>
      <c r="F255" s="69" t="s">
        <v>3968</v>
      </c>
      <c r="G255" s="69">
        <v>1991</v>
      </c>
      <c r="H255" s="70">
        <v>16</v>
      </c>
      <c r="I255" s="71">
        <v>651</v>
      </c>
      <c r="J255" s="71">
        <v>41</v>
      </c>
      <c r="K255" s="71">
        <v>40.200000000000003</v>
      </c>
      <c r="L255" s="71">
        <v>7.2</v>
      </c>
      <c r="M255" s="70">
        <v>7</v>
      </c>
      <c r="N255" s="71">
        <v>72</v>
      </c>
      <c r="O255" s="71">
        <v>3</v>
      </c>
      <c r="P255" s="70">
        <v>9</v>
      </c>
      <c r="Q255" s="71">
        <v>16</v>
      </c>
      <c r="R255" s="71">
        <v>2</v>
      </c>
      <c r="S255" s="70">
        <v>1.25</v>
      </c>
      <c r="T255" s="71">
        <v>17</v>
      </c>
      <c r="U255" s="71">
        <v>11</v>
      </c>
      <c r="V255" s="78">
        <v>6</v>
      </c>
      <c r="W255" s="78">
        <v>0.83</v>
      </c>
      <c r="X255" s="78">
        <v>1.85</v>
      </c>
      <c r="Y255" s="70">
        <v>12.5</v>
      </c>
      <c r="Z255" s="71">
        <v>12.6</v>
      </c>
      <c r="AA255" s="77">
        <v>-0.1</v>
      </c>
      <c r="AB255" s="77">
        <v>-0.01</v>
      </c>
      <c r="AC255" s="78">
        <v>0.72</v>
      </c>
      <c r="AD255" s="63" t="s">
        <v>25</v>
      </c>
    </row>
    <row r="256" spans="1:30" ht="17.25" thickBot="1">
      <c r="A256" s="72">
        <v>106</v>
      </c>
      <c r="B256" s="57" t="s">
        <v>139</v>
      </c>
      <c r="C256" s="58" t="s">
        <v>1822</v>
      </c>
      <c r="D256" s="69" t="s">
        <v>103</v>
      </c>
      <c r="E256" s="58" t="s">
        <v>69</v>
      </c>
      <c r="F256" s="69" t="s">
        <v>3972</v>
      </c>
      <c r="G256" s="69">
        <v>1992</v>
      </c>
      <c r="H256" s="70">
        <v>8</v>
      </c>
      <c r="I256" s="71">
        <v>648</v>
      </c>
      <c r="J256" s="71">
        <v>81</v>
      </c>
      <c r="K256" s="71">
        <v>40</v>
      </c>
      <c r="L256" s="71">
        <v>7.2</v>
      </c>
      <c r="M256" s="70">
        <v>8</v>
      </c>
      <c r="N256" s="71">
        <v>81</v>
      </c>
      <c r="O256" s="71">
        <v>6</v>
      </c>
      <c r="P256" s="59">
        <v>0</v>
      </c>
      <c r="Q256" s="60"/>
      <c r="R256" s="60">
        <v>0</v>
      </c>
      <c r="S256" s="70">
        <v>1.5</v>
      </c>
      <c r="T256" s="71">
        <v>6</v>
      </c>
      <c r="U256" s="71">
        <v>11</v>
      </c>
      <c r="V256" s="77">
        <v>-5</v>
      </c>
      <c r="W256" s="77">
        <v>-0.69</v>
      </c>
      <c r="X256" s="77">
        <v>-0.69</v>
      </c>
      <c r="Y256" s="70">
        <v>11.4</v>
      </c>
      <c r="Z256" s="71">
        <v>10.8</v>
      </c>
      <c r="AA256" s="78">
        <v>0.5</v>
      </c>
      <c r="AB256" s="78">
        <v>7.0000000000000007E-2</v>
      </c>
      <c r="AC256" s="78">
        <v>0.39</v>
      </c>
      <c r="AD256" s="63" t="s">
        <v>25</v>
      </c>
    </row>
    <row r="257" spans="1:30" ht="17.25" thickBot="1">
      <c r="A257" s="72">
        <v>165</v>
      </c>
      <c r="B257" s="57" t="s">
        <v>3199</v>
      </c>
      <c r="C257" s="58" t="s">
        <v>1821</v>
      </c>
      <c r="D257" s="69" t="s">
        <v>103</v>
      </c>
      <c r="E257" s="58" t="s">
        <v>87</v>
      </c>
      <c r="F257" s="69" t="s">
        <v>3831</v>
      </c>
      <c r="G257" s="69">
        <v>1998</v>
      </c>
      <c r="H257" s="70">
        <v>9</v>
      </c>
      <c r="I257" s="71">
        <v>648</v>
      </c>
      <c r="J257" s="71">
        <v>72</v>
      </c>
      <c r="K257" s="71">
        <v>40</v>
      </c>
      <c r="L257" s="71">
        <v>7.2</v>
      </c>
      <c r="M257" s="70">
        <v>9</v>
      </c>
      <c r="N257" s="71">
        <v>72</v>
      </c>
      <c r="O257" s="71">
        <v>2</v>
      </c>
      <c r="P257" s="59">
        <v>0</v>
      </c>
      <c r="Q257" s="60"/>
      <c r="R257" s="71">
        <v>5</v>
      </c>
      <c r="S257" s="70">
        <v>0.67</v>
      </c>
      <c r="T257" s="71">
        <v>7</v>
      </c>
      <c r="U257" s="71">
        <v>11</v>
      </c>
      <c r="V257" s="77">
        <v>-4</v>
      </c>
      <c r="W257" s="77">
        <v>-0.56000000000000005</v>
      </c>
      <c r="X257" s="78">
        <v>0.37</v>
      </c>
      <c r="Y257" s="70">
        <v>7.5</v>
      </c>
      <c r="Z257" s="71">
        <v>10.199999999999999</v>
      </c>
      <c r="AA257" s="77">
        <v>-2.7</v>
      </c>
      <c r="AB257" s="77">
        <v>-0.38</v>
      </c>
      <c r="AC257" s="78">
        <v>0.1</v>
      </c>
      <c r="AD257" s="63" t="s">
        <v>25</v>
      </c>
    </row>
    <row r="258" spans="1:30" ht="17.25" thickBot="1">
      <c r="A258" s="72">
        <v>190</v>
      </c>
      <c r="B258" s="57" t="s">
        <v>3069</v>
      </c>
      <c r="C258" s="58" t="s">
        <v>1850</v>
      </c>
      <c r="D258" s="69" t="s">
        <v>104</v>
      </c>
      <c r="E258" s="58" t="s">
        <v>69</v>
      </c>
      <c r="F258" s="69" t="s">
        <v>4033</v>
      </c>
      <c r="G258" s="69">
        <v>1988</v>
      </c>
      <c r="H258" s="70">
        <v>10</v>
      </c>
      <c r="I258" s="71">
        <v>641</v>
      </c>
      <c r="J258" s="71">
        <v>64</v>
      </c>
      <c r="K258" s="71">
        <v>39.6</v>
      </c>
      <c r="L258" s="71">
        <v>7.1</v>
      </c>
      <c r="M258" s="70">
        <v>7</v>
      </c>
      <c r="N258" s="71">
        <v>89</v>
      </c>
      <c r="O258" s="71">
        <v>5</v>
      </c>
      <c r="P258" s="70">
        <v>3</v>
      </c>
      <c r="Q258" s="71">
        <v>7</v>
      </c>
      <c r="R258" s="71">
        <v>2</v>
      </c>
      <c r="S258" s="70">
        <v>1.6</v>
      </c>
      <c r="T258" s="71">
        <v>6</v>
      </c>
      <c r="U258" s="71">
        <v>9</v>
      </c>
      <c r="V258" s="77">
        <v>-3</v>
      </c>
      <c r="W258" s="77">
        <v>-0.42</v>
      </c>
      <c r="X258" s="77">
        <v>-0.24</v>
      </c>
      <c r="Y258" s="70">
        <v>6.7</v>
      </c>
      <c r="Z258" s="71">
        <v>13.2</v>
      </c>
      <c r="AA258" s="77">
        <v>-6.5</v>
      </c>
      <c r="AB258" s="77">
        <v>-0.92</v>
      </c>
      <c r="AC258" s="77">
        <v>-1.25</v>
      </c>
      <c r="AD258" s="63" t="s">
        <v>25</v>
      </c>
    </row>
    <row r="259" spans="1:30" ht="17.25" thickBot="1">
      <c r="A259" s="72">
        <v>295</v>
      </c>
      <c r="B259" s="57" t="s">
        <v>222</v>
      </c>
      <c r="C259" s="58" t="s">
        <v>1841</v>
      </c>
      <c r="D259" s="69" t="s">
        <v>1819</v>
      </c>
      <c r="E259" s="58" t="s">
        <v>79</v>
      </c>
      <c r="F259" s="69" t="s">
        <v>4098</v>
      </c>
      <c r="G259" s="69">
        <v>1996</v>
      </c>
      <c r="H259" s="70">
        <v>12</v>
      </c>
      <c r="I259" s="71">
        <v>634</v>
      </c>
      <c r="J259" s="71">
        <v>53</v>
      </c>
      <c r="K259" s="71">
        <v>39.1</v>
      </c>
      <c r="L259" s="71">
        <v>7</v>
      </c>
      <c r="M259" s="70">
        <v>8</v>
      </c>
      <c r="N259" s="71">
        <v>68</v>
      </c>
      <c r="O259" s="71">
        <v>1</v>
      </c>
      <c r="P259" s="70">
        <v>4</v>
      </c>
      <c r="Q259" s="71">
        <v>23</v>
      </c>
      <c r="R259" s="60">
        <v>0</v>
      </c>
      <c r="S259" s="70">
        <v>2.25</v>
      </c>
      <c r="T259" s="71">
        <v>15</v>
      </c>
      <c r="U259" s="71">
        <v>4</v>
      </c>
      <c r="V259" s="78">
        <v>11</v>
      </c>
      <c r="W259" s="78">
        <v>1.56</v>
      </c>
      <c r="X259" s="78">
        <v>0.65</v>
      </c>
      <c r="Y259" s="70">
        <v>14.6</v>
      </c>
      <c r="Z259" s="71">
        <v>5.9</v>
      </c>
      <c r="AA259" s="78">
        <v>8.6999999999999993</v>
      </c>
      <c r="AB259" s="78">
        <v>1.24</v>
      </c>
      <c r="AC259" s="78">
        <v>0.74</v>
      </c>
      <c r="AD259" s="63" t="s">
        <v>25</v>
      </c>
    </row>
    <row r="260" spans="1:30" ht="17.25" thickBot="1">
      <c r="A260" s="72">
        <v>366</v>
      </c>
      <c r="B260" s="57" t="s">
        <v>253</v>
      </c>
      <c r="C260" s="58" t="s">
        <v>1814</v>
      </c>
      <c r="D260" s="69" t="s">
        <v>102</v>
      </c>
      <c r="E260" s="58" t="s">
        <v>85</v>
      </c>
      <c r="F260" s="69" t="s">
        <v>4146</v>
      </c>
      <c r="G260" s="69">
        <v>1997</v>
      </c>
      <c r="H260" s="70">
        <v>15</v>
      </c>
      <c r="I260" s="71">
        <v>632</v>
      </c>
      <c r="J260" s="71">
        <v>42</v>
      </c>
      <c r="K260" s="71">
        <v>39</v>
      </c>
      <c r="L260" s="71">
        <v>7</v>
      </c>
      <c r="M260" s="70">
        <v>5</v>
      </c>
      <c r="N260" s="71">
        <v>84</v>
      </c>
      <c r="O260" s="71">
        <v>4</v>
      </c>
      <c r="P260" s="70">
        <v>10</v>
      </c>
      <c r="Q260" s="71">
        <v>21</v>
      </c>
      <c r="R260" s="71">
        <v>2</v>
      </c>
      <c r="S260" s="70">
        <v>0.8</v>
      </c>
      <c r="T260" s="71">
        <v>10</v>
      </c>
      <c r="U260" s="71">
        <v>15</v>
      </c>
      <c r="V260" s="77">
        <v>-5</v>
      </c>
      <c r="W260" s="77">
        <v>-0.71</v>
      </c>
      <c r="X260" s="77">
        <v>-0.44</v>
      </c>
      <c r="Y260" s="70">
        <v>10.199999999999999</v>
      </c>
      <c r="Z260" s="71">
        <v>13.2</v>
      </c>
      <c r="AA260" s="77">
        <v>-3</v>
      </c>
      <c r="AB260" s="77">
        <v>-0.42</v>
      </c>
      <c r="AC260" s="77">
        <v>-0.5</v>
      </c>
      <c r="AD260" s="63" t="s">
        <v>25</v>
      </c>
    </row>
    <row r="261" spans="1:30" ht="17.25" thickBot="1">
      <c r="A261" s="72">
        <v>239</v>
      </c>
      <c r="B261" s="57" t="s">
        <v>2657</v>
      </c>
      <c r="C261" s="58" t="s">
        <v>1814</v>
      </c>
      <c r="D261" s="69" t="s">
        <v>104</v>
      </c>
      <c r="E261" s="58" t="s">
        <v>81</v>
      </c>
      <c r="F261" s="69" t="s">
        <v>4064</v>
      </c>
      <c r="G261" s="69">
        <v>2003</v>
      </c>
      <c r="H261" s="70">
        <v>11</v>
      </c>
      <c r="I261" s="71">
        <v>621</v>
      </c>
      <c r="J261" s="71">
        <v>56</v>
      </c>
      <c r="K261" s="71">
        <v>38.299999999999997</v>
      </c>
      <c r="L261" s="71">
        <v>6.9</v>
      </c>
      <c r="M261" s="70">
        <v>7</v>
      </c>
      <c r="N261" s="71">
        <v>81</v>
      </c>
      <c r="O261" s="71">
        <v>3</v>
      </c>
      <c r="P261" s="70">
        <v>4</v>
      </c>
      <c r="Q261" s="71">
        <v>14</v>
      </c>
      <c r="R261" s="71">
        <v>1</v>
      </c>
      <c r="S261" s="70">
        <v>1.18</v>
      </c>
      <c r="T261" s="71">
        <v>10</v>
      </c>
      <c r="U261" s="71">
        <v>7</v>
      </c>
      <c r="V261" s="78">
        <v>3</v>
      </c>
      <c r="W261" s="78">
        <v>0.43</v>
      </c>
      <c r="X261" s="78">
        <v>0.61</v>
      </c>
      <c r="Y261" s="70">
        <v>14.7</v>
      </c>
      <c r="Z261" s="71">
        <v>5.9</v>
      </c>
      <c r="AA261" s="78">
        <v>8.8000000000000007</v>
      </c>
      <c r="AB261" s="78">
        <v>1.28</v>
      </c>
      <c r="AC261" s="78">
        <v>1.18</v>
      </c>
      <c r="AD261" s="63" t="s">
        <v>25</v>
      </c>
    </row>
    <row r="262" spans="1:30" ht="17.25" thickBot="1">
      <c r="A262" s="72">
        <v>267</v>
      </c>
      <c r="B262" s="57" t="s">
        <v>209</v>
      </c>
      <c r="C262" s="58" t="s">
        <v>1825</v>
      </c>
      <c r="D262" s="69" t="s">
        <v>103</v>
      </c>
      <c r="E262" s="58" t="s">
        <v>71</v>
      </c>
      <c r="F262" s="69" t="s">
        <v>4081</v>
      </c>
      <c r="G262" s="69">
        <v>1995</v>
      </c>
      <c r="H262" s="70">
        <v>17</v>
      </c>
      <c r="I262" s="71">
        <v>617</v>
      </c>
      <c r="J262" s="71">
        <v>36</v>
      </c>
      <c r="K262" s="71">
        <v>38.1</v>
      </c>
      <c r="L262" s="71">
        <v>6.9</v>
      </c>
      <c r="M262" s="70">
        <v>3</v>
      </c>
      <c r="N262" s="71">
        <v>82</v>
      </c>
      <c r="O262" s="71">
        <v>2</v>
      </c>
      <c r="P262" s="70">
        <v>14</v>
      </c>
      <c r="Q262" s="71">
        <v>27</v>
      </c>
      <c r="R262" s="71">
        <v>1</v>
      </c>
      <c r="S262" s="70">
        <v>2.06</v>
      </c>
      <c r="T262" s="71">
        <v>14</v>
      </c>
      <c r="U262" s="71">
        <v>13</v>
      </c>
      <c r="V262" s="78">
        <v>1</v>
      </c>
      <c r="W262" s="78">
        <v>0.15</v>
      </c>
      <c r="X262" s="77">
        <v>-0.93</v>
      </c>
      <c r="Y262" s="70">
        <v>10.5</v>
      </c>
      <c r="Z262" s="71">
        <v>13.5</v>
      </c>
      <c r="AA262" s="77">
        <v>-3.1</v>
      </c>
      <c r="AB262" s="77">
        <v>-0.45</v>
      </c>
      <c r="AC262" s="77">
        <v>-0.78</v>
      </c>
      <c r="AD262" s="63" t="s">
        <v>25</v>
      </c>
    </row>
    <row r="263" spans="1:30" ht="17.25" thickBot="1">
      <c r="A263" s="72">
        <v>596</v>
      </c>
      <c r="B263" s="57" t="s">
        <v>348</v>
      </c>
      <c r="C263" s="58" t="s">
        <v>1812</v>
      </c>
      <c r="D263" s="69" t="s">
        <v>104</v>
      </c>
      <c r="E263" s="58" t="s">
        <v>69</v>
      </c>
      <c r="F263" s="69" t="s">
        <v>4304</v>
      </c>
      <c r="G263" s="69">
        <v>1997</v>
      </c>
      <c r="H263" s="70">
        <v>9</v>
      </c>
      <c r="I263" s="71">
        <v>615</v>
      </c>
      <c r="J263" s="71">
        <v>68</v>
      </c>
      <c r="K263" s="71">
        <v>38</v>
      </c>
      <c r="L263" s="71">
        <v>6.8</v>
      </c>
      <c r="M263" s="70">
        <v>7</v>
      </c>
      <c r="N263" s="71">
        <v>85</v>
      </c>
      <c r="O263" s="71">
        <v>5</v>
      </c>
      <c r="P263" s="70">
        <v>2</v>
      </c>
      <c r="Q263" s="71">
        <v>11</v>
      </c>
      <c r="R263" s="71">
        <v>3</v>
      </c>
      <c r="S263" s="70">
        <v>1.33</v>
      </c>
      <c r="T263" s="71">
        <v>6</v>
      </c>
      <c r="U263" s="71">
        <v>9</v>
      </c>
      <c r="V263" s="77">
        <v>-3</v>
      </c>
      <c r="W263" s="77">
        <v>-0.44</v>
      </c>
      <c r="X263" s="77">
        <v>-0.26</v>
      </c>
      <c r="Y263" s="70">
        <v>9.6999999999999993</v>
      </c>
      <c r="Z263" s="71">
        <v>12.9</v>
      </c>
      <c r="AA263" s="77">
        <v>-3.2</v>
      </c>
      <c r="AB263" s="77">
        <v>-0.46</v>
      </c>
      <c r="AC263" s="77">
        <v>-0.49</v>
      </c>
      <c r="AD263" s="63" t="s">
        <v>25</v>
      </c>
    </row>
    <row r="264" spans="1:30" ht="17.25" thickBot="1">
      <c r="A264" s="72">
        <v>26</v>
      </c>
      <c r="B264" s="57" t="s">
        <v>3227</v>
      </c>
      <c r="C264" s="58" t="s">
        <v>1813</v>
      </c>
      <c r="D264" s="69" t="s">
        <v>1853</v>
      </c>
      <c r="E264" s="58" t="s">
        <v>69</v>
      </c>
      <c r="F264" s="69" t="s">
        <v>3917</v>
      </c>
      <c r="G264" s="69">
        <v>1996</v>
      </c>
      <c r="H264" s="70">
        <v>10</v>
      </c>
      <c r="I264" s="71">
        <v>613</v>
      </c>
      <c r="J264" s="71">
        <v>61</v>
      </c>
      <c r="K264" s="71">
        <v>37.799999999999997</v>
      </c>
      <c r="L264" s="71">
        <v>6.8</v>
      </c>
      <c r="M264" s="70">
        <v>7</v>
      </c>
      <c r="N264" s="71">
        <v>83</v>
      </c>
      <c r="O264" s="71">
        <v>5</v>
      </c>
      <c r="P264" s="70">
        <v>3</v>
      </c>
      <c r="Q264" s="71">
        <v>11</v>
      </c>
      <c r="R264" s="71">
        <v>3</v>
      </c>
      <c r="S264" s="70">
        <v>1.6</v>
      </c>
      <c r="T264" s="71">
        <v>5</v>
      </c>
      <c r="U264" s="71">
        <v>8</v>
      </c>
      <c r="V264" s="77">
        <v>-3</v>
      </c>
      <c r="W264" s="77">
        <v>-0.44</v>
      </c>
      <c r="X264" s="77">
        <v>-0.26</v>
      </c>
      <c r="Y264" s="70">
        <v>10.8</v>
      </c>
      <c r="Z264" s="71">
        <v>10.9</v>
      </c>
      <c r="AA264" s="77">
        <v>-0.1</v>
      </c>
      <c r="AB264" s="77">
        <v>-0.02</v>
      </c>
      <c r="AC264" s="78">
        <v>0.23</v>
      </c>
      <c r="AD264" s="63" t="s">
        <v>25</v>
      </c>
    </row>
    <row r="265" spans="1:30" ht="17.25" thickBot="1">
      <c r="A265" s="72">
        <v>188</v>
      </c>
      <c r="B265" s="57" t="s">
        <v>175</v>
      </c>
      <c r="C265" s="58" t="s">
        <v>1825</v>
      </c>
      <c r="D265" s="69" t="s">
        <v>103</v>
      </c>
      <c r="E265" s="58" t="s">
        <v>69</v>
      </c>
      <c r="F265" s="69" t="s">
        <v>4031</v>
      </c>
      <c r="G265" s="69">
        <v>1992</v>
      </c>
      <c r="H265" s="70">
        <v>12</v>
      </c>
      <c r="I265" s="71">
        <v>613</v>
      </c>
      <c r="J265" s="71">
        <v>51</v>
      </c>
      <c r="K265" s="71">
        <v>37.799999999999997</v>
      </c>
      <c r="L265" s="71">
        <v>6.8</v>
      </c>
      <c r="M265" s="70">
        <v>6</v>
      </c>
      <c r="N265" s="71">
        <v>79</v>
      </c>
      <c r="O265" s="71">
        <v>3</v>
      </c>
      <c r="P265" s="70">
        <v>6</v>
      </c>
      <c r="Q265" s="71">
        <v>24</v>
      </c>
      <c r="R265" s="71">
        <v>1</v>
      </c>
      <c r="S265" s="70">
        <v>1.5</v>
      </c>
      <c r="T265" s="71">
        <v>9</v>
      </c>
      <c r="U265" s="71">
        <v>12</v>
      </c>
      <c r="V265" s="77">
        <v>-3</v>
      </c>
      <c r="W265" s="77">
        <v>-0.44</v>
      </c>
      <c r="X265" s="77">
        <v>-0.26</v>
      </c>
      <c r="Y265" s="70">
        <v>10.7</v>
      </c>
      <c r="Z265" s="71">
        <v>12.5</v>
      </c>
      <c r="AA265" s="77">
        <v>-1.8</v>
      </c>
      <c r="AB265" s="77">
        <v>-0.27</v>
      </c>
      <c r="AC265" s="77">
        <v>-0.17</v>
      </c>
      <c r="AD265" s="63" t="s">
        <v>25</v>
      </c>
    </row>
    <row r="266" spans="1:30" ht="17.25" thickBot="1">
      <c r="A266" s="72">
        <v>501</v>
      </c>
      <c r="B266" s="57" t="s">
        <v>308</v>
      </c>
      <c r="C266" s="58" t="s">
        <v>1825</v>
      </c>
      <c r="D266" s="69" t="s">
        <v>104</v>
      </c>
      <c r="E266" s="58" t="s">
        <v>77</v>
      </c>
      <c r="F266" s="69" t="s">
        <v>4189</v>
      </c>
      <c r="G266" s="69">
        <v>1999</v>
      </c>
      <c r="H266" s="70">
        <v>13</v>
      </c>
      <c r="I266" s="71">
        <v>606</v>
      </c>
      <c r="J266" s="71">
        <v>47</v>
      </c>
      <c r="K266" s="71">
        <v>39.6</v>
      </c>
      <c r="L266" s="71">
        <v>6.7</v>
      </c>
      <c r="M266" s="70">
        <v>6</v>
      </c>
      <c r="N266" s="71">
        <v>80</v>
      </c>
      <c r="O266" s="71">
        <v>2</v>
      </c>
      <c r="P266" s="70">
        <v>7</v>
      </c>
      <c r="Q266" s="71">
        <v>18</v>
      </c>
      <c r="R266" s="71">
        <v>3</v>
      </c>
      <c r="S266" s="70">
        <v>1.31</v>
      </c>
      <c r="T266" s="71">
        <v>9</v>
      </c>
      <c r="U266" s="71">
        <v>10</v>
      </c>
      <c r="V266" s="77">
        <v>-1</v>
      </c>
      <c r="W266" s="77">
        <v>-0.15</v>
      </c>
      <c r="X266" s="77">
        <v>-0.25</v>
      </c>
      <c r="Y266" s="70">
        <v>11.1</v>
      </c>
      <c r="Z266" s="71">
        <v>10.4</v>
      </c>
      <c r="AA266" s="78">
        <v>0.7</v>
      </c>
      <c r="AB266" s="78">
        <v>0.1</v>
      </c>
      <c r="AC266" s="77">
        <v>-0.52</v>
      </c>
      <c r="AD266" s="63" t="s">
        <v>25</v>
      </c>
    </row>
    <row r="267" spans="1:30" ht="17.25" thickBot="1">
      <c r="A267" s="72">
        <v>186</v>
      </c>
      <c r="B267" s="57" t="s">
        <v>174</v>
      </c>
      <c r="C267" s="58" t="s">
        <v>1822</v>
      </c>
      <c r="D267" s="69" t="s">
        <v>104</v>
      </c>
      <c r="E267" s="58" t="s">
        <v>71</v>
      </c>
      <c r="F267" s="69" t="s">
        <v>4029</v>
      </c>
      <c r="G267" s="69">
        <v>1999</v>
      </c>
      <c r="H267" s="70">
        <v>13</v>
      </c>
      <c r="I267" s="71">
        <v>603</v>
      </c>
      <c r="J267" s="71">
        <v>46</v>
      </c>
      <c r="K267" s="71">
        <v>37.200000000000003</v>
      </c>
      <c r="L267" s="71">
        <v>6.7</v>
      </c>
      <c r="M267" s="70">
        <v>5</v>
      </c>
      <c r="N267" s="71">
        <v>90</v>
      </c>
      <c r="O267" s="71">
        <v>5</v>
      </c>
      <c r="P267" s="70">
        <v>8</v>
      </c>
      <c r="Q267" s="71">
        <v>19</v>
      </c>
      <c r="R267" s="71">
        <v>5</v>
      </c>
      <c r="S267" s="70">
        <v>2</v>
      </c>
      <c r="T267" s="71">
        <v>13</v>
      </c>
      <c r="U267" s="71">
        <v>15</v>
      </c>
      <c r="V267" s="77">
        <v>-2</v>
      </c>
      <c r="W267" s="77">
        <v>-0.3</v>
      </c>
      <c r="X267" s="77">
        <v>-1.63</v>
      </c>
      <c r="Y267" s="70">
        <v>8.6</v>
      </c>
      <c r="Z267" s="71">
        <v>15.4</v>
      </c>
      <c r="AA267" s="77">
        <v>-6.8</v>
      </c>
      <c r="AB267" s="77">
        <v>-1.01</v>
      </c>
      <c r="AC267" s="77">
        <v>-1.68</v>
      </c>
      <c r="AD267" s="63" t="s">
        <v>25</v>
      </c>
    </row>
    <row r="268" spans="1:30" ht="17.25" thickBot="1">
      <c r="A268" s="72">
        <v>447</v>
      </c>
      <c r="B268" s="57" t="s">
        <v>3360</v>
      </c>
      <c r="C268" s="58" t="s">
        <v>1812</v>
      </c>
      <c r="D268" s="69" t="s">
        <v>104</v>
      </c>
      <c r="E268" s="58" t="s">
        <v>2626</v>
      </c>
      <c r="F268" s="69" t="s">
        <v>4206</v>
      </c>
      <c r="G268" s="69">
        <v>1998</v>
      </c>
      <c r="H268" s="70">
        <v>7</v>
      </c>
      <c r="I268" s="71">
        <v>596</v>
      </c>
      <c r="J268" s="71">
        <v>85</v>
      </c>
      <c r="K268" s="71">
        <v>37.5</v>
      </c>
      <c r="L268" s="71">
        <v>6.6</v>
      </c>
      <c r="M268" s="70">
        <v>7</v>
      </c>
      <c r="N268" s="71">
        <v>85</v>
      </c>
      <c r="O268" s="71">
        <v>6</v>
      </c>
      <c r="P268" s="59">
        <v>0</v>
      </c>
      <c r="Q268" s="60"/>
      <c r="R268" s="71">
        <v>2</v>
      </c>
      <c r="S268" s="70">
        <v>1</v>
      </c>
      <c r="T268" s="71">
        <v>8</v>
      </c>
      <c r="U268" s="71">
        <v>12</v>
      </c>
      <c r="V268" s="77">
        <v>-4</v>
      </c>
      <c r="W268" s="77">
        <v>-0.6</v>
      </c>
      <c r="X268" s="78">
        <v>0.3</v>
      </c>
      <c r="Y268" s="70">
        <v>4.3</v>
      </c>
      <c r="Z268" s="71">
        <v>15</v>
      </c>
      <c r="AA268" s="77">
        <v>-10.6</v>
      </c>
      <c r="AB268" s="77">
        <v>-1.61</v>
      </c>
      <c r="AC268" s="77">
        <v>-0.91</v>
      </c>
      <c r="AD268" s="63" t="s">
        <v>25</v>
      </c>
    </row>
    <row r="269" spans="1:30" ht="17.25" thickBot="1">
      <c r="A269" s="72">
        <v>94</v>
      </c>
      <c r="B269" s="57" t="s">
        <v>2906</v>
      </c>
      <c r="C269" s="58" t="s">
        <v>1812</v>
      </c>
      <c r="D269" s="69" t="s">
        <v>104</v>
      </c>
      <c r="E269" s="58" t="s">
        <v>2626</v>
      </c>
      <c r="F269" s="69" t="s">
        <v>3964</v>
      </c>
      <c r="G269" s="69">
        <v>1996</v>
      </c>
      <c r="H269" s="70">
        <v>8</v>
      </c>
      <c r="I269" s="71">
        <v>595</v>
      </c>
      <c r="J269" s="71">
        <v>74</v>
      </c>
      <c r="K269" s="71">
        <v>37.5</v>
      </c>
      <c r="L269" s="71">
        <v>6.6</v>
      </c>
      <c r="M269" s="70">
        <v>7</v>
      </c>
      <c r="N269" s="71">
        <v>75</v>
      </c>
      <c r="O269" s="71">
        <v>3</v>
      </c>
      <c r="P269" s="70">
        <v>1</v>
      </c>
      <c r="Q269" s="71">
        <v>70</v>
      </c>
      <c r="R269" s="60">
        <v>0</v>
      </c>
      <c r="S269" s="70">
        <v>0.63</v>
      </c>
      <c r="T269" s="71">
        <v>5</v>
      </c>
      <c r="U269" s="71">
        <v>12</v>
      </c>
      <c r="V269" s="77">
        <v>-7</v>
      </c>
      <c r="W269" s="77">
        <v>-1.06</v>
      </c>
      <c r="X269" s="77">
        <v>-0.42</v>
      </c>
      <c r="Y269" s="70">
        <v>7.8</v>
      </c>
      <c r="Z269" s="71">
        <v>12.4</v>
      </c>
      <c r="AA269" s="77">
        <v>-4.5999999999999996</v>
      </c>
      <c r="AB269" s="77">
        <v>-0.69</v>
      </c>
      <c r="AC269" s="78">
        <v>0.55000000000000004</v>
      </c>
      <c r="AD269" s="63" t="s">
        <v>25</v>
      </c>
    </row>
    <row r="270" spans="1:30" ht="17.25" thickBot="1">
      <c r="A270" s="72">
        <v>561</v>
      </c>
      <c r="B270" s="57" t="s">
        <v>336</v>
      </c>
      <c r="C270" s="58" t="s">
        <v>1861</v>
      </c>
      <c r="D270" s="69" t="s">
        <v>104</v>
      </c>
      <c r="E270" s="58" t="s">
        <v>63</v>
      </c>
      <c r="F270" s="69" t="s">
        <v>4278</v>
      </c>
      <c r="G270" s="69">
        <v>1998</v>
      </c>
      <c r="H270" s="70">
        <v>12</v>
      </c>
      <c r="I270" s="71">
        <v>589</v>
      </c>
      <c r="J270" s="71">
        <v>49</v>
      </c>
      <c r="K270" s="71">
        <v>36.4</v>
      </c>
      <c r="L270" s="71">
        <v>6.5</v>
      </c>
      <c r="M270" s="70">
        <v>5</v>
      </c>
      <c r="N270" s="71">
        <v>83</v>
      </c>
      <c r="O270" s="71">
        <v>3</v>
      </c>
      <c r="P270" s="70">
        <v>7</v>
      </c>
      <c r="Q270" s="71">
        <v>25</v>
      </c>
      <c r="R270" s="71">
        <v>1</v>
      </c>
      <c r="S270" s="70">
        <v>2.58</v>
      </c>
      <c r="T270" s="71">
        <v>15</v>
      </c>
      <c r="U270" s="71">
        <v>4</v>
      </c>
      <c r="V270" s="78">
        <v>11</v>
      </c>
      <c r="W270" s="78">
        <v>1.68</v>
      </c>
      <c r="X270" s="78">
        <v>0.9</v>
      </c>
      <c r="Y270" s="70">
        <v>12</v>
      </c>
      <c r="Z270" s="71">
        <v>4.8</v>
      </c>
      <c r="AA270" s="78">
        <v>7.1</v>
      </c>
      <c r="AB270" s="78">
        <v>1.0900000000000001</v>
      </c>
      <c r="AC270" s="78">
        <v>0.12</v>
      </c>
      <c r="AD270" s="63" t="s">
        <v>25</v>
      </c>
    </row>
    <row r="271" spans="1:30" ht="17.25" thickBot="1">
      <c r="A271" s="72">
        <v>378</v>
      </c>
      <c r="B271" s="57" t="s">
        <v>2911</v>
      </c>
      <c r="C271" s="58" t="s">
        <v>1811</v>
      </c>
      <c r="D271" s="69" t="s">
        <v>102</v>
      </c>
      <c r="E271" s="58" t="s">
        <v>2347</v>
      </c>
      <c r="F271" s="69" t="s">
        <v>4152</v>
      </c>
      <c r="G271" s="69">
        <v>1996</v>
      </c>
      <c r="H271" s="70">
        <v>10</v>
      </c>
      <c r="I271" s="71">
        <v>586</v>
      </c>
      <c r="J271" s="71">
        <v>59</v>
      </c>
      <c r="K271" s="71">
        <v>36.200000000000003</v>
      </c>
      <c r="L271" s="71">
        <v>6.5</v>
      </c>
      <c r="M271" s="70">
        <v>7</v>
      </c>
      <c r="N271" s="71">
        <v>74</v>
      </c>
      <c r="O271" s="71">
        <v>3</v>
      </c>
      <c r="P271" s="70">
        <v>3</v>
      </c>
      <c r="Q271" s="71">
        <v>22</v>
      </c>
      <c r="R271" s="60">
        <v>0</v>
      </c>
      <c r="S271" s="70">
        <v>0.2</v>
      </c>
      <c r="T271" s="71">
        <v>7</v>
      </c>
      <c r="U271" s="71">
        <v>17</v>
      </c>
      <c r="V271" s="77">
        <v>-10</v>
      </c>
      <c r="W271" s="77">
        <v>-1.54</v>
      </c>
      <c r="X271" s="78">
        <v>0.28999999999999998</v>
      </c>
      <c r="Y271" s="70">
        <v>6.5</v>
      </c>
      <c r="Z271" s="71">
        <v>14.3</v>
      </c>
      <c r="AA271" s="77">
        <v>-7.8</v>
      </c>
      <c r="AB271" s="77">
        <v>-1.2</v>
      </c>
      <c r="AC271" s="78">
        <v>0.17</v>
      </c>
      <c r="AD271" s="63" t="s">
        <v>25</v>
      </c>
    </row>
    <row r="272" spans="1:30" ht="17.25" thickBot="1">
      <c r="A272" s="72">
        <v>370</v>
      </c>
      <c r="B272" s="57" t="s">
        <v>255</v>
      </c>
      <c r="C272" s="58" t="s">
        <v>1814</v>
      </c>
      <c r="D272" s="69" t="s">
        <v>102</v>
      </c>
      <c r="E272" s="58" t="s">
        <v>77</v>
      </c>
      <c r="F272" s="69" t="s">
        <v>3860</v>
      </c>
      <c r="G272" s="69">
        <v>1996</v>
      </c>
      <c r="H272" s="70">
        <v>12</v>
      </c>
      <c r="I272" s="71">
        <v>578</v>
      </c>
      <c r="J272" s="71">
        <v>48</v>
      </c>
      <c r="K272" s="71">
        <v>37.799999999999997</v>
      </c>
      <c r="L272" s="71">
        <v>6.4</v>
      </c>
      <c r="M272" s="70">
        <v>5</v>
      </c>
      <c r="N272" s="71">
        <v>89</v>
      </c>
      <c r="O272" s="71">
        <v>3</v>
      </c>
      <c r="P272" s="70">
        <v>7</v>
      </c>
      <c r="Q272" s="71">
        <v>19</v>
      </c>
      <c r="R272" s="60">
        <v>0</v>
      </c>
      <c r="S272" s="70">
        <v>1.08</v>
      </c>
      <c r="T272" s="71">
        <v>11</v>
      </c>
      <c r="U272" s="71">
        <v>12</v>
      </c>
      <c r="V272" s="77">
        <v>-1</v>
      </c>
      <c r="W272" s="77">
        <v>-0.16</v>
      </c>
      <c r="X272" s="77">
        <v>-0.25</v>
      </c>
      <c r="Y272" s="70">
        <v>12.9</v>
      </c>
      <c r="Z272" s="71">
        <v>8.6</v>
      </c>
      <c r="AA272" s="78">
        <v>4.3</v>
      </c>
      <c r="AB272" s="78">
        <v>0.66</v>
      </c>
      <c r="AC272" s="78">
        <v>0.39</v>
      </c>
      <c r="AD272" s="63" t="s">
        <v>25</v>
      </c>
    </row>
    <row r="273" spans="1:30" ht="17.25" thickBot="1">
      <c r="A273" s="72">
        <v>339</v>
      </c>
      <c r="B273" s="57" t="s">
        <v>1858</v>
      </c>
      <c r="C273" s="58" t="s">
        <v>1812</v>
      </c>
      <c r="D273" s="69" t="s">
        <v>104</v>
      </c>
      <c r="E273" s="58" t="s">
        <v>67</v>
      </c>
      <c r="F273" s="69" t="s">
        <v>4130</v>
      </c>
      <c r="G273" s="69">
        <v>2002</v>
      </c>
      <c r="H273" s="70">
        <v>12</v>
      </c>
      <c r="I273" s="71">
        <v>575</v>
      </c>
      <c r="J273" s="71">
        <v>48</v>
      </c>
      <c r="K273" s="71">
        <v>35.5</v>
      </c>
      <c r="L273" s="71">
        <v>6.4</v>
      </c>
      <c r="M273" s="70">
        <v>5</v>
      </c>
      <c r="N273" s="71">
        <v>85</v>
      </c>
      <c r="O273" s="71">
        <v>3</v>
      </c>
      <c r="P273" s="70">
        <v>7</v>
      </c>
      <c r="Q273" s="71">
        <v>21</v>
      </c>
      <c r="R273" s="71">
        <v>6</v>
      </c>
      <c r="S273" s="70">
        <v>1.75</v>
      </c>
      <c r="T273" s="71">
        <v>11</v>
      </c>
      <c r="U273" s="71">
        <v>9</v>
      </c>
      <c r="V273" s="78">
        <v>2</v>
      </c>
      <c r="W273" s="78">
        <v>0.31</v>
      </c>
      <c r="X273" s="77">
        <v>-0.72</v>
      </c>
      <c r="Y273" s="70">
        <v>13.3</v>
      </c>
      <c r="Z273" s="71">
        <v>10.5</v>
      </c>
      <c r="AA273" s="78">
        <v>2.9</v>
      </c>
      <c r="AB273" s="78">
        <v>0.45</v>
      </c>
      <c r="AC273" s="77">
        <v>-0.44</v>
      </c>
      <c r="AD273" s="63" t="s">
        <v>25</v>
      </c>
    </row>
    <row r="274" spans="1:30" ht="17.25" thickBot="1">
      <c r="A274" s="72">
        <v>535</v>
      </c>
      <c r="B274" s="57" t="s">
        <v>3098</v>
      </c>
      <c r="C274" s="58" t="s">
        <v>1812</v>
      </c>
      <c r="D274" s="69" t="s">
        <v>104</v>
      </c>
      <c r="E274" s="58" t="s">
        <v>95</v>
      </c>
      <c r="F274" s="69" t="s">
        <v>4262</v>
      </c>
      <c r="G274" s="69">
        <v>1991</v>
      </c>
      <c r="H274" s="70">
        <v>9</v>
      </c>
      <c r="I274" s="71">
        <v>572</v>
      </c>
      <c r="J274" s="71">
        <v>64</v>
      </c>
      <c r="K274" s="71">
        <v>36</v>
      </c>
      <c r="L274" s="71">
        <v>6.4</v>
      </c>
      <c r="M274" s="70">
        <v>6</v>
      </c>
      <c r="N274" s="71">
        <v>89</v>
      </c>
      <c r="O274" s="71">
        <v>5</v>
      </c>
      <c r="P274" s="70">
        <v>3</v>
      </c>
      <c r="Q274" s="71">
        <v>12</v>
      </c>
      <c r="R274" s="71">
        <v>5</v>
      </c>
      <c r="S274" s="70">
        <v>1.9</v>
      </c>
      <c r="T274" s="71">
        <v>14</v>
      </c>
      <c r="U274" s="71">
        <v>9</v>
      </c>
      <c r="V274" s="78">
        <v>5</v>
      </c>
      <c r="W274" s="78">
        <v>0.79</v>
      </c>
      <c r="X274" s="78">
        <v>1.94</v>
      </c>
      <c r="Y274" s="70">
        <v>12</v>
      </c>
      <c r="Z274" s="71">
        <v>7.9</v>
      </c>
      <c r="AA274" s="78">
        <v>4</v>
      </c>
      <c r="AB274" s="78">
        <v>0.63</v>
      </c>
      <c r="AC274" s="78">
        <v>1.45</v>
      </c>
      <c r="AD274" s="63" t="s">
        <v>25</v>
      </c>
    </row>
    <row r="275" spans="1:30" ht="17.25" thickBot="1">
      <c r="A275" s="72">
        <v>490</v>
      </c>
      <c r="B275" s="57" t="s">
        <v>300</v>
      </c>
      <c r="C275" s="58" t="s">
        <v>1809</v>
      </c>
      <c r="D275" s="69" t="s">
        <v>1853</v>
      </c>
      <c r="E275" s="58" t="s">
        <v>85</v>
      </c>
      <c r="F275" s="69" t="s">
        <v>4232</v>
      </c>
      <c r="G275" s="69">
        <v>2000</v>
      </c>
      <c r="H275" s="70">
        <v>9</v>
      </c>
      <c r="I275" s="71">
        <v>564</v>
      </c>
      <c r="J275" s="71">
        <v>63</v>
      </c>
      <c r="K275" s="71">
        <v>34.799999999999997</v>
      </c>
      <c r="L275" s="71">
        <v>6.3</v>
      </c>
      <c r="M275" s="70">
        <v>6</v>
      </c>
      <c r="N275" s="71">
        <v>90</v>
      </c>
      <c r="O275" s="71">
        <v>6</v>
      </c>
      <c r="P275" s="70">
        <v>3</v>
      </c>
      <c r="Q275" s="71">
        <v>8</v>
      </c>
      <c r="R275" s="71">
        <v>9</v>
      </c>
      <c r="S275" s="70">
        <v>1.1100000000000001</v>
      </c>
      <c r="T275" s="71">
        <v>7</v>
      </c>
      <c r="U275" s="71">
        <v>11</v>
      </c>
      <c r="V275" s="77">
        <v>-4</v>
      </c>
      <c r="W275" s="77">
        <v>-0.64</v>
      </c>
      <c r="X275" s="77">
        <v>-0.3</v>
      </c>
      <c r="Y275" s="70">
        <v>8.3000000000000007</v>
      </c>
      <c r="Z275" s="71">
        <v>10.7</v>
      </c>
      <c r="AA275" s="77">
        <v>-2.4</v>
      </c>
      <c r="AB275" s="77">
        <v>-0.38</v>
      </c>
      <c r="AC275" s="77">
        <v>-0.41</v>
      </c>
      <c r="AD275" s="63" t="s">
        <v>25</v>
      </c>
    </row>
    <row r="276" spans="1:30" ht="17.25" thickBot="1">
      <c r="A276" s="72">
        <v>558</v>
      </c>
      <c r="B276" s="57" t="s">
        <v>335</v>
      </c>
      <c r="C276" s="58" t="s">
        <v>1844</v>
      </c>
      <c r="D276" s="69" t="s">
        <v>1810</v>
      </c>
      <c r="E276" s="58" t="s">
        <v>83</v>
      </c>
      <c r="F276" s="69" t="s">
        <v>4275</v>
      </c>
      <c r="G276" s="69">
        <v>1997</v>
      </c>
      <c r="H276" s="70">
        <v>16</v>
      </c>
      <c r="I276" s="71">
        <v>564</v>
      </c>
      <c r="J276" s="71">
        <v>35</v>
      </c>
      <c r="K276" s="71">
        <v>34.799999999999997</v>
      </c>
      <c r="L276" s="71">
        <v>6.3</v>
      </c>
      <c r="M276" s="70">
        <v>4</v>
      </c>
      <c r="N276" s="71">
        <v>80</v>
      </c>
      <c r="O276" s="71">
        <v>2</v>
      </c>
      <c r="P276" s="70">
        <v>12</v>
      </c>
      <c r="Q276" s="71">
        <v>20</v>
      </c>
      <c r="R276" s="60">
        <v>0</v>
      </c>
      <c r="S276" s="70">
        <v>2.19</v>
      </c>
      <c r="T276" s="71">
        <v>14</v>
      </c>
      <c r="U276" s="71">
        <v>7</v>
      </c>
      <c r="V276" s="78">
        <v>7</v>
      </c>
      <c r="W276" s="78">
        <v>1.1200000000000001</v>
      </c>
      <c r="X276" s="78">
        <v>0.35</v>
      </c>
      <c r="Y276" s="70">
        <v>13.6</v>
      </c>
      <c r="Z276" s="71">
        <v>9.6999999999999993</v>
      </c>
      <c r="AA276" s="78">
        <v>3.9</v>
      </c>
      <c r="AB276" s="78">
        <v>0.62</v>
      </c>
      <c r="AC276" s="78">
        <v>0.28999999999999998</v>
      </c>
      <c r="AD276" s="63" t="s">
        <v>25</v>
      </c>
    </row>
    <row r="277" spans="1:30" ht="17.25" thickBot="1">
      <c r="A277" s="72">
        <v>573</v>
      </c>
      <c r="B277" s="57" t="s">
        <v>340</v>
      </c>
      <c r="C277" s="58" t="s">
        <v>1844</v>
      </c>
      <c r="D277" s="69" t="s">
        <v>1819</v>
      </c>
      <c r="E277" s="58" t="s">
        <v>63</v>
      </c>
      <c r="F277" s="69" t="s">
        <v>3858</v>
      </c>
      <c r="G277" s="69">
        <v>1994</v>
      </c>
      <c r="H277" s="70">
        <v>14</v>
      </c>
      <c r="I277" s="71">
        <v>564</v>
      </c>
      <c r="J277" s="71">
        <v>40</v>
      </c>
      <c r="K277" s="71">
        <v>34.799999999999997</v>
      </c>
      <c r="L277" s="71">
        <v>6.3</v>
      </c>
      <c r="M277" s="70">
        <v>5</v>
      </c>
      <c r="N277" s="71">
        <v>70</v>
      </c>
      <c r="O277" s="71">
        <v>2</v>
      </c>
      <c r="P277" s="70">
        <v>9</v>
      </c>
      <c r="Q277" s="71">
        <v>24</v>
      </c>
      <c r="R277" s="71">
        <v>3</v>
      </c>
      <c r="S277" s="70">
        <v>2.14</v>
      </c>
      <c r="T277" s="71">
        <v>12</v>
      </c>
      <c r="U277" s="71">
        <v>4</v>
      </c>
      <c r="V277" s="78">
        <v>8</v>
      </c>
      <c r="W277" s="78">
        <v>1.28</v>
      </c>
      <c r="X277" s="78">
        <v>0.25</v>
      </c>
      <c r="Y277" s="70">
        <v>12</v>
      </c>
      <c r="Z277" s="71">
        <v>5.2</v>
      </c>
      <c r="AA277" s="78">
        <v>6.8</v>
      </c>
      <c r="AB277" s="78">
        <v>1.08</v>
      </c>
      <c r="AC277" s="78">
        <v>0.1</v>
      </c>
      <c r="AD277" s="63" t="s">
        <v>25</v>
      </c>
    </row>
    <row r="278" spans="1:30" ht="17.25" thickBot="1">
      <c r="A278" s="72">
        <v>612</v>
      </c>
      <c r="B278" s="57" t="s">
        <v>358</v>
      </c>
      <c r="C278" s="58" t="s">
        <v>1867</v>
      </c>
      <c r="D278" s="69" t="s">
        <v>102</v>
      </c>
      <c r="E278" s="58" t="s">
        <v>87</v>
      </c>
      <c r="F278" s="69" t="s">
        <v>4317</v>
      </c>
      <c r="G278" s="69">
        <v>1991</v>
      </c>
      <c r="H278" s="70">
        <v>16</v>
      </c>
      <c r="I278" s="71">
        <v>559</v>
      </c>
      <c r="J278" s="71">
        <v>35</v>
      </c>
      <c r="K278" s="71">
        <v>34.5</v>
      </c>
      <c r="L278" s="71">
        <v>6.2</v>
      </c>
      <c r="M278" s="70">
        <v>5</v>
      </c>
      <c r="N278" s="71">
        <v>81</v>
      </c>
      <c r="O278" s="71">
        <v>3</v>
      </c>
      <c r="P278" s="70">
        <v>11</v>
      </c>
      <c r="Q278" s="71">
        <v>14</v>
      </c>
      <c r="R278" s="60">
        <v>0</v>
      </c>
      <c r="S278" s="70">
        <v>0.69</v>
      </c>
      <c r="T278" s="71">
        <v>6</v>
      </c>
      <c r="U278" s="71">
        <v>12</v>
      </c>
      <c r="V278" s="77">
        <v>-6</v>
      </c>
      <c r="W278" s="77">
        <v>-0.97</v>
      </c>
      <c r="X278" s="77">
        <v>-0.28999999999999998</v>
      </c>
      <c r="Y278" s="70">
        <v>8.1999999999999993</v>
      </c>
      <c r="Z278" s="71">
        <v>9.6999999999999993</v>
      </c>
      <c r="AA278" s="77">
        <v>-1.5</v>
      </c>
      <c r="AB278" s="77">
        <v>-0.24</v>
      </c>
      <c r="AC278" s="78">
        <v>0.31</v>
      </c>
      <c r="AD278" s="63" t="s">
        <v>25</v>
      </c>
    </row>
    <row r="279" spans="1:30" ht="17.25" thickBot="1">
      <c r="A279" s="72">
        <v>357</v>
      </c>
      <c r="B279" s="57" t="s">
        <v>247</v>
      </c>
      <c r="C279" s="58" t="s">
        <v>1812</v>
      </c>
      <c r="D279" s="69" t="s">
        <v>2805</v>
      </c>
      <c r="E279" s="58" t="s">
        <v>73</v>
      </c>
      <c r="F279" s="69" t="s">
        <v>4142</v>
      </c>
      <c r="G279" s="69">
        <v>1994</v>
      </c>
      <c r="H279" s="70">
        <v>7</v>
      </c>
      <c r="I279" s="71">
        <v>554</v>
      </c>
      <c r="J279" s="71">
        <v>79</v>
      </c>
      <c r="K279" s="71">
        <v>34.200000000000003</v>
      </c>
      <c r="L279" s="71">
        <v>6.2</v>
      </c>
      <c r="M279" s="70">
        <v>7</v>
      </c>
      <c r="N279" s="71">
        <v>79</v>
      </c>
      <c r="O279" s="71">
        <v>2</v>
      </c>
      <c r="P279" s="59">
        <v>0</v>
      </c>
      <c r="Q279" s="60"/>
      <c r="R279" s="71">
        <v>1</v>
      </c>
      <c r="S279" s="70">
        <v>1.43</v>
      </c>
      <c r="T279" s="71">
        <v>13</v>
      </c>
      <c r="U279" s="71">
        <v>11</v>
      </c>
      <c r="V279" s="78">
        <v>2</v>
      </c>
      <c r="W279" s="78">
        <v>0.32</v>
      </c>
      <c r="X279" s="78">
        <v>0.24</v>
      </c>
      <c r="Y279" s="70">
        <v>11.3</v>
      </c>
      <c r="Z279" s="71">
        <v>10</v>
      </c>
      <c r="AA279" s="78">
        <v>1.2</v>
      </c>
      <c r="AB279" s="78">
        <v>0.2</v>
      </c>
      <c r="AC279" s="78">
        <v>7.0000000000000007E-2</v>
      </c>
      <c r="AD279" s="63" t="s">
        <v>25</v>
      </c>
    </row>
    <row r="280" spans="1:30" ht="17.25" thickBot="1">
      <c r="A280" s="72">
        <v>234</v>
      </c>
      <c r="B280" s="57" t="s">
        <v>197</v>
      </c>
      <c r="C280" s="58" t="s">
        <v>1812</v>
      </c>
      <c r="D280" s="69" t="s">
        <v>102</v>
      </c>
      <c r="E280" s="58" t="s">
        <v>65</v>
      </c>
      <c r="F280" s="69" t="s">
        <v>4060</v>
      </c>
      <c r="G280" s="69">
        <v>1995</v>
      </c>
      <c r="H280" s="70">
        <v>10</v>
      </c>
      <c r="I280" s="71">
        <v>548</v>
      </c>
      <c r="J280" s="71">
        <v>55</v>
      </c>
      <c r="K280" s="71">
        <v>35.799999999999997</v>
      </c>
      <c r="L280" s="71">
        <v>6.1</v>
      </c>
      <c r="M280" s="70">
        <v>5</v>
      </c>
      <c r="N280" s="71">
        <v>89</v>
      </c>
      <c r="O280" s="71">
        <v>4</v>
      </c>
      <c r="P280" s="70">
        <v>5</v>
      </c>
      <c r="Q280" s="71">
        <v>20</v>
      </c>
      <c r="R280" s="71">
        <v>3</v>
      </c>
      <c r="S280" s="70">
        <v>2.1</v>
      </c>
      <c r="T280" s="71">
        <v>12</v>
      </c>
      <c r="U280" s="71">
        <v>8</v>
      </c>
      <c r="V280" s="78">
        <v>4</v>
      </c>
      <c r="W280" s="78">
        <v>0.66</v>
      </c>
      <c r="X280" s="77">
        <v>-0.81</v>
      </c>
      <c r="Y280" s="70">
        <v>12.7</v>
      </c>
      <c r="Z280" s="71">
        <v>6.5</v>
      </c>
      <c r="AA280" s="78">
        <v>6.3</v>
      </c>
      <c r="AB280" s="78">
        <v>1.03</v>
      </c>
      <c r="AC280" s="78">
        <v>0.17</v>
      </c>
      <c r="AD280" s="63" t="s">
        <v>25</v>
      </c>
    </row>
    <row r="281" spans="1:30" ht="17.25" thickBot="1">
      <c r="A281" s="72">
        <v>187</v>
      </c>
      <c r="B281" s="57" t="s">
        <v>2799</v>
      </c>
      <c r="C281" s="58" t="s">
        <v>1861</v>
      </c>
      <c r="D281" s="69" t="s">
        <v>103</v>
      </c>
      <c r="E281" s="58" t="s">
        <v>79</v>
      </c>
      <c r="F281" s="69" t="s">
        <v>4030</v>
      </c>
      <c r="G281" s="69">
        <v>1993</v>
      </c>
      <c r="H281" s="70">
        <v>13</v>
      </c>
      <c r="I281" s="71">
        <v>540</v>
      </c>
      <c r="J281" s="71">
        <v>42</v>
      </c>
      <c r="K281" s="71">
        <v>33.299999999999997</v>
      </c>
      <c r="L281" s="71">
        <v>6</v>
      </c>
      <c r="M281" s="70">
        <v>6</v>
      </c>
      <c r="N281" s="71">
        <v>77</v>
      </c>
      <c r="O281" s="71">
        <v>4</v>
      </c>
      <c r="P281" s="70">
        <v>7</v>
      </c>
      <c r="Q281" s="71">
        <v>11</v>
      </c>
      <c r="R281" s="71">
        <v>4</v>
      </c>
      <c r="S281" s="70">
        <v>2.31</v>
      </c>
      <c r="T281" s="71">
        <v>8</v>
      </c>
      <c r="U281" s="71">
        <v>3</v>
      </c>
      <c r="V281" s="78">
        <v>5</v>
      </c>
      <c r="W281" s="78">
        <v>0.83</v>
      </c>
      <c r="X281" s="77">
        <v>-0.5</v>
      </c>
      <c r="Y281" s="70">
        <v>8.8000000000000007</v>
      </c>
      <c r="Z281" s="71">
        <v>8.1999999999999993</v>
      </c>
      <c r="AA281" s="78">
        <v>0.6</v>
      </c>
      <c r="AB281" s="78">
        <v>0.09</v>
      </c>
      <c r="AC281" s="77">
        <v>-1.04</v>
      </c>
      <c r="AD281" s="63" t="s">
        <v>25</v>
      </c>
    </row>
    <row r="282" spans="1:30" ht="17.25" thickBot="1">
      <c r="A282" s="72">
        <v>601</v>
      </c>
      <c r="B282" s="57" t="s">
        <v>2808</v>
      </c>
      <c r="C282" s="58" t="s">
        <v>1812</v>
      </c>
      <c r="D282" s="69" t="s">
        <v>104</v>
      </c>
      <c r="E282" s="58" t="s">
        <v>73</v>
      </c>
      <c r="F282" s="69" t="s">
        <v>4309</v>
      </c>
      <c r="G282" s="69">
        <v>1995</v>
      </c>
      <c r="H282" s="70">
        <v>6</v>
      </c>
      <c r="I282" s="71">
        <v>540</v>
      </c>
      <c r="J282" s="71">
        <v>90</v>
      </c>
      <c r="K282" s="71">
        <v>33.299999999999997</v>
      </c>
      <c r="L282" s="71">
        <v>6</v>
      </c>
      <c r="M282" s="70">
        <v>6</v>
      </c>
      <c r="N282" s="71">
        <v>90</v>
      </c>
      <c r="O282" s="71">
        <v>6</v>
      </c>
      <c r="P282" s="59">
        <v>0</v>
      </c>
      <c r="Q282" s="60"/>
      <c r="R282" s="71">
        <v>5</v>
      </c>
      <c r="S282" s="70">
        <v>1.33</v>
      </c>
      <c r="T282" s="71">
        <v>11</v>
      </c>
      <c r="U282" s="71">
        <v>13</v>
      </c>
      <c r="V282" s="77">
        <v>-2</v>
      </c>
      <c r="W282" s="77">
        <v>-0.33</v>
      </c>
      <c r="X282" s="77">
        <v>-0.75</v>
      </c>
      <c r="Y282" s="70">
        <v>10.1</v>
      </c>
      <c r="Z282" s="71">
        <v>9.6</v>
      </c>
      <c r="AA282" s="78">
        <v>0.6</v>
      </c>
      <c r="AB282" s="78">
        <v>0.1</v>
      </c>
      <c r="AC282" s="77">
        <v>-0.09</v>
      </c>
      <c r="AD282" s="63" t="s">
        <v>25</v>
      </c>
    </row>
    <row r="283" spans="1:30" ht="17.25" thickBot="1">
      <c r="A283" s="72">
        <v>233</v>
      </c>
      <c r="B283" s="57" t="s">
        <v>3186</v>
      </c>
      <c r="C283" s="58" t="s">
        <v>1818</v>
      </c>
      <c r="D283" s="69" t="s">
        <v>103</v>
      </c>
      <c r="E283" s="58" t="s">
        <v>79</v>
      </c>
      <c r="F283" s="69" t="s">
        <v>4059</v>
      </c>
      <c r="G283" s="69">
        <v>2002</v>
      </c>
      <c r="H283" s="70">
        <v>13</v>
      </c>
      <c r="I283" s="71">
        <v>535</v>
      </c>
      <c r="J283" s="71">
        <v>41</v>
      </c>
      <c r="K283" s="71">
        <v>33</v>
      </c>
      <c r="L283" s="71">
        <v>5.9</v>
      </c>
      <c r="M283" s="70">
        <v>6</v>
      </c>
      <c r="N283" s="71">
        <v>67</v>
      </c>
      <c r="O283" s="60">
        <v>0</v>
      </c>
      <c r="P283" s="70">
        <v>7</v>
      </c>
      <c r="Q283" s="71">
        <v>19</v>
      </c>
      <c r="R283" s="60">
        <v>0</v>
      </c>
      <c r="S283" s="70">
        <v>2</v>
      </c>
      <c r="T283" s="71">
        <v>7</v>
      </c>
      <c r="U283" s="71">
        <v>6</v>
      </c>
      <c r="V283" s="78">
        <v>1</v>
      </c>
      <c r="W283" s="78">
        <v>0.17</v>
      </c>
      <c r="X283" s="77">
        <v>-1.49</v>
      </c>
      <c r="Y283" s="70">
        <v>11.2</v>
      </c>
      <c r="Z283" s="71">
        <v>6.3</v>
      </c>
      <c r="AA283" s="78">
        <v>4.9000000000000004</v>
      </c>
      <c r="AB283" s="78">
        <v>0.83</v>
      </c>
      <c r="AC283" s="78">
        <v>7.0000000000000007E-2</v>
      </c>
      <c r="AD283" s="63" t="s">
        <v>25</v>
      </c>
    </row>
    <row r="284" spans="1:30" ht="17.25" thickBot="1">
      <c r="A284" s="72">
        <v>518</v>
      </c>
      <c r="B284" s="57" t="s">
        <v>316</v>
      </c>
      <c r="C284" s="58" t="s">
        <v>1820</v>
      </c>
      <c r="D284" s="69" t="s">
        <v>1819</v>
      </c>
      <c r="E284" s="58" t="s">
        <v>93</v>
      </c>
      <c r="F284" s="69" t="s">
        <v>4251</v>
      </c>
      <c r="G284" s="69">
        <v>1992</v>
      </c>
      <c r="H284" s="70">
        <v>11</v>
      </c>
      <c r="I284" s="71">
        <v>531</v>
      </c>
      <c r="J284" s="71">
        <v>48</v>
      </c>
      <c r="K284" s="71">
        <v>32.799999999999997</v>
      </c>
      <c r="L284" s="71">
        <v>5.9</v>
      </c>
      <c r="M284" s="70">
        <v>6</v>
      </c>
      <c r="N284" s="71">
        <v>72</v>
      </c>
      <c r="O284" s="71">
        <v>1</v>
      </c>
      <c r="P284" s="70">
        <v>5</v>
      </c>
      <c r="Q284" s="71">
        <v>20</v>
      </c>
      <c r="R284" s="71">
        <v>7</v>
      </c>
      <c r="S284" s="70">
        <v>1.45</v>
      </c>
      <c r="T284" s="71">
        <v>9</v>
      </c>
      <c r="U284" s="71">
        <v>5</v>
      </c>
      <c r="V284" s="78">
        <v>4</v>
      </c>
      <c r="W284" s="78">
        <v>0.68</v>
      </c>
      <c r="X284" s="78">
        <v>1.59</v>
      </c>
      <c r="Y284" s="70">
        <v>8.4</v>
      </c>
      <c r="Z284" s="71">
        <v>7.5</v>
      </c>
      <c r="AA284" s="78">
        <v>0.8</v>
      </c>
      <c r="AB284" s="78">
        <v>0.14000000000000001</v>
      </c>
      <c r="AC284" s="78">
        <v>0.89</v>
      </c>
      <c r="AD284" s="63" t="s">
        <v>25</v>
      </c>
    </row>
    <row r="285" spans="1:30" ht="17.25" thickBot="1">
      <c r="A285" s="72">
        <v>556</v>
      </c>
      <c r="B285" s="57" t="s">
        <v>334</v>
      </c>
      <c r="C285" s="58" t="s">
        <v>1818</v>
      </c>
      <c r="D285" s="69" t="s">
        <v>104</v>
      </c>
      <c r="E285" s="58" t="s">
        <v>75</v>
      </c>
      <c r="F285" s="69" t="s">
        <v>4273</v>
      </c>
      <c r="G285" s="69">
        <v>1995</v>
      </c>
      <c r="H285" s="70">
        <v>7</v>
      </c>
      <c r="I285" s="71">
        <v>531</v>
      </c>
      <c r="J285" s="71">
        <v>76</v>
      </c>
      <c r="K285" s="71">
        <v>32.799999999999997</v>
      </c>
      <c r="L285" s="71">
        <v>5.9</v>
      </c>
      <c r="M285" s="70">
        <v>6</v>
      </c>
      <c r="N285" s="71">
        <v>84</v>
      </c>
      <c r="O285" s="71">
        <v>3</v>
      </c>
      <c r="P285" s="70">
        <v>1</v>
      </c>
      <c r="Q285" s="71">
        <v>30</v>
      </c>
      <c r="R285" s="71">
        <v>5</v>
      </c>
      <c r="S285" s="70">
        <v>1</v>
      </c>
      <c r="T285" s="71">
        <v>7</v>
      </c>
      <c r="U285" s="71">
        <v>12</v>
      </c>
      <c r="V285" s="77">
        <v>-5</v>
      </c>
      <c r="W285" s="77">
        <v>-0.85</v>
      </c>
      <c r="X285" s="77">
        <v>-0.85</v>
      </c>
      <c r="Y285" s="70">
        <v>5.8</v>
      </c>
      <c r="Z285" s="71">
        <v>14.4</v>
      </c>
      <c r="AA285" s="77">
        <v>-8.6</v>
      </c>
      <c r="AB285" s="77">
        <v>-1.46</v>
      </c>
      <c r="AC285" s="77">
        <v>-1.51</v>
      </c>
      <c r="AD285" s="63" t="s">
        <v>25</v>
      </c>
    </row>
    <row r="286" spans="1:30" ht="17.25" thickBot="1">
      <c r="A286" s="72">
        <v>390</v>
      </c>
      <c r="B286" s="57" t="s">
        <v>262</v>
      </c>
      <c r="C286" s="58" t="s">
        <v>1812</v>
      </c>
      <c r="D286" s="69" t="s">
        <v>1833</v>
      </c>
      <c r="E286" s="58" t="s">
        <v>73</v>
      </c>
      <c r="F286" s="69" t="s">
        <v>4163</v>
      </c>
      <c r="G286" s="69">
        <v>1986</v>
      </c>
      <c r="H286" s="70">
        <v>11</v>
      </c>
      <c r="I286" s="71">
        <v>525</v>
      </c>
      <c r="J286" s="71">
        <v>48</v>
      </c>
      <c r="K286" s="71">
        <v>32.4</v>
      </c>
      <c r="L286" s="71">
        <v>5.8</v>
      </c>
      <c r="M286" s="70">
        <v>7</v>
      </c>
      <c r="N286" s="71">
        <v>64</v>
      </c>
      <c r="O286" s="60">
        <v>0</v>
      </c>
      <c r="P286" s="70">
        <v>4</v>
      </c>
      <c r="Q286" s="71">
        <v>20</v>
      </c>
      <c r="R286" s="71">
        <v>2</v>
      </c>
      <c r="S286" s="70">
        <v>1.55</v>
      </c>
      <c r="T286" s="71">
        <v>7</v>
      </c>
      <c r="U286" s="71">
        <v>10</v>
      </c>
      <c r="V286" s="77">
        <v>-3</v>
      </c>
      <c r="W286" s="77">
        <v>-0.51</v>
      </c>
      <c r="X286" s="77">
        <v>-1.01</v>
      </c>
      <c r="Y286" s="70">
        <v>8.4</v>
      </c>
      <c r="Z286" s="71">
        <v>8.1</v>
      </c>
      <c r="AA286" s="78">
        <v>0.3</v>
      </c>
      <c r="AB286" s="78">
        <v>0.05</v>
      </c>
      <c r="AC286" s="77">
        <v>-0.16</v>
      </c>
      <c r="AD286" s="63" t="s">
        <v>25</v>
      </c>
    </row>
    <row r="287" spans="1:30" ht="17.25" thickBot="1">
      <c r="A287" s="72">
        <v>46</v>
      </c>
      <c r="B287" s="57" t="s">
        <v>3196</v>
      </c>
      <c r="C287" s="58" t="s">
        <v>1860</v>
      </c>
      <c r="D287" s="69" t="s">
        <v>103</v>
      </c>
      <c r="E287" s="58" t="s">
        <v>73</v>
      </c>
      <c r="F287" s="69" t="s">
        <v>3929</v>
      </c>
      <c r="G287" s="69">
        <v>2004</v>
      </c>
      <c r="H287" s="70">
        <v>11</v>
      </c>
      <c r="I287" s="71">
        <v>523</v>
      </c>
      <c r="J287" s="71">
        <v>48</v>
      </c>
      <c r="K287" s="71">
        <v>32.299999999999997</v>
      </c>
      <c r="L287" s="71">
        <v>5.8</v>
      </c>
      <c r="M287" s="70">
        <v>7</v>
      </c>
      <c r="N287" s="71">
        <v>67</v>
      </c>
      <c r="O287" s="71">
        <v>1</v>
      </c>
      <c r="P287" s="70">
        <v>4</v>
      </c>
      <c r="Q287" s="71">
        <v>14</v>
      </c>
      <c r="R287" s="71">
        <v>3</v>
      </c>
      <c r="S287" s="70">
        <v>1.27</v>
      </c>
      <c r="T287" s="71">
        <v>7</v>
      </c>
      <c r="U287" s="71">
        <v>12</v>
      </c>
      <c r="V287" s="77">
        <v>-5</v>
      </c>
      <c r="W287" s="77">
        <v>-0.86</v>
      </c>
      <c r="X287" s="77">
        <v>-1.52</v>
      </c>
      <c r="Y287" s="70">
        <v>6.8</v>
      </c>
      <c r="Z287" s="71">
        <v>9.1</v>
      </c>
      <c r="AA287" s="77">
        <v>-2.2999999999999998</v>
      </c>
      <c r="AB287" s="77">
        <v>-0.4</v>
      </c>
      <c r="AC287" s="77">
        <v>-0.83</v>
      </c>
      <c r="AD287" s="63" t="s">
        <v>25</v>
      </c>
    </row>
    <row r="288" spans="1:30" ht="17.25" thickBot="1">
      <c r="A288" s="72">
        <v>216</v>
      </c>
      <c r="B288" s="57" t="s">
        <v>3088</v>
      </c>
      <c r="C288" s="58" t="s">
        <v>3089</v>
      </c>
      <c r="D288" s="69" t="s">
        <v>104</v>
      </c>
      <c r="E288" s="58" t="s">
        <v>77</v>
      </c>
      <c r="F288" s="69" t="s">
        <v>4052</v>
      </c>
      <c r="G288" s="69">
        <v>1993</v>
      </c>
      <c r="H288" s="70">
        <v>12</v>
      </c>
      <c r="I288" s="71">
        <v>518</v>
      </c>
      <c r="J288" s="71">
        <v>43</v>
      </c>
      <c r="K288" s="71">
        <v>33.9</v>
      </c>
      <c r="L288" s="71">
        <v>5.8</v>
      </c>
      <c r="M288" s="70">
        <v>5</v>
      </c>
      <c r="N288" s="71">
        <v>87</v>
      </c>
      <c r="O288" s="71">
        <v>3</v>
      </c>
      <c r="P288" s="70">
        <v>7</v>
      </c>
      <c r="Q288" s="71">
        <v>12</v>
      </c>
      <c r="R288" s="71">
        <v>2</v>
      </c>
      <c r="S288" s="70">
        <v>1.08</v>
      </c>
      <c r="T288" s="71">
        <v>6</v>
      </c>
      <c r="U288" s="71">
        <v>10</v>
      </c>
      <c r="V288" s="77">
        <v>-4</v>
      </c>
      <c r="W288" s="77">
        <v>-0.69</v>
      </c>
      <c r="X288" s="77">
        <v>-1.05</v>
      </c>
      <c r="Y288" s="70">
        <v>8.9</v>
      </c>
      <c r="Z288" s="71">
        <v>7.5</v>
      </c>
      <c r="AA288" s="78">
        <v>1.4</v>
      </c>
      <c r="AB288" s="78">
        <v>0.24</v>
      </c>
      <c r="AC288" s="77">
        <v>-0.27</v>
      </c>
      <c r="AD288" s="63" t="s">
        <v>25</v>
      </c>
    </row>
    <row r="289" spans="1:30" ht="17.25" thickBot="1">
      <c r="A289" s="72">
        <v>389</v>
      </c>
      <c r="B289" s="57" t="s">
        <v>3426</v>
      </c>
      <c r="C289" s="58" t="s">
        <v>1812</v>
      </c>
      <c r="D289" s="69" t="s">
        <v>103</v>
      </c>
      <c r="E289" s="58" t="s">
        <v>67</v>
      </c>
      <c r="F289" s="69" t="s">
        <v>4162</v>
      </c>
      <c r="G289" s="69">
        <v>2006</v>
      </c>
      <c r="H289" s="70">
        <v>7</v>
      </c>
      <c r="I289" s="71">
        <v>515</v>
      </c>
      <c r="J289" s="71">
        <v>74</v>
      </c>
      <c r="K289" s="71">
        <v>31.8</v>
      </c>
      <c r="L289" s="71">
        <v>5.7</v>
      </c>
      <c r="M289" s="70">
        <v>6</v>
      </c>
      <c r="N289" s="71">
        <v>77</v>
      </c>
      <c r="O289" s="71">
        <v>2</v>
      </c>
      <c r="P289" s="70">
        <v>1</v>
      </c>
      <c r="Q289" s="71">
        <v>55</v>
      </c>
      <c r="R289" s="71">
        <v>1</v>
      </c>
      <c r="S289" s="70">
        <v>1.29</v>
      </c>
      <c r="T289" s="71">
        <v>9</v>
      </c>
      <c r="U289" s="71">
        <v>9</v>
      </c>
      <c r="V289" s="60">
        <v>0</v>
      </c>
      <c r="W289" s="60">
        <v>0</v>
      </c>
      <c r="X289" s="77">
        <v>-1.1399999999999999</v>
      </c>
      <c r="Y289" s="70">
        <v>11.9</v>
      </c>
      <c r="Z289" s="71">
        <v>9.6</v>
      </c>
      <c r="AA289" s="78">
        <v>2.2999999999999998</v>
      </c>
      <c r="AB289" s="78">
        <v>0.4</v>
      </c>
      <c r="AC289" s="77">
        <v>-0.49</v>
      </c>
      <c r="AD289" s="63" t="s">
        <v>25</v>
      </c>
    </row>
    <row r="290" spans="1:30" ht="17.25" thickBot="1">
      <c r="A290" s="72">
        <v>78</v>
      </c>
      <c r="B290" s="57" t="s">
        <v>131</v>
      </c>
      <c r="C290" s="58" t="s">
        <v>1818</v>
      </c>
      <c r="D290" s="69" t="s">
        <v>104</v>
      </c>
      <c r="E290" s="58" t="s">
        <v>67</v>
      </c>
      <c r="F290" s="69" t="s">
        <v>3952</v>
      </c>
      <c r="G290" s="69">
        <v>2000</v>
      </c>
      <c r="H290" s="70">
        <v>7</v>
      </c>
      <c r="I290" s="71">
        <v>507</v>
      </c>
      <c r="J290" s="71">
        <v>72</v>
      </c>
      <c r="K290" s="71">
        <v>31.3</v>
      </c>
      <c r="L290" s="71">
        <v>5.6</v>
      </c>
      <c r="M290" s="70">
        <v>5</v>
      </c>
      <c r="N290" s="71">
        <v>89</v>
      </c>
      <c r="O290" s="71">
        <v>4</v>
      </c>
      <c r="P290" s="70">
        <v>2</v>
      </c>
      <c r="Q290" s="71">
        <v>31</v>
      </c>
      <c r="R290" s="60">
        <v>0</v>
      </c>
      <c r="S290" s="70">
        <v>1.71</v>
      </c>
      <c r="T290" s="71">
        <v>15</v>
      </c>
      <c r="U290" s="71">
        <v>3</v>
      </c>
      <c r="V290" s="78">
        <v>12</v>
      </c>
      <c r="W290" s="78">
        <v>2.13</v>
      </c>
      <c r="X290" s="78">
        <v>1.97</v>
      </c>
      <c r="Y290" s="70">
        <v>11.6</v>
      </c>
      <c r="Z290" s="71">
        <v>5.3</v>
      </c>
      <c r="AA290" s="78">
        <v>6.3</v>
      </c>
      <c r="AB290" s="78">
        <v>1.1200000000000001</v>
      </c>
      <c r="AC290" s="78">
        <v>0.56999999999999995</v>
      </c>
      <c r="AD290" s="63" t="s">
        <v>25</v>
      </c>
    </row>
    <row r="291" spans="1:30" ht="17.25" thickBot="1">
      <c r="A291" s="72">
        <v>436</v>
      </c>
      <c r="B291" s="57" t="s">
        <v>3508</v>
      </c>
      <c r="C291" s="58" t="s">
        <v>1814</v>
      </c>
      <c r="D291" s="69" t="s">
        <v>1819</v>
      </c>
      <c r="E291" s="58" t="s">
        <v>85</v>
      </c>
      <c r="F291" s="69" t="s">
        <v>4197</v>
      </c>
      <c r="G291" s="69">
        <v>2001</v>
      </c>
      <c r="H291" s="70">
        <v>7</v>
      </c>
      <c r="I291" s="71">
        <v>497</v>
      </c>
      <c r="J291" s="71">
        <v>71</v>
      </c>
      <c r="K291" s="71">
        <v>30.7</v>
      </c>
      <c r="L291" s="71">
        <v>5.5</v>
      </c>
      <c r="M291" s="70">
        <v>5</v>
      </c>
      <c r="N291" s="71">
        <v>90</v>
      </c>
      <c r="O291" s="71">
        <v>5</v>
      </c>
      <c r="P291" s="70">
        <v>2</v>
      </c>
      <c r="Q291" s="71">
        <v>24</v>
      </c>
      <c r="R291" s="60">
        <v>0</v>
      </c>
      <c r="S291" s="70">
        <v>0.43</v>
      </c>
      <c r="T291" s="71">
        <v>6</v>
      </c>
      <c r="U291" s="71">
        <v>11</v>
      </c>
      <c r="V291" s="77">
        <v>-5</v>
      </c>
      <c r="W291" s="77">
        <v>-0.91</v>
      </c>
      <c r="X291" s="77">
        <v>-0.67</v>
      </c>
      <c r="Y291" s="70">
        <v>7.7</v>
      </c>
      <c r="Z291" s="71">
        <v>7.5</v>
      </c>
      <c r="AA291" s="78">
        <v>0.3</v>
      </c>
      <c r="AB291" s="78">
        <v>0.05</v>
      </c>
      <c r="AC291" s="78">
        <v>0.23</v>
      </c>
      <c r="AD291" s="63" t="s">
        <v>25</v>
      </c>
    </row>
    <row r="292" spans="1:30" ht="17.25" thickBot="1">
      <c r="A292" s="72">
        <v>189</v>
      </c>
      <c r="B292" s="57" t="s">
        <v>176</v>
      </c>
      <c r="C292" s="58" t="s">
        <v>1842</v>
      </c>
      <c r="D292" s="69" t="s">
        <v>104</v>
      </c>
      <c r="E292" s="58" t="s">
        <v>73</v>
      </c>
      <c r="F292" s="69" t="s">
        <v>4032</v>
      </c>
      <c r="G292" s="69">
        <v>1998</v>
      </c>
      <c r="H292" s="70">
        <v>6</v>
      </c>
      <c r="I292" s="71">
        <v>495</v>
      </c>
      <c r="J292" s="71">
        <v>83</v>
      </c>
      <c r="K292" s="71">
        <v>30.6</v>
      </c>
      <c r="L292" s="71">
        <v>5.5</v>
      </c>
      <c r="M292" s="70">
        <v>6</v>
      </c>
      <c r="N292" s="71">
        <v>83</v>
      </c>
      <c r="O292" s="71">
        <v>5</v>
      </c>
      <c r="P292" s="59">
        <v>0</v>
      </c>
      <c r="Q292" s="60"/>
      <c r="R292" s="60">
        <v>0</v>
      </c>
      <c r="S292" s="70">
        <v>2</v>
      </c>
      <c r="T292" s="71">
        <v>15</v>
      </c>
      <c r="U292" s="71">
        <v>10</v>
      </c>
      <c r="V292" s="78">
        <v>5</v>
      </c>
      <c r="W292" s="78">
        <v>0.91</v>
      </c>
      <c r="X292" s="78">
        <v>1.07</v>
      </c>
      <c r="Y292" s="70">
        <v>11.6</v>
      </c>
      <c r="Z292" s="71">
        <v>10.1</v>
      </c>
      <c r="AA292" s="78">
        <v>1.6</v>
      </c>
      <c r="AB292" s="78">
        <v>0.28999999999999998</v>
      </c>
      <c r="AC292" s="78">
        <v>0.19</v>
      </c>
      <c r="AD292" s="63" t="s">
        <v>25</v>
      </c>
    </row>
    <row r="293" spans="1:30" ht="17.25" thickBot="1">
      <c r="A293" s="72">
        <v>62</v>
      </c>
      <c r="B293" s="57" t="s">
        <v>127</v>
      </c>
      <c r="C293" s="58" t="s">
        <v>1815</v>
      </c>
      <c r="D293" s="69" t="s">
        <v>1819</v>
      </c>
      <c r="E293" s="58" t="s">
        <v>91</v>
      </c>
      <c r="F293" s="69" t="s">
        <v>3940</v>
      </c>
      <c r="G293" s="69">
        <v>1995</v>
      </c>
      <c r="H293" s="70">
        <v>11</v>
      </c>
      <c r="I293" s="71">
        <v>490</v>
      </c>
      <c r="J293" s="71">
        <v>45</v>
      </c>
      <c r="K293" s="71">
        <v>30.2</v>
      </c>
      <c r="L293" s="71">
        <v>5.4</v>
      </c>
      <c r="M293" s="70">
        <v>4</v>
      </c>
      <c r="N293" s="71">
        <v>73</v>
      </c>
      <c r="O293" s="71">
        <v>1</v>
      </c>
      <c r="P293" s="70">
        <v>7</v>
      </c>
      <c r="Q293" s="71">
        <v>28</v>
      </c>
      <c r="R293" s="71">
        <v>7</v>
      </c>
      <c r="S293" s="70">
        <v>1.55</v>
      </c>
      <c r="T293" s="71">
        <v>11</v>
      </c>
      <c r="U293" s="71">
        <v>8</v>
      </c>
      <c r="V293" s="78">
        <v>3</v>
      </c>
      <c r="W293" s="78">
        <v>0.55000000000000004</v>
      </c>
      <c r="X293" s="78">
        <v>0.71</v>
      </c>
      <c r="Y293" s="70">
        <v>8.4</v>
      </c>
      <c r="Z293" s="71">
        <v>9.1</v>
      </c>
      <c r="AA293" s="77">
        <v>-0.7</v>
      </c>
      <c r="AB293" s="77">
        <v>-0.13</v>
      </c>
      <c r="AC293" s="78">
        <v>0.18</v>
      </c>
      <c r="AD293" s="63" t="s">
        <v>25</v>
      </c>
    </row>
    <row r="294" spans="1:30" ht="17.25" thickBot="1">
      <c r="A294" s="72">
        <v>619</v>
      </c>
      <c r="B294" s="57" t="s">
        <v>2915</v>
      </c>
      <c r="C294" s="58" t="s">
        <v>1852</v>
      </c>
      <c r="D294" s="69" t="s">
        <v>1819</v>
      </c>
      <c r="E294" s="58" t="s">
        <v>83</v>
      </c>
      <c r="F294" s="69" t="s">
        <v>4323</v>
      </c>
      <c r="G294" s="69">
        <v>1999</v>
      </c>
      <c r="H294" s="70">
        <v>12</v>
      </c>
      <c r="I294" s="71">
        <v>489</v>
      </c>
      <c r="J294" s="71">
        <v>41</v>
      </c>
      <c r="K294" s="71">
        <v>30.2</v>
      </c>
      <c r="L294" s="71">
        <v>5.4</v>
      </c>
      <c r="M294" s="70">
        <v>7</v>
      </c>
      <c r="N294" s="71">
        <v>57</v>
      </c>
      <c r="O294" s="60">
        <v>0</v>
      </c>
      <c r="P294" s="70">
        <v>5</v>
      </c>
      <c r="Q294" s="71">
        <v>19</v>
      </c>
      <c r="R294" s="71">
        <v>3</v>
      </c>
      <c r="S294" s="70">
        <v>2</v>
      </c>
      <c r="T294" s="71">
        <v>11</v>
      </c>
      <c r="U294" s="71">
        <v>6</v>
      </c>
      <c r="V294" s="78">
        <v>5</v>
      </c>
      <c r="W294" s="78">
        <v>0.92</v>
      </c>
      <c r="X294" s="78">
        <v>0.04</v>
      </c>
      <c r="Y294" s="70">
        <v>8.4</v>
      </c>
      <c r="Z294" s="71">
        <v>7.2</v>
      </c>
      <c r="AA294" s="78">
        <v>1.2</v>
      </c>
      <c r="AB294" s="78">
        <v>0.23</v>
      </c>
      <c r="AC294" s="77">
        <v>-0.28999999999999998</v>
      </c>
      <c r="AD294" s="63" t="s">
        <v>25</v>
      </c>
    </row>
    <row r="295" spans="1:30" ht="17.25" thickBot="1">
      <c r="A295" s="72">
        <v>141</v>
      </c>
      <c r="B295" s="57" t="s">
        <v>157</v>
      </c>
      <c r="C295" s="58" t="s">
        <v>1822</v>
      </c>
      <c r="D295" s="69" t="s">
        <v>1810</v>
      </c>
      <c r="E295" s="58" t="s">
        <v>87</v>
      </c>
      <c r="F295" s="69" t="s">
        <v>3997</v>
      </c>
      <c r="G295" s="69">
        <v>2001</v>
      </c>
      <c r="H295" s="70">
        <v>11</v>
      </c>
      <c r="I295" s="71">
        <v>484</v>
      </c>
      <c r="J295" s="71">
        <v>44</v>
      </c>
      <c r="K295" s="71">
        <v>29.9</v>
      </c>
      <c r="L295" s="71">
        <v>5.4</v>
      </c>
      <c r="M295" s="70">
        <v>5</v>
      </c>
      <c r="N295" s="71">
        <v>69</v>
      </c>
      <c r="O295" s="60">
        <v>0</v>
      </c>
      <c r="P295" s="70">
        <v>6</v>
      </c>
      <c r="Q295" s="71">
        <v>23</v>
      </c>
      <c r="R295" s="60">
        <v>0</v>
      </c>
      <c r="S295" s="70">
        <v>0.91</v>
      </c>
      <c r="T295" s="71">
        <v>6</v>
      </c>
      <c r="U295" s="71">
        <v>14</v>
      </c>
      <c r="V295" s="77">
        <v>-8</v>
      </c>
      <c r="W295" s="77">
        <v>-1.49</v>
      </c>
      <c r="X295" s="77">
        <v>-1.01</v>
      </c>
      <c r="Y295" s="70">
        <v>6.2</v>
      </c>
      <c r="Z295" s="71">
        <v>8.4</v>
      </c>
      <c r="AA295" s="77">
        <v>-2.2000000000000002</v>
      </c>
      <c r="AB295" s="77">
        <v>-0.4</v>
      </c>
      <c r="AC295" s="78">
        <v>0.06</v>
      </c>
      <c r="AD295" s="63" t="s">
        <v>25</v>
      </c>
    </row>
    <row r="296" spans="1:30" ht="17.25" thickBot="1">
      <c r="A296" s="72">
        <v>325</v>
      </c>
      <c r="B296" s="57" t="s">
        <v>2802</v>
      </c>
      <c r="C296" s="58" t="s">
        <v>1812</v>
      </c>
      <c r="D296" s="69" t="s">
        <v>103</v>
      </c>
      <c r="E296" s="58" t="s">
        <v>73</v>
      </c>
      <c r="F296" s="69" t="s">
        <v>4118</v>
      </c>
      <c r="G296" s="69">
        <v>1988</v>
      </c>
      <c r="H296" s="70">
        <v>12</v>
      </c>
      <c r="I296" s="71">
        <v>483</v>
      </c>
      <c r="J296" s="71">
        <v>40</v>
      </c>
      <c r="K296" s="71">
        <v>29.8</v>
      </c>
      <c r="L296" s="71">
        <v>5.4</v>
      </c>
      <c r="M296" s="70">
        <v>8</v>
      </c>
      <c r="N296" s="71">
        <v>52</v>
      </c>
      <c r="O296" s="60">
        <v>0</v>
      </c>
      <c r="P296" s="70">
        <v>4</v>
      </c>
      <c r="Q296" s="71">
        <v>17</v>
      </c>
      <c r="R296" s="71">
        <v>3</v>
      </c>
      <c r="S296" s="70">
        <v>1.42</v>
      </c>
      <c r="T296" s="71">
        <v>9</v>
      </c>
      <c r="U296" s="71">
        <v>8</v>
      </c>
      <c r="V296" s="78">
        <v>1</v>
      </c>
      <c r="W296" s="78">
        <v>0.19</v>
      </c>
      <c r="X296" s="78">
        <v>0.03</v>
      </c>
      <c r="Y296" s="70">
        <v>5.3</v>
      </c>
      <c r="Z296" s="71">
        <v>7.2</v>
      </c>
      <c r="AA296" s="77">
        <v>-1.9</v>
      </c>
      <c r="AB296" s="77">
        <v>-0.36</v>
      </c>
      <c r="AC296" s="77">
        <v>-0.74</v>
      </c>
      <c r="AD296" s="63" t="s">
        <v>25</v>
      </c>
    </row>
    <row r="297" spans="1:30" ht="17.25" thickBot="1">
      <c r="A297" s="72">
        <v>181</v>
      </c>
      <c r="B297" s="57" t="s">
        <v>2652</v>
      </c>
      <c r="C297" s="58" t="s">
        <v>1832</v>
      </c>
      <c r="D297" s="69" t="s">
        <v>104</v>
      </c>
      <c r="E297" s="58" t="s">
        <v>2347</v>
      </c>
      <c r="F297" s="69" t="s">
        <v>4024</v>
      </c>
      <c r="G297" s="69">
        <v>1992</v>
      </c>
      <c r="H297" s="70">
        <v>6</v>
      </c>
      <c r="I297" s="71">
        <v>482</v>
      </c>
      <c r="J297" s="71">
        <v>80</v>
      </c>
      <c r="K297" s="71">
        <v>29.8</v>
      </c>
      <c r="L297" s="71">
        <v>5.4</v>
      </c>
      <c r="M297" s="70">
        <v>6</v>
      </c>
      <c r="N297" s="71">
        <v>80</v>
      </c>
      <c r="O297" s="71">
        <v>4</v>
      </c>
      <c r="P297" s="59">
        <v>0</v>
      </c>
      <c r="Q297" s="60"/>
      <c r="R297" s="60">
        <v>0</v>
      </c>
      <c r="S297" s="70">
        <v>0.17</v>
      </c>
      <c r="T297" s="71">
        <v>4</v>
      </c>
      <c r="U297" s="71">
        <v>17</v>
      </c>
      <c r="V297" s="77">
        <v>-13</v>
      </c>
      <c r="W297" s="77">
        <v>-2.4300000000000002</v>
      </c>
      <c r="X297" s="77">
        <v>-1</v>
      </c>
      <c r="Y297" s="70">
        <v>3.5</v>
      </c>
      <c r="Z297" s="71">
        <v>14.6</v>
      </c>
      <c r="AA297" s="77">
        <v>-11.1</v>
      </c>
      <c r="AB297" s="77">
        <v>-2.06</v>
      </c>
      <c r="AC297" s="77">
        <v>-1.08</v>
      </c>
      <c r="AD297" s="63" t="s">
        <v>25</v>
      </c>
    </row>
    <row r="298" spans="1:30" ht="17.25" thickBot="1">
      <c r="A298" s="72">
        <v>565</v>
      </c>
      <c r="B298" s="57" t="s">
        <v>3352</v>
      </c>
      <c r="C298" s="58" t="s">
        <v>1812</v>
      </c>
      <c r="D298" s="69" t="s">
        <v>1810</v>
      </c>
      <c r="E298" s="58" t="s">
        <v>2626</v>
      </c>
      <c r="F298" s="69" t="s">
        <v>4282</v>
      </c>
      <c r="G298" s="69">
        <v>1991</v>
      </c>
      <c r="H298" s="70">
        <v>9</v>
      </c>
      <c r="I298" s="71">
        <v>476</v>
      </c>
      <c r="J298" s="71">
        <v>53</v>
      </c>
      <c r="K298" s="71">
        <v>30</v>
      </c>
      <c r="L298" s="71">
        <v>5.3</v>
      </c>
      <c r="M298" s="70">
        <v>6</v>
      </c>
      <c r="N298" s="71">
        <v>65</v>
      </c>
      <c r="O298" s="60">
        <v>0</v>
      </c>
      <c r="P298" s="70">
        <v>3</v>
      </c>
      <c r="Q298" s="71">
        <v>28</v>
      </c>
      <c r="R298" s="60">
        <v>0</v>
      </c>
      <c r="S298" s="70">
        <v>0.8</v>
      </c>
      <c r="T298" s="71">
        <v>9</v>
      </c>
      <c r="U298" s="71">
        <v>9</v>
      </c>
      <c r="V298" s="60">
        <v>0</v>
      </c>
      <c r="W298" s="60">
        <v>0</v>
      </c>
      <c r="X298" s="78">
        <v>1.1299999999999999</v>
      </c>
      <c r="Y298" s="70">
        <v>4.9000000000000004</v>
      </c>
      <c r="Z298" s="71">
        <v>9.1</v>
      </c>
      <c r="AA298" s="77">
        <v>-4.3</v>
      </c>
      <c r="AB298" s="77">
        <v>-0.81</v>
      </c>
      <c r="AC298" s="78">
        <v>0.32</v>
      </c>
      <c r="AD298" s="63" t="s">
        <v>25</v>
      </c>
    </row>
    <row r="299" spans="1:30" ht="17.25" thickBot="1">
      <c r="A299" s="72">
        <v>602</v>
      </c>
      <c r="B299" s="57" t="s">
        <v>351</v>
      </c>
      <c r="C299" s="58" t="s">
        <v>1812</v>
      </c>
      <c r="D299" s="69" t="s">
        <v>1819</v>
      </c>
      <c r="E299" s="58" t="s">
        <v>73</v>
      </c>
      <c r="F299" s="69" t="s">
        <v>4310</v>
      </c>
      <c r="G299" s="69">
        <v>1990</v>
      </c>
      <c r="H299" s="70">
        <v>10</v>
      </c>
      <c r="I299" s="71">
        <v>465</v>
      </c>
      <c r="J299" s="71">
        <v>47</v>
      </c>
      <c r="K299" s="71">
        <v>28.7</v>
      </c>
      <c r="L299" s="71">
        <v>5.2</v>
      </c>
      <c r="M299" s="70">
        <v>7</v>
      </c>
      <c r="N299" s="71">
        <v>54</v>
      </c>
      <c r="O299" s="60">
        <v>0</v>
      </c>
      <c r="P299" s="70">
        <v>3</v>
      </c>
      <c r="Q299" s="71">
        <v>29</v>
      </c>
      <c r="R299" s="60">
        <v>0</v>
      </c>
      <c r="S299" s="70">
        <v>1.4</v>
      </c>
      <c r="T299" s="71">
        <v>12</v>
      </c>
      <c r="U299" s="71">
        <v>8</v>
      </c>
      <c r="V299" s="78">
        <v>4</v>
      </c>
      <c r="W299" s="78">
        <v>0.77</v>
      </c>
      <c r="X299" s="78">
        <v>0.85</v>
      </c>
      <c r="Y299" s="70">
        <v>11</v>
      </c>
      <c r="Z299" s="71">
        <v>7</v>
      </c>
      <c r="AA299" s="78">
        <v>3.9</v>
      </c>
      <c r="AB299" s="78">
        <v>0.76</v>
      </c>
      <c r="AC299" s="78">
        <v>0.85</v>
      </c>
      <c r="AD299" s="63" t="s">
        <v>25</v>
      </c>
    </row>
    <row r="300" spans="1:30" ht="17.25" thickBot="1">
      <c r="A300" s="72">
        <v>293</v>
      </c>
      <c r="B300" s="57" t="s">
        <v>220</v>
      </c>
      <c r="C300" s="58" t="s">
        <v>1812</v>
      </c>
      <c r="D300" s="69" t="s">
        <v>103</v>
      </c>
      <c r="E300" s="58" t="s">
        <v>79</v>
      </c>
      <c r="F300" s="69" t="s">
        <v>4096</v>
      </c>
      <c r="G300" s="69">
        <v>2001</v>
      </c>
      <c r="H300" s="70">
        <v>10</v>
      </c>
      <c r="I300" s="71">
        <v>464</v>
      </c>
      <c r="J300" s="71">
        <v>46</v>
      </c>
      <c r="K300" s="71">
        <v>28.6</v>
      </c>
      <c r="L300" s="71">
        <v>5.2</v>
      </c>
      <c r="M300" s="70">
        <v>6</v>
      </c>
      <c r="N300" s="71">
        <v>63</v>
      </c>
      <c r="O300" s="71">
        <v>1</v>
      </c>
      <c r="P300" s="70">
        <v>4</v>
      </c>
      <c r="Q300" s="71">
        <v>22</v>
      </c>
      <c r="R300" s="71">
        <v>1</v>
      </c>
      <c r="S300" s="70">
        <v>1.9</v>
      </c>
      <c r="T300" s="71">
        <v>12</v>
      </c>
      <c r="U300" s="71">
        <v>4</v>
      </c>
      <c r="V300" s="78">
        <v>8</v>
      </c>
      <c r="W300" s="78">
        <v>1.55</v>
      </c>
      <c r="X300" s="78">
        <v>0.54</v>
      </c>
      <c r="Y300" s="70">
        <v>9.9</v>
      </c>
      <c r="Z300" s="71">
        <v>4.5</v>
      </c>
      <c r="AA300" s="78">
        <v>5.4</v>
      </c>
      <c r="AB300" s="78">
        <v>1.04</v>
      </c>
      <c r="AC300" s="78">
        <v>0.36</v>
      </c>
      <c r="AD300" s="63" t="s">
        <v>25</v>
      </c>
    </row>
    <row r="301" spans="1:30" ht="17.25" thickBot="1">
      <c r="A301" s="72">
        <v>59</v>
      </c>
      <c r="B301" s="57" t="s">
        <v>3184</v>
      </c>
      <c r="C301" s="58" t="s">
        <v>1814</v>
      </c>
      <c r="D301" s="69" t="s">
        <v>103</v>
      </c>
      <c r="E301" s="58" t="s">
        <v>93</v>
      </c>
      <c r="F301" s="69" t="s">
        <v>3938</v>
      </c>
      <c r="G301" s="69">
        <v>1998</v>
      </c>
      <c r="H301" s="70">
        <v>9</v>
      </c>
      <c r="I301" s="71">
        <v>463</v>
      </c>
      <c r="J301" s="71">
        <v>51</v>
      </c>
      <c r="K301" s="71">
        <v>28.6</v>
      </c>
      <c r="L301" s="71">
        <v>5.0999999999999996</v>
      </c>
      <c r="M301" s="70">
        <v>6</v>
      </c>
      <c r="N301" s="71">
        <v>67</v>
      </c>
      <c r="O301" s="71">
        <v>1</v>
      </c>
      <c r="P301" s="70">
        <v>3</v>
      </c>
      <c r="Q301" s="71">
        <v>21</v>
      </c>
      <c r="R301" s="60">
        <v>0</v>
      </c>
      <c r="S301" s="70">
        <v>0.89</v>
      </c>
      <c r="T301" s="71">
        <v>3</v>
      </c>
      <c r="U301" s="71">
        <v>11</v>
      </c>
      <c r="V301" s="77">
        <v>-8</v>
      </c>
      <c r="W301" s="77">
        <v>-1.56</v>
      </c>
      <c r="X301" s="77">
        <v>-1.63</v>
      </c>
      <c r="Y301" s="70">
        <v>3.8</v>
      </c>
      <c r="Z301" s="71">
        <v>9.1999999999999993</v>
      </c>
      <c r="AA301" s="77">
        <v>-5.4</v>
      </c>
      <c r="AB301" s="77">
        <v>-1.05</v>
      </c>
      <c r="AC301" s="77">
        <v>-0.83</v>
      </c>
      <c r="AD301" s="63" t="s">
        <v>25</v>
      </c>
    </row>
    <row r="302" spans="1:30" ht="17.25" thickBot="1">
      <c r="A302" s="72">
        <v>123</v>
      </c>
      <c r="B302" s="57" t="s">
        <v>146</v>
      </c>
      <c r="C302" s="58" t="s">
        <v>1812</v>
      </c>
      <c r="D302" s="69" t="s">
        <v>104</v>
      </c>
      <c r="E302" s="58" t="s">
        <v>85</v>
      </c>
      <c r="F302" s="69" t="s">
        <v>3981</v>
      </c>
      <c r="G302" s="69">
        <v>1991</v>
      </c>
      <c r="H302" s="70">
        <v>7</v>
      </c>
      <c r="I302" s="71">
        <v>463</v>
      </c>
      <c r="J302" s="71">
        <v>66</v>
      </c>
      <c r="K302" s="71">
        <v>28.6</v>
      </c>
      <c r="L302" s="71">
        <v>5.0999999999999996</v>
      </c>
      <c r="M302" s="70">
        <v>4</v>
      </c>
      <c r="N302" s="71">
        <v>90</v>
      </c>
      <c r="O302" s="71">
        <v>3</v>
      </c>
      <c r="P302" s="70">
        <v>3</v>
      </c>
      <c r="Q302" s="71">
        <v>35</v>
      </c>
      <c r="R302" s="71">
        <v>11</v>
      </c>
      <c r="S302" s="70">
        <v>0.86</v>
      </c>
      <c r="T302" s="71">
        <v>5</v>
      </c>
      <c r="U302" s="71">
        <v>6</v>
      </c>
      <c r="V302" s="77">
        <v>-1</v>
      </c>
      <c r="W302" s="77">
        <v>-0.19</v>
      </c>
      <c r="X302" s="78">
        <v>0.35</v>
      </c>
      <c r="Y302" s="70">
        <v>5.9</v>
      </c>
      <c r="Z302" s="71">
        <v>6.8</v>
      </c>
      <c r="AA302" s="77">
        <v>-0.9</v>
      </c>
      <c r="AB302" s="77">
        <v>-0.18</v>
      </c>
      <c r="AC302" s="77">
        <v>-0.09</v>
      </c>
      <c r="AD302" s="63" t="s">
        <v>25</v>
      </c>
    </row>
    <row r="303" spans="1:30" ht="17.25" thickBot="1">
      <c r="A303" s="72">
        <v>137</v>
      </c>
      <c r="B303" s="57" t="s">
        <v>2646</v>
      </c>
      <c r="C303" s="58" t="s">
        <v>1836</v>
      </c>
      <c r="D303" s="69" t="s">
        <v>103</v>
      </c>
      <c r="E303" s="58" t="s">
        <v>73</v>
      </c>
      <c r="F303" s="69" t="s">
        <v>3993</v>
      </c>
      <c r="G303" s="69">
        <v>1996</v>
      </c>
      <c r="H303" s="70">
        <v>9</v>
      </c>
      <c r="I303" s="71">
        <v>452</v>
      </c>
      <c r="J303" s="71">
        <v>50</v>
      </c>
      <c r="K303" s="71">
        <v>27.9</v>
      </c>
      <c r="L303" s="71">
        <v>5</v>
      </c>
      <c r="M303" s="70">
        <v>6</v>
      </c>
      <c r="N303" s="71">
        <v>68</v>
      </c>
      <c r="O303" s="60">
        <v>0</v>
      </c>
      <c r="P303" s="70">
        <v>3</v>
      </c>
      <c r="Q303" s="71">
        <v>16</v>
      </c>
      <c r="R303" s="71">
        <v>6</v>
      </c>
      <c r="S303" s="70">
        <v>2.11</v>
      </c>
      <c r="T303" s="71">
        <v>10</v>
      </c>
      <c r="U303" s="71">
        <v>5</v>
      </c>
      <c r="V303" s="78">
        <v>5</v>
      </c>
      <c r="W303" s="78">
        <v>1</v>
      </c>
      <c r="X303" s="78">
        <v>1.1499999999999999</v>
      </c>
      <c r="Y303" s="70">
        <v>7.9</v>
      </c>
      <c r="Z303" s="71">
        <v>4.0999999999999996</v>
      </c>
      <c r="AA303" s="78">
        <v>3.8</v>
      </c>
      <c r="AB303" s="78">
        <v>0.76</v>
      </c>
      <c r="AC303" s="78">
        <v>0.83</v>
      </c>
      <c r="AD303" s="63" t="s">
        <v>25</v>
      </c>
    </row>
    <row r="304" spans="1:30" ht="17.25" thickBot="1">
      <c r="A304" s="72">
        <v>90</v>
      </c>
      <c r="B304" s="57" t="s">
        <v>2643</v>
      </c>
      <c r="C304" s="58" t="s">
        <v>1825</v>
      </c>
      <c r="D304" s="69" t="s">
        <v>1810</v>
      </c>
      <c r="E304" s="58" t="s">
        <v>2346</v>
      </c>
      <c r="F304" s="69" t="s">
        <v>3960</v>
      </c>
      <c r="G304" s="69">
        <v>1998</v>
      </c>
      <c r="H304" s="70">
        <v>15</v>
      </c>
      <c r="I304" s="71">
        <v>450</v>
      </c>
      <c r="J304" s="71">
        <v>30</v>
      </c>
      <c r="K304" s="71">
        <v>27.8</v>
      </c>
      <c r="L304" s="71">
        <v>5</v>
      </c>
      <c r="M304" s="70">
        <v>4</v>
      </c>
      <c r="N304" s="71">
        <v>65</v>
      </c>
      <c r="O304" s="60">
        <v>0</v>
      </c>
      <c r="P304" s="70">
        <v>11</v>
      </c>
      <c r="Q304" s="71">
        <v>17</v>
      </c>
      <c r="R304" s="71">
        <v>2</v>
      </c>
      <c r="S304" s="70">
        <v>0.6</v>
      </c>
      <c r="T304" s="71">
        <v>4</v>
      </c>
      <c r="U304" s="71">
        <v>8</v>
      </c>
      <c r="V304" s="77">
        <v>-4</v>
      </c>
      <c r="W304" s="77">
        <v>-0.8</v>
      </c>
      <c r="X304" s="78">
        <v>0.28000000000000003</v>
      </c>
      <c r="Y304" s="70">
        <v>6.4</v>
      </c>
      <c r="Z304" s="71">
        <v>6.7</v>
      </c>
      <c r="AA304" s="77">
        <v>-0.3</v>
      </c>
      <c r="AB304" s="77">
        <v>-7.0000000000000007E-2</v>
      </c>
      <c r="AC304" s="78">
        <v>0.98</v>
      </c>
      <c r="AD304" s="63" t="s">
        <v>25</v>
      </c>
    </row>
    <row r="305" spans="1:30" ht="17.25" thickBot="1">
      <c r="A305" s="72">
        <v>478</v>
      </c>
      <c r="B305" s="57" t="s">
        <v>64</v>
      </c>
      <c r="C305" s="58" t="s">
        <v>1812</v>
      </c>
      <c r="D305" s="69" t="s">
        <v>111</v>
      </c>
      <c r="E305" s="58" t="s">
        <v>63</v>
      </c>
      <c r="F305" s="69" t="s">
        <v>4225</v>
      </c>
      <c r="G305" s="69">
        <v>1998</v>
      </c>
      <c r="H305" s="70">
        <v>5</v>
      </c>
      <c r="I305" s="71">
        <v>450</v>
      </c>
      <c r="J305" s="71">
        <v>90</v>
      </c>
      <c r="K305" s="71">
        <v>27.8</v>
      </c>
      <c r="L305" s="71">
        <v>5</v>
      </c>
      <c r="M305" s="70">
        <v>5</v>
      </c>
      <c r="N305" s="71">
        <v>90</v>
      </c>
      <c r="O305" s="71">
        <v>5</v>
      </c>
      <c r="P305" s="59">
        <v>0</v>
      </c>
      <c r="Q305" s="60"/>
      <c r="R305" s="71">
        <v>12</v>
      </c>
      <c r="S305" s="70">
        <v>2.6</v>
      </c>
      <c r="T305" s="71">
        <v>9</v>
      </c>
      <c r="U305" s="71">
        <v>4</v>
      </c>
      <c r="V305" s="78">
        <v>5</v>
      </c>
      <c r="W305" s="78">
        <v>1</v>
      </c>
      <c r="X305" s="77">
        <v>-0.15</v>
      </c>
      <c r="Y305" s="70">
        <v>9.8000000000000007</v>
      </c>
      <c r="Z305" s="71">
        <v>4.8</v>
      </c>
      <c r="AA305" s="78">
        <v>5</v>
      </c>
      <c r="AB305" s="78">
        <v>1</v>
      </c>
      <c r="AC305" s="77">
        <v>-0.02</v>
      </c>
      <c r="AD305" s="63" t="s">
        <v>25</v>
      </c>
    </row>
    <row r="306" spans="1:30" ht="17.25" thickBot="1">
      <c r="A306" s="72">
        <v>593</v>
      </c>
      <c r="B306" s="57" t="s">
        <v>3208</v>
      </c>
      <c r="C306" s="58" t="s">
        <v>1865</v>
      </c>
      <c r="D306" s="69" t="s">
        <v>111</v>
      </c>
      <c r="E306" s="58" t="s">
        <v>87</v>
      </c>
      <c r="F306" s="69" t="s">
        <v>4302</v>
      </c>
      <c r="G306" s="69">
        <v>1994</v>
      </c>
      <c r="H306" s="70">
        <v>5</v>
      </c>
      <c r="I306" s="71">
        <v>450</v>
      </c>
      <c r="J306" s="71">
        <v>90</v>
      </c>
      <c r="K306" s="71">
        <v>27.8</v>
      </c>
      <c r="L306" s="71">
        <v>5</v>
      </c>
      <c r="M306" s="70">
        <v>5</v>
      </c>
      <c r="N306" s="71">
        <v>90</v>
      </c>
      <c r="O306" s="71">
        <v>5</v>
      </c>
      <c r="P306" s="59">
        <v>0</v>
      </c>
      <c r="Q306" s="60"/>
      <c r="R306" s="71">
        <v>9</v>
      </c>
      <c r="S306" s="70">
        <v>0.6</v>
      </c>
      <c r="T306" s="71">
        <v>6</v>
      </c>
      <c r="U306" s="71">
        <v>12</v>
      </c>
      <c r="V306" s="77">
        <v>-6</v>
      </c>
      <c r="W306" s="77">
        <v>-1.2</v>
      </c>
      <c r="X306" s="77">
        <v>-0.57999999999999996</v>
      </c>
      <c r="Y306" s="70">
        <v>4.9000000000000004</v>
      </c>
      <c r="Z306" s="71">
        <v>7.7</v>
      </c>
      <c r="AA306" s="77">
        <v>-2.8</v>
      </c>
      <c r="AB306" s="77">
        <v>-0.55000000000000004</v>
      </c>
      <c r="AC306" s="77">
        <v>-0.15</v>
      </c>
      <c r="AD306" s="63" t="s">
        <v>25</v>
      </c>
    </row>
    <row r="307" spans="1:30" ht="17.25" thickBot="1">
      <c r="A307" s="72">
        <v>360</v>
      </c>
      <c r="B307" s="57" t="s">
        <v>249</v>
      </c>
      <c r="C307" s="58" t="s">
        <v>1814</v>
      </c>
      <c r="D307" s="69" t="s">
        <v>102</v>
      </c>
      <c r="E307" s="58" t="s">
        <v>69</v>
      </c>
      <c r="F307" s="69" t="s">
        <v>3974</v>
      </c>
      <c r="G307" s="69">
        <v>1995</v>
      </c>
      <c r="H307" s="70">
        <v>13</v>
      </c>
      <c r="I307" s="71">
        <v>448</v>
      </c>
      <c r="J307" s="71">
        <v>34</v>
      </c>
      <c r="K307" s="71">
        <v>27.7</v>
      </c>
      <c r="L307" s="71">
        <v>5</v>
      </c>
      <c r="M307" s="70">
        <v>5</v>
      </c>
      <c r="N307" s="71">
        <v>65</v>
      </c>
      <c r="O307" s="60">
        <v>0</v>
      </c>
      <c r="P307" s="70">
        <v>8</v>
      </c>
      <c r="Q307" s="71">
        <v>16</v>
      </c>
      <c r="R307" s="71">
        <v>3</v>
      </c>
      <c r="S307" s="70">
        <v>1.38</v>
      </c>
      <c r="T307" s="71">
        <v>11</v>
      </c>
      <c r="U307" s="71">
        <v>6</v>
      </c>
      <c r="V307" s="78">
        <v>5</v>
      </c>
      <c r="W307" s="78">
        <v>1</v>
      </c>
      <c r="X307" s="78">
        <v>1.77</v>
      </c>
      <c r="Y307" s="70">
        <v>7.5</v>
      </c>
      <c r="Z307" s="71">
        <v>8</v>
      </c>
      <c r="AA307" s="77">
        <v>-0.4</v>
      </c>
      <c r="AB307" s="77">
        <v>-0.09</v>
      </c>
      <c r="AC307" s="78">
        <v>0.1</v>
      </c>
      <c r="AD307" s="63" t="s">
        <v>25</v>
      </c>
    </row>
    <row r="308" spans="1:30" ht="17.25" thickBot="1">
      <c r="A308" s="72">
        <v>448</v>
      </c>
      <c r="B308" s="57" t="s">
        <v>2680</v>
      </c>
      <c r="C308" s="58" t="s">
        <v>1825</v>
      </c>
      <c r="D308" s="69" t="s">
        <v>1819</v>
      </c>
      <c r="E308" s="58" t="s">
        <v>2347</v>
      </c>
      <c r="F308" s="69" t="s">
        <v>3966</v>
      </c>
      <c r="G308" s="69">
        <v>2003</v>
      </c>
      <c r="H308" s="70">
        <v>9</v>
      </c>
      <c r="I308" s="71">
        <v>447</v>
      </c>
      <c r="J308" s="71">
        <v>50</v>
      </c>
      <c r="K308" s="71">
        <v>27.6</v>
      </c>
      <c r="L308" s="71">
        <v>5</v>
      </c>
      <c r="M308" s="70">
        <v>5</v>
      </c>
      <c r="N308" s="71">
        <v>72</v>
      </c>
      <c r="O308" s="71">
        <v>1</v>
      </c>
      <c r="P308" s="70">
        <v>4</v>
      </c>
      <c r="Q308" s="71">
        <v>22</v>
      </c>
      <c r="R308" s="71">
        <v>2</v>
      </c>
      <c r="S308" s="70">
        <v>0.44</v>
      </c>
      <c r="T308" s="71">
        <v>3</v>
      </c>
      <c r="U308" s="71">
        <v>8</v>
      </c>
      <c r="V308" s="77">
        <v>-5</v>
      </c>
      <c r="W308" s="77">
        <v>-1.01</v>
      </c>
      <c r="X308" s="78">
        <v>0.99</v>
      </c>
      <c r="Y308" s="70">
        <v>2.2000000000000002</v>
      </c>
      <c r="Z308" s="71">
        <v>10.5</v>
      </c>
      <c r="AA308" s="77">
        <v>-8.3000000000000007</v>
      </c>
      <c r="AB308" s="77">
        <v>-1.67</v>
      </c>
      <c r="AC308" s="77">
        <v>-0.51</v>
      </c>
      <c r="AD308" s="63" t="s">
        <v>25</v>
      </c>
    </row>
    <row r="309" spans="1:30" ht="17.25" thickBot="1">
      <c r="A309" s="72">
        <v>257</v>
      </c>
      <c r="B309" s="57" t="s">
        <v>3274</v>
      </c>
      <c r="C309" s="58" t="s">
        <v>1812</v>
      </c>
      <c r="D309" s="69" t="s">
        <v>1833</v>
      </c>
      <c r="E309" s="58" t="s">
        <v>73</v>
      </c>
      <c r="F309" s="69" t="s">
        <v>4078</v>
      </c>
      <c r="G309" s="69">
        <v>2005</v>
      </c>
      <c r="H309" s="70">
        <v>7</v>
      </c>
      <c r="I309" s="71">
        <v>439</v>
      </c>
      <c r="J309" s="71">
        <v>63</v>
      </c>
      <c r="K309" s="71">
        <v>27.1</v>
      </c>
      <c r="L309" s="71">
        <v>4.9000000000000004</v>
      </c>
      <c r="M309" s="70">
        <v>4</v>
      </c>
      <c r="N309" s="71">
        <v>72</v>
      </c>
      <c r="O309" s="60">
        <v>0</v>
      </c>
      <c r="P309" s="70">
        <v>3</v>
      </c>
      <c r="Q309" s="71">
        <v>51</v>
      </c>
      <c r="R309" s="71">
        <v>4</v>
      </c>
      <c r="S309" s="70">
        <v>1.1399999999999999</v>
      </c>
      <c r="T309" s="71">
        <v>7</v>
      </c>
      <c r="U309" s="71">
        <v>12</v>
      </c>
      <c r="V309" s="77">
        <v>-5</v>
      </c>
      <c r="W309" s="77">
        <v>-1.03</v>
      </c>
      <c r="X309" s="77">
        <v>-1.63</v>
      </c>
      <c r="Y309" s="70">
        <v>7.6</v>
      </c>
      <c r="Z309" s="71">
        <v>8.4</v>
      </c>
      <c r="AA309" s="77">
        <v>-0.7</v>
      </c>
      <c r="AB309" s="77">
        <v>-0.15</v>
      </c>
      <c r="AC309" s="77">
        <v>-0.42</v>
      </c>
      <c r="AD309" s="63" t="s">
        <v>25</v>
      </c>
    </row>
    <row r="310" spans="1:30" ht="17.25" thickBot="1">
      <c r="A310" s="72">
        <v>563</v>
      </c>
      <c r="B310" s="57" t="s">
        <v>2688</v>
      </c>
      <c r="C310" s="58" t="s">
        <v>1852</v>
      </c>
      <c r="D310" s="69" t="s">
        <v>103</v>
      </c>
      <c r="E310" s="58" t="s">
        <v>67</v>
      </c>
      <c r="F310" s="69" t="s">
        <v>4280</v>
      </c>
      <c r="G310" s="69">
        <v>2000</v>
      </c>
      <c r="H310" s="70">
        <v>8</v>
      </c>
      <c r="I310" s="71">
        <v>438</v>
      </c>
      <c r="J310" s="71">
        <v>55</v>
      </c>
      <c r="K310" s="71">
        <v>27</v>
      </c>
      <c r="L310" s="71">
        <v>4.9000000000000004</v>
      </c>
      <c r="M310" s="70">
        <v>5</v>
      </c>
      <c r="N310" s="71">
        <v>74</v>
      </c>
      <c r="O310" s="71">
        <v>1</v>
      </c>
      <c r="P310" s="70">
        <v>3</v>
      </c>
      <c r="Q310" s="71">
        <v>22</v>
      </c>
      <c r="R310" s="71">
        <v>1</v>
      </c>
      <c r="S310" s="70">
        <v>1.63</v>
      </c>
      <c r="T310" s="71">
        <v>11</v>
      </c>
      <c r="U310" s="71">
        <v>5</v>
      </c>
      <c r="V310" s="78">
        <v>6</v>
      </c>
      <c r="W310" s="78">
        <v>1.23</v>
      </c>
      <c r="X310" s="78">
        <v>0.62</v>
      </c>
      <c r="Y310" s="70">
        <v>10.1</v>
      </c>
      <c r="Z310" s="71">
        <v>6.3</v>
      </c>
      <c r="AA310" s="78">
        <v>3.8</v>
      </c>
      <c r="AB310" s="78">
        <v>0.78</v>
      </c>
      <c r="AC310" s="78">
        <v>7.0000000000000007E-2</v>
      </c>
      <c r="AD310" s="63" t="s">
        <v>25</v>
      </c>
    </row>
    <row r="311" spans="1:30" ht="17.25" thickBot="1">
      <c r="A311" s="72">
        <v>614</v>
      </c>
      <c r="B311" s="57" t="s">
        <v>359</v>
      </c>
      <c r="C311" s="58" t="s">
        <v>1812</v>
      </c>
      <c r="D311" s="69" t="s">
        <v>104</v>
      </c>
      <c r="E311" s="58" t="s">
        <v>87</v>
      </c>
      <c r="F311" s="69" t="s">
        <v>3756</v>
      </c>
      <c r="G311" s="69">
        <v>1997</v>
      </c>
      <c r="H311" s="70">
        <v>6</v>
      </c>
      <c r="I311" s="71">
        <v>438</v>
      </c>
      <c r="J311" s="71">
        <v>73</v>
      </c>
      <c r="K311" s="71">
        <v>27</v>
      </c>
      <c r="L311" s="71">
        <v>4.9000000000000004</v>
      </c>
      <c r="M311" s="70">
        <v>5</v>
      </c>
      <c r="N311" s="71">
        <v>85</v>
      </c>
      <c r="O311" s="71">
        <v>3</v>
      </c>
      <c r="P311" s="70">
        <v>1</v>
      </c>
      <c r="Q311" s="71">
        <v>13</v>
      </c>
      <c r="R311" s="71">
        <v>4</v>
      </c>
      <c r="S311" s="70">
        <v>1.33</v>
      </c>
      <c r="T311" s="71">
        <v>7</v>
      </c>
      <c r="U311" s="71">
        <v>8</v>
      </c>
      <c r="V311" s="77">
        <v>-1</v>
      </c>
      <c r="W311" s="77">
        <v>-0.21</v>
      </c>
      <c r="X311" s="78">
        <v>0.78</v>
      </c>
      <c r="Y311" s="70">
        <v>5.0999999999999996</v>
      </c>
      <c r="Z311" s="71">
        <v>7.1</v>
      </c>
      <c r="AA311" s="77">
        <v>-2</v>
      </c>
      <c r="AB311" s="77">
        <v>-0.41</v>
      </c>
      <c r="AC311" s="78">
        <v>0.05</v>
      </c>
      <c r="AD311" s="63" t="s">
        <v>25</v>
      </c>
    </row>
    <row r="312" spans="1:30" ht="17.25" thickBot="1">
      <c r="A312" s="72">
        <v>69</v>
      </c>
      <c r="B312" s="57" t="s">
        <v>2988</v>
      </c>
      <c r="C312" s="58" t="s">
        <v>3067</v>
      </c>
      <c r="D312" s="69" t="s">
        <v>102</v>
      </c>
      <c r="E312" s="58" t="s">
        <v>96</v>
      </c>
      <c r="F312" s="69" t="s">
        <v>3944</v>
      </c>
      <c r="G312" s="69">
        <v>1998</v>
      </c>
      <c r="H312" s="70">
        <v>13</v>
      </c>
      <c r="I312" s="71">
        <v>433</v>
      </c>
      <c r="J312" s="71">
        <v>33</v>
      </c>
      <c r="K312" s="71">
        <v>26.7</v>
      </c>
      <c r="L312" s="71">
        <v>4.8</v>
      </c>
      <c r="M312" s="70">
        <v>4</v>
      </c>
      <c r="N312" s="71">
        <v>75</v>
      </c>
      <c r="O312" s="71">
        <v>1</v>
      </c>
      <c r="P312" s="70">
        <v>9</v>
      </c>
      <c r="Q312" s="71">
        <v>15</v>
      </c>
      <c r="R312" s="71">
        <v>1</v>
      </c>
      <c r="S312" s="70">
        <v>1.77</v>
      </c>
      <c r="T312" s="71">
        <v>9</v>
      </c>
      <c r="U312" s="71">
        <v>5</v>
      </c>
      <c r="V312" s="78">
        <v>4</v>
      </c>
      <c r="W312" s="78">
        <v>0.83</v>
      </c>
      <c r="X312" s="78">
        <v>1.06</v>
      </c>
      <c r="Y312" s="70">
        <v>7.2</v>
      </c>
      <c r="Z312" s="71">
        <v>5.3</v>
      </c>
      <c r="AA312" s="78">
        <v>1.9</v>
      </c>
      <c r="AB312" s="78">
        <v>0.39</v>
      </c>
      <c r="AC312" s="78">
        <v>0.13</v>
      </c>
      <c r="AD312" s="63" t="s">
        <v>25</v>
      </c>
    </row>
    <row r="313" spans="1:30" ht="17.25" thickBot="1">
      <c r="A313" s="72">
        <v>581</v>
      </c>
      <c r="B313" s="57" t="s">
        <v>343</v>
      </c>
      <c r="C313" s="58" t="s">
        <v>1814</v>
      </c>
      <c r="D313" s="69" t="s">
        <v>104</v>
      </c>
      <c r="E313" s="58" t="s">
        <v>69</v>
      </c>
      <c r="F313" s="69" t="s">
        <v>3840</v>
      </c>
      <c r="G313" s="69">
        <v>1993</v>
      </c>
      <c r="H313" s="70">
        <v>9</v>
      </c>
      <c r="I313" s="71">
        <v>433</v>
      </c>
      <c r="J313" s="71">
        <v>48</v>
      </c>
      <c r="K313" s="71">
        <v>26.7</v>
      </c>
      <c r="L313" s="71">
        <v>4.8</v>
      </c>
      <c r="M313" s="70">
        <v>5</v>
      </c>
      <c r="N313" s="71">
        <v>80</v>
      </c>
      <c r="O313" s="71">
        <v>3</v>
      </c>
      <c r="P313" s="70">
        <v>4</v>
      </c>
      <c r="Q313" s="71">
        <v>8</v>
      </c>
      <c r="R313" s="71">
        <v>4</v>
      </c>
      <c r="S313" s="70">
        <v>2.11</v>
      </c>
      <c r="T313" s="71">
        <v>2</v>
      </c>
      <c r="U313" s="71">
        <v>5</v>
      </c>
      <c r="V313" s="77">
        <v>-3</v>
      </c>
      <c r="W313" s="77">
        <v>-0.62</v>
      </c>
      <c r="X313" s="77">
        <v>-0.47</v>
      </c>
      <c r="Y313" s="70">
        <v>8</v>
      </c>
      <c r="Z313" s="71">
        <v>8.5</v>
      </c>
      <c r="AA313" s="77">
        <v>-0.5</v>
      </c>
      <c r="AB313" s="77">
        <v>-0.1</v>
      </c>
      <c r="AC313" s="78">
        <v>0.08</v>
      </c>
      <c r="AD313" s="63" t="s">
        <v>25</v>
      </c>
    </row>
    <row r="314" spans="1:30" ht="17.25" thickBot="1">
      <c r="A314" s="72">
        <v>287</v>
      </c>
      <c r="B314" s="57" t="s">
        <v>2661</v>
      </c>
      <c r="C314" s="58" t="s">
        <v>1812</v>
      </c>
      <c r="D314" s="69" t="s">
        <v>1833</v>
      </c>
      <c r="E314" s="58" t="s">
        <v>2626</v>
      </c>
      <c r="F314" s="69" t="s">
        <v>4092</v>
      </c>
      <c r="G314" s="69">
        <v>2000</v>
      </c>
      <c r="H314" s="70">
        <v>10</v>
      </c>
      <c r="I314" s="71">
        <v>432</v>
      </c>
      <c r="J314" s="71">
        <v>43</v>
      </c>
      <c r="K314" s="71">
        <v>27.2</v>
      </c>
      <c r="L314" s="71">
        <v>4.8</v>
      </c>
      <c r="M314" s="70">
        <v>4</v>
      </c>
      <c r="N314" s="71">
        <v>83</v>
      </c>
      <c r="O314" s="71">
        <v>2</v>
      </c>
      <c r="P314" s="70">
        <v>6</v>
      </c>
      <c r="Q314" s="71">
        <v>17</v>
      </c>
      <c r="R314" s="71">
        <v>8</v>
      </c>
      <c r="S314" s="70">
        <v>0.4</v>
      </c>
      <c r="T314" s="71">
        <v>4</v>
      </c>
      <c r="U314" s="71">
        <v>12</v>
      </c>
      <c r="V314" s="77">
        <v>-8</v>
      </c>
      <c r="W314" s="77">
        <v>-1.67</v>
      </c>
      <c r="X314" s="77">
        <v>-1.2</v>
      </c>
      <c r="Y314" s="70">
        <v>4.5999999999999996</v>
      </c>
      <c r="Z314" s="71">
        <v>11.1</v>
      </c>
      <c r="AA314" s="77">
        <v>-6.5</v>
      </c>
      <c r="AB314" s="77">
        <v>-1.34</v>
      </c>
      <c r="AC314" s="77">
        <v>-0.42</v>
      </c>
      <c r="AD314" s="63" t="s">
        <v>25</v>
      </c>
    </row>
    <row r="315" spans="1:30" ht="17.25" thickBot="1">
      <c r="A315" s="72">
        <v>142</v>
      </c>
      <c r="B315" s="57" t="s">
        <v>1785</v>
      </c>
      <c r="C315" s="58" t="s">
        <v>1818</v>
      </c>
      <c r="D315" s="69" t="s">
        <v>1810</v>
      </c>
      <c r="E315" s="58" t="s">
        <v>96</v>
      </c>
      <c r="F315" s="69" t="s">
        <v>3998</v>
      </c>
      <c r="G315" s="69">
        <v>1997</v>
      </c>
      <c r="H315" s="70">
        <v>10</v>
      </c>
      <c r="I315" s="71">
        <v>416</v>
      </c>
      <c r="J315" s="71">
        <v>42</v>
      </c>
      <c r="K315" s="71">
        <v>25.7</v>
      </c>
      <c r="L315" s="71">
        <v>4.5999999999999996</v>
      </c>
      <c r="M315" s="70">
        <v>3</v>
      </c>
      <c r="N315" s="71">
        <v>90</v>
      </c>
      <c r="O315" s="71">
        <v>2</v>
      </c>
      <c r="P315" s="70">
        <v>7</v>
      </c>
      <c r="Q315" s="71">
        <v>21</v>
      </c>
      <c r="R315" s="71">
        <v>8</v>
      </c>
      <c r="S315" s="70">
        <v>0.4</v>
      </c>
      <c r="T315" s="71">
        <v>3</v>
      </c>
      <c r="U315" s="71">
        <v>9</v>
      </c>
      <c r="V315" s="77">
        <v>-6</v>
      </c>
      <c r="W315" s="77">
        <v>-1.3</v>
      </c>
      <c r="X315" s="77">
        <v>-1.82</v>
      </c>
      <c r="Y315" s="70">
        <v>6.6</v>
      </c>
      <c r="Z315" s="71">
        <v>7.3</v>
      </c>
      <c r="AA315" s="77">
        <v>-0.7</v>
      </c>
      <c r="AB315" s="77">
        <v>-0.15</v>
      </c>
      <c r="AC315" s="77">
        <v>-0.6</v>
      </c>
      <c r="AD315" s="63" t="s">
        <v>25</v>
      </c>
    </row>
    <row r="316" spans="1:30" ht="17.25" thickBot="1">
      <c r="A316" s="72">
        <v>381</v>
      </c>
      <c r="B316" s="57" t="s">
        <v>259</v>
      </c>
      <c r="C316" s="58" t="s">
        <v>1811</v>
      </c>
      <c r="D316" s="69" t="s">
        <v>104</v>
      </c>
      <c r="E316" s="58" t="s">
        <v>87</v>
      </c>
      <c r="F316" s="69" t="s">
        <v>4155</v>
      </c>
      <c r="G316" s="69">
        <v>1996</v>
      </c>
      <c r="H316" s="70">
        <v>5</v>
      </c>
      <c r="I316" s="71">
        <v>416</v>
      </c>
      <c r="J316" s="71">
        <v>83</v>
      </c>
      <c r="K316" s="71">
        <v>25.7</v>
      </c>
      <c r="L316" s="71">
        <v>4.5999999999999996</v>
      </c>
      <c r="M316" s="70">
        <v>5</v>
      </c>
      <c r="N316" s="71">
        <v>83</v>
      </c>
      <c r="O316" s="71">
        <v>4</v>
      </c>
      <c r="P316" s="59">
        <v>0</v>
      </c>
      <c r="Q316" s="60"/>
      <c r="R316" s="60">
        <v>0</v>
      </c>
      <c r="S316" s="70">
        <v>1.4</v>
      </c>
      <c r="T316" s="71">
        <v>7</v>
      </c>
      <c r="U316" s="71">
        <v>6</v>
      </c>
      <c r="V316" s="78">
        <v>1</v>
      </c>
      <c r="W316" s="78">
        <v>0.22</v>
      </c>
      <c r="X316" s="78">
        <v>1.34</v>
      </c>
      <c r="Y316" s="70">
        <v>5</v>
      </c>
      <c r="Z316" s="71">
        <v>5.7</v>
      </c>
      <c r="AA316" s="77">
        <v>-0.7</v>
      </c>
      <c r="AB316" s="77">
        <v>-0.14000000000000001</v>
      </c>
      <c r="AC316" s="78">
        <v>0.41</v>
      </c>
      <c r="AD316" s="63" t="s">
        <v>25</v>
      </c>
    </row>
    <row r="317" spans="1:30" ht="17.25" thickBot="1">
      <c r="A317" s="72">
        <v>336</v>
      </c>
      <c r="B317" s="57" t="s">
        <v>239</v>
      </c>
      <c r="C317" s="58" t="s">
        <v>1812</v>
      </c>
      <c r="D317" s="69" t="s">
        <v>1819</v>
      </c>
      <c r="E317" s="58" t="s">
        <v>77</v>
      </c>
      <c r="F317" s="69" t="s">
        <v>4128</v>
      </c>
      <c r="G317" s="69">
        <v>2001</v>
      </c>
      <c r="H317" s="70">
        <v>11</v>
      </c>
      <c r="I317" s="71">
        <v>413</v>
      </c>
      <c r="J317" s="71">
        <v>38</v>
      </c>
      <c r="K317" s="71">
        <v>27</v>
      </c>
      <c r="L317" s="71">
        <v>4.5999999999999996</v>
      </c>
      <c r="M317" s="70">
        <v>4</v>
      </c>
      <c r="N317" s="71">
        <v>74</v>
      </c>
      <c r="O317" s="60">
        <v>0</v>
      </c>
      <c r="P317" s="70">
        <v>7</v>
      </c>
      <c r="Q317" s="71">
        <v>17</v>
      </c>
      <c r="R317" s="71">
        <v>1</v>
      </c>
      <c r="S317" s="70">
        <v>0.82</v>
      </c>
      <c r="T317" s="71">
        <v>6</v>
      </c>
      <c r="U317" s="71">
        <v>7</v>
      </c>
      <c r="V317" s="77">
        <v>-1</v>
      </c>
      <c r="W317" s="77">
        <v>-0.22</v>
      </c>
      <c r="X317" s="77">
        <v>-0.3</v>
      </c>
      <c r="Y317" s="70">
        <v>8.5</v>
      </c>
      <c r="Z317" s="71">
        <v>5.6</v>
      </c>
      <c r="AA317" s="78">
        <v>2.9</v>
      </c>
      <c r="AB317" s="78">
        <v>0.64</v>
      </c>
      <c r="AC317" s="78">
        <v>0.3</v>
      </c>
      <c r="AD317" s="63" t="s">
        <v>25</v>
      </c>
    </row>
    <row r="318" spans="1:30" ht="17.25" thickBot="1">
      <c r="A318" s="72">
        <v>29</v>
      </c>
      <c r="B318" s="57" t="s">
        <v>115</v>
      </c>
      <c r="C318" s="58" t="s">
        <v>1811</v>
      </c>
      <c r="D318" s="69" t="s">
        <v>1810</v>
      </c>
      <c r="E318" s="58" t="s">
        <v>67</v>
      </c>
      <c r="F318" s="69" t="s">
        <v>3919</v>
      </c>
      <c r="G318" s="69">
        <v>2002</v>
      </c>
      <c r="H318" s="70">
        <v>9</v>
      </c>
      <c r="I318" s="71">
        <v>411</v>
      </c>
      <c r="J318" s="71">
        <v>46</v>
      </c>
      <c r="K318" s="71">
        <v>25.4</v>
      </c>
      <c r="L318" s="71">
        <v>4.5999999999999996</v>
      </c>
      <c r="M318" s="70">
        <v>4</v>
      </c>
      <c r="N318" s="71">
        <v>83</v>
      </c>
      <c r="O318" s="71">
        <v>2</v>
      </c>
      <c r="P318" s="70">
        <v>5</v>
      </c>
      <c r="Q318" s="71">
        <v>16</v>
      </c>
      <c r="R318" s="60">
        <v>0</v>
      </c>
      <c r="S318" s="70">
        <v>1.78</v>
      </c>
      <c r="T318" s="71">
        <v>13</v>
      </c>
      <c r="U318" s="71">
        <v>5</v>
      </c>
      <c r="V318" s="78">
        <v>8</v>
      </c>
      <c r="W318" s="78">
        <v>1.75</v>
      </c>
      <c r="X318" s="78">
        <v>1.31</v>
      </c>
      <c r="Y318" s="70">
        <v>10.3</v>
      </c>
      <c r="Z318" s="71">
        <v>4.3</v>
      </c>
      <c r="AA318" s="78">
        <v>6</v>
      </c>
      <c r="AB318" s="78">
        <v>1.31</v>
      </c>
      <c r="AC318" s="78">
        <v>0.77</v>
      </c>
      <c r="AD318" s="63" t="s">
        <v>25</v>
      </c>
    </row>
    <row r="319" spans="1:30" ht="17.25" thickBot="1">
      <c r="A319" s="72">
        <v>487</v>
      </c>
      <c r="B319" s="57" t="s">
        <v>3097</v>
      </c>
      <c r="C319" s="58" t="s">
        <v>1820</v>
      </c>
      <c r="D319" s="69" t="s">
        <v>104</v>
      </c>
      <c r="E319" s="58" t="s">
        <v>69</v>
      </c>
      <c r="F319" s="69" t="s">
        <v>3879</v>
      </c>
      <c r="G319" s="69">
        <v>1996</v>
      </c>
      <c r="H319" s="70">
        <v>8</v>
      </c>
      <c r="I319" s="71">
        <v>411</v>
      </c>
      <c r="J319" s="71">
        <v>51</v>
      </c>
      <c r="K319" s="71">
        <v>25.4</v>
      </c>
      <c r="L319" s="71">
        <v>4.5999999999999996</v>
      </c>
      <c r="M319" s="70">
        <v>4</v>
      </c>
      <c r="N319" s="71">
        <v>83</v>
      </c>
      <c r="O319" s="71">
        <v>1</v>
      </c>
      <c r="P319" s="70">
        <v>4</v>
      </c>
      <c r="Q319" s="71">
        <v>20</v>
      </c>
      <c r="R319" s="71">
        <v>4</v>
      </c>
      <c r="S319" s="70">
        <v>1.1299999999999999</v>
      </c>
      <c r="T319" s="71">
        <v>4</v>
      </c>
      <c r="U319" s="71">
        <v>7</v>
      </c>
      <c r="V319" s="77">
        <v>-3</v>
      </c>
      <c r="W319" s="77">
        <v>-0.66</v>
      </c>
      <c r="X319" s="77">
        <v>-0.51</v>
      </c>
      <c r="Y319" s="70">
        <v>6.4</v>
      </c>
      <c r="Z319" s="71">
        <v>6</v>
      </c>
      <c r="AA319" s="78">
        <v>0.4</v>
      </c>
      <c r="AB319" s="78">
        <v>0.08</v>
      </c>
      <c r="AC319" s="78">
        <v>0.33</v>
      </c>
      <c r="AD319" s="63" t="s">
        <v>25</v>
      </c>
    </row>
    <row r="320" spans="1:30" ht="17.25" thickBot="1">
      <c r="A320" s="72">
        <v>431</v>
      </c>
      <c r="B320" s="57" t="s">
        <v>3094</v>
      </c>
      <c r="C320" s="58" t="s">
        <v>1814</v>
      </c>
      <c r="D320" s="69" t="s">
        <v>1810</v>
      </c>
      <c r="E320" s="58" t="s">
        <v>2346</v>
      </c>
      <c r="F320" s="69" t="s">
        <v>4193</v>
      </c>
      <c r="G320" s="69">
        <v>2004</v>
      </c>
      <c r="H320" s="70">
        <v>9</v>
      </c>
      <c r="I320" s="71">
        <v>406</v>
      </c>
      <c r="J320" s="71">
        <v>45</v>
      </c>
      <c r="K320" s="71">
        <v>25.1</v>
      </c>
      <c r="L320" s="71">
        <v>4.5</v>
      </c>
      <c r="M320" s="70">
        <v>5</v>
      </c>
      <c r="N320" s="71">
        <v>73</v>
      </c>
      <c r="O320" s="60">
        <v>0</v>
      </c>
      <c r="P320" s="70">
        <v>4</v>
      </c>
      <c r="Q320" s="71">
        <v>10</v>
      </c>
      <c r="R320" s="71">
        <v>4</v>
      </c>
      <c r="S320" s="70">
        <v>0.44</v>
      </c>
      <c r="T320" s="71">
        <v>4</v>
      </c>
      <c r="U320" s="71">
        <v>10</v>
      </c>
      <c r="V320" s="77">
        <v>-6</v>
      </c>
      <c r="W320" s="77">
        <v>-1.33</v>
      </c>
      <c r="X320" s="77">
        <v>-0.44</v>
      </c>
      <c r="Y320" s="70">
        <v>3</v>
      </c>
      <c r="Z320" s="71">
        <v>9.6999999999999993</v>
      </c>
      <c r="AA320" s="77">
        <v>-6.7</v>
      </c>
      <c r="AB320" s="77">
        <v>-1.49</v>
      </c>
      <c r="AC320" s="77">
        <v>-0.96</v>
      </c>
      <c r="AD320" s="63" t="s">
        <v>25</v>
      </c>
    </row>
    <row r="321" spans="1:30" ht="17.25" thickBot="1">
      <c r="A321" s="72">
        <v>252</v>
      </c>
      <c r="B321" s="57" t="s">
        <v>205</v>
      </c>
      <c r="C321" s="58" t="s">
        <v>1812</v>
      </c>
      <c r="D321" s="69" t="s">
        <v>104</v>
      </c>
      <c r="E321" s="58" t="s">
        <v>77</v>
      </c>
      <c r="F321" s="69" t="s">
        <v>3852</v>
      </c>
      <c r="G321" s="69">
        <v>1997</v>
      </c>
      <c r="H321" s="70">
        <v>5</v>
      </c>
      <c r="I321" s="71">
        <v>401</v>
      </c>
      <c r="J321" s="71">
        <v>80</v>
      </c>
      <c r="K321" s="71">
        <v>26.2</v>
      </c>
      <c r="L321" s="71">
        <v>4.5</v>
      </c>
      <c r="M321" s="70">
        <v>5</v>
      </c>
      <c r="N321" s="71">
        <v>80</v>
      </c>
      <c r="O321" s="71">
        <v>4</v>
      </c>
      <c r="P321" s="59">
        <v>0</v>
      </c>
      <c r="Q321" s="60"/>
      <c r="R321" s="60">
        <v>0</v>
      </c>
      <c r="S321" s="70">
        <v>1.2</v>
      </c>
      <c r="T321" s="71">
        <v>8</v>
      </c>
      <c r="U321" s="71">
        <v>5</v>
      </c>
      <c r="V321" s="78">
        <v>3</v>
      </c>
      <c r="W321" s="78">
        <v>0.67</v>
      </c>
      <c r="X321" s="78">
        <v>0.91</v>
      </c>
      <c r="Y321" s="70">
        <v>9.8000000000000007</v>
      </c>
      <c r="Z321" s="71">
        <v>5.0999999999999996</v>
      </c>
      <c r="AA321" s="78">
        <v>4.7</v>
      </c>
      <c r="AB321" s="78">
        <v>1.05</v>
      </c>
      <c r="AC321" s="78">
        <v>0.85</v>
      </c>
      <c r="AD321" s="63" t="s">
        <v>25</v>
      </c>
    </row>
    <row r="322" spans="1:30" ht="17.25" thickBot="1">
      <c r="A322" s="72">
        <v>402</v>
      </c>
      <c r="B322" s="57" t="s">
        <v>268</v>
      </c>
      <c r="C322" s="58" t="s">
        <v>1812</v>
      </c>
      <c r="D322" s="69" t="s">
        <v>103</v>
      </c>
      <c r="E322" s="58" t="s">
        <v>69</v>
      </c>
      <c r="F322" s="69" t="s">
        <v>4174</v>
      </c>
      <c r="G322" s="69">
        <v>1999</v>
      </c>
      <c r="H322" s="70">
        <v>8</v>
      </c>
      <c r="I322" s="71">
        <v>400</v>
      </c>
      <c r="J322" s="71">
        <v>50</v>
      </c>
      <c r="K322" s="71">
        <v>24.7</v>
      </c>
      <c r="L322" s="71">
        <v>4.4000000000000004</v>
      </c>
      <c r="M322" s="70">
        <v>4</v>
      </c>
      <c r="N322" s="71">
        <v>72</v>
      </c>
      <c r="O322" s="60">
        <v>0</v>
      </c>
      <c r="P322" s="70">
        <v>4</v>
      </c>
      <c r="Q322" s="71">
        <v>28</v>
      </c>
      <c r="R322" s="60">
        <v>0</v>
      </c>
      <c r="S322" s="70">
        <v>1.88</v>
      </c>
      <c r="T322" s="71">
        <v>2</v>
      </c>
      <c r="U322" s="71">
        <v>6</v>
      </c>
      <c r="V322" s="77">
        <v>-4</v>
      </c>
      <c r="W322" s="77">
        <v>-0.9</v>
      </c>
      <c r="X322" s="77">
        <v>-0.83</v>
      </c>
      <c r="Y322" s="70">
        <v>5.9</v>
      </c>
      <c r="Z322" s="71">
        <v>6.9</v>
      </c>
      <c r="AA322" s="77">
        <v>-1</v>
      </c>
      <c r="AB322" s="77">
        <v>-0.23</v>
      </c>
      <c r="AC322" s="77">
        <v>-0.09</v>
      </c>
      <c r="AD322" s="63" t="s">
        <v>25</v>
      </c>
    </row>
    <row r="323" spans="1:30" ht="17.25" thickBot="1">
      <c r="A323" s="72">
        <v>606</v>
      </c>
      <c r="B323" s="57" t="s">
        <v>353</v>
      </c>
      <c r="C323" s="58" t="s">
        <v>1838</v>
      </c>
      <c r="D323" s="69" t="s">
        <v>1833</v>
      </c>
      <c r="E323" s="58" t="s">
        <v>87</v>
      </c>
      <c r="F323" s="69" t="s">
        <v>4312</v>
      </c>
      <c r="G323" s="69">
        <v>2001</v>
      </c>
      <c r="H323" s="70">
        <v>9</v>
      </c>
      <c r="I323" s="71">
        <v>396</v>
      </c>
      <c r="J323" s="71">
        <v>44</v>
      </c>
      <c r="K323" s="71">
        <v>24.4</v>
      </c>
      <c r="L323" s="71">
        <v>4.4000000000000004</v>
      </c>
      <c r="M323" s="70">
        <v>4</v>
      </c>
      <c r="N323" s="71">
        <v>90</v>
      </c>
      <c r="O323" s="71">
        <v>4</v>
      </c>
      <c r="P323" s="70">
        <v>5</v>
      </c>
      <c r="Q323" s="71">
        <v>7</v>
      </c>
      <c r="R323" s="71">
        <v>5</v>
      </c>
      <c r="S323" s="70">
        <v>0.89</v>
      </c>
      <c r="T323" s="71">
        <v>6</v>
      </c>
      <c r="U323" s="71">
        <v>8</v>
      </c>
      <c r="V323" s="77">
        <v>-2</v>
      </c>
      <c r="W323" s="77">
        <v>-0.45</v>
      </c>
      <c r="X323" s="78">
        <v>0.43</v>
      </c>
      <c r="Y323" s="70">
        <v>6.5</v>
      </c>
      <c r="Z323" s="71">
        <v>5.9</v>
      </c>
      <c r="AA323" s="78">
        <v>0.7</v>
      </c>
      <c r="AB323" s="78">
        <v>0.15</v>
      </c>
      <c r="AC323" s="78">
        <v>0.78</v>
      </c>
      <c r="AD323" s="63" t="s">
        <v>25</v>
      </c>
    </row>
    <row r="324" spans="1:30" ht="17.25" thickBot="1">
      <c r="A324" s="72">
        <v>262</v>
      </c>
      <c r="B324" s="57" t="s">
        <v>3187</v>
      </c>
      <c r="C324" s="58" t="s">
        <v>1812</v>
      </c>
      <c r="D324" s="69" t="s">
        <v>1819</v>
      </c>
      <c r="E324" s="58" t="s">
        <v>87</v>
      </c>
      <c r="F324" s="69" t="s">
        <v>4079</v>
      </c>
      <c r="G324" s="69">
        <v>2000</v>
      </c>
      <c r="H324" s="70">
        <v>9</v>
      </c>
      <c r="I324" s="71">
        <v>394</v>
      </c>
      <c r="J324" s="71">
        <v>44</v>
      </c>
      <c r="K324" s="71">
        <v>24.3</v>
      </c>
      <c r="L324" s="71">
        <v>4.4000000000000004</v>
      </c>
      <c r="M324" s="70">
        <v>4</v>
      </c>
      <c r="N324" s="71">
        <v>63</v>
      </c>
      <c r="O324" s="60">
        <v>0</v>
      </c>
      <c r="P324" s="70">
        <v>5</v>
      </c>
      <c r="Q324" s="71">
        <v>29</v>
      </c>
      <c r="R324" s="71">
        <v>1</v>
      </c>
      <c r="S324" s="70">
        <v>0.33</v>
      </c>
      <c r="T324" s="71">
        <v>4</v>
      </c>
      <c r="U324" s="71">
        <v>9</v>
      </c>
      <c r="V324" s="77">
        <v>-5</v>
      </c>
      <c r="W324" s="77">
        <v>-1.1399999999999999</v>
      </c>
      <c r="X324" s="77">
        <v>-0.48</v>
      </c>
      <c r="Y324" s="70">
        <v>5.6</v>
      </c>
      <c r="Z324" s="71">
        <v>5.2</v>
      </c>
      <c r="AA324" s="78">
        <v>0.4</v>
      </c>
      <c r="AB324" s="78">
        <v>0.08</v>
      </c>
      <c r="AC324" s="78">
        <v>0.7</v>
      </c>
      <c r="AD324" s="63" t="s">
        <v>25</v>
      </c>
    </row>
    <row r="325" spans="1:30" ht="17.25" thickBot="1">
      <c r="A325" s="72">
        <v>163</v>
      </c>
      <c r="B325" s="57" t="s">
        <v>166</v>
      </c>
      <c r="C325" s="58" t="s">
        <v>1832</v>
      </c>
      <c r="D325" s="69" t="s">
        <v>1853</v>
      </c>
      <c r="E325" s="58" t="s">
        <v>93</v>
      </c>
      <c r="F325" s="69" t="s">
        <v>3875</v>
      </c>
      <c r="G325" s="69">
        <v>1992</v>
      </c>
      <c r="H325" s="70">
        <v>12</v>
      </c>
      <c r="I325" s="71">
        <v>392</v>
      </c>
      <c r="J325" s="71">
        <v>33</v>
      </c>
      <c r="K325" s="71">
        <v>24.2</v>
      </c>
      <c r="L325" s="71">
        <v>4.4000000000000004</v>
      </c>
      <c r="M325" s="70">
        <v>1</v>
      </c>
      <c r="N325" s="71">
        <v>90</v>
      </c>
      <c r="O325" s="71">
        <v>1</v>
      </c>
      <c r="P325" s="70">
        <v>11</v>
      </c>
      <c r="Q325" s="71">
        <v>27</v>
      </c>
      <c r="R325" s="71">
        <v>6</v>
      </c>
      <c r="S325" s="70">
        <v>1.5</v>
      </c>
      <c r="T325" s="71">
        <v>10</v>
      </c>
      <c r="U325" s="71">
        <v>8</v>
      </c>
      <c r="V325" s="78">
        <v>2</v>
      </c>
      <c r="W325" s="78">
        <v>0.46</v>
      </c>
      <c r="X325" s="78">
        <v>1.1200000000000001</v>
      </c>
      <c r="Y325" s="70">
        <v>7.7</v>
      </c>
      <c r="Z325" s="71">
        <v>9.5</v>
      </c>
      <c r="AA325" s="77">
        <v>-1.8</v>
      </c>
      <c r="AB325" s="77">
        <v>-0.41</v>
      </c>
      <c r="AC325" s="78">
        <v>0.06</v>
      </c>
      <c r="AD325" s="63" t="s">
        <v>25</v>
      </c>
    </row>
    <row r="326" spans="1:30" ht="17.25" thickBot="1">
      <c r="A326" s="72">
        <v>534</v>
      </c>
      <c r="B326" s="57" t="s">
        <v>325</v>
      </c>
      <c r="C326" s="58" t="s">
        <v>1812</v>
      </c>
      <c r="D326" s="69" t="s">
        <v>1810</v>
      </c>
      <c r="E326" s="58" t="s">
        <v>71</v>
      </c>
      <c r="F326" s="69" t="s">
        <v>4261</v>
      </c>
      <c r="G326" s="69">
        <v>2000</v>
      </c>
      <c r="H326" s="70">
        <v>13</v>
      </c>
      <c r="I326" s="71">
        <v>389</v>
      </c>
      <c r="J326" s="71">
        <v>30</v>
      </c>
      <c r="K326" s="71">
        <v>24</v>
      </c>
      <c r="L326" s="71">
        <v>4.3</v>
      </c>
      <c r="M326" s="70">
        <v>2</v>
      </c>
      <c r="N326" s="71">
        <v>82</v>
      </c>
      <c r="O326" s="71">
        <v>1</v>
      </c>
      <c r="P326" s="70">
        <v>11</v>
      </c>
      <c r="Q326" s="71">
        <v>20</v>
      </c>
      <c r="R326" s="71">
        <v>5</v>
      </c>
      <c r="S326" s="70">
        <v>2</v>
      </c>
      <c r="T326" s="71">
        <v>8</v>
      </c>
      <c r="U326" s="71">
        <v>10</v>
      </c>
      <c r="V326" s="77">
        <v>-2</v>
      </c>
      <c r="W326" s="77">
        <v>-0.46</v>
      </c>
      <c r="X326" s="77">
        <v>-1.56</v>
      </c>
      <c r="Y326" s="70">
        <v>7</v>
      </c>
      <c r="Z326" s="71">
        <v>11.3</v>
      </c>
      <c r="AA326" s="77">
        <v>-4.3</v>
      </c>
      <c r="AB326" s="77">
        <v>-1</v>
      </c>
      <c r="AC326" s="77">
        <v>-1.36</v>
      </c>
      <c r="AD326" s="63" t="s">
        <v>25</v>
      </c>
    </row>
    <row r="327" spans="1:30" ht="17.25" thickBot="1">
      <c r="A327" s="72">
        <v>279</v>
      </c>
      <c r="B327" s="57" t="s">
        <v>213</v>
      </c>
      <c r="C327" s="58" t="s">
        <v>1812</v>
      </c>
      <c r="D327" s="69" t="s">
        <v>104</v>
      </c>
      <c r="E327" s="58" t="s">
        <v>81</v>
      </c>
      <c r="F327" s="69" t="s">
        <v>4088</v>
      </c>
      <c r="G327" s="69">
        <v>1999</v>
      </c>
      <c r="H327" s="70">
        <v>8</v>
      </c>
      <c r="I327" s="71">
        <v>388</v>
      </c>
      <c r="J327" s="71">
        <v>49</v>
      </c>
      <c r="K327" s="71">
        <v>24</v>
      </c>
      <c r="L327" s="71">
        <v>4.3</v>
      </c>
      <c r="M327" s="70">
        <v>5</v>
      </c>
      <c r="N327" s="71">
        <v>62</v>
      </c>
      <c r="O327" s="60">
        <v>0</v>
      </c>
      <c r="P327" s="70">
        <v>3</v>
      </c>
      <c r="Q327" s="71">
        <v>25</v>
      </c>
      <c r="R327" s="60">
        <v>0</v>
      </c>
      <c r="S327" s="70">
        <v>0.75</v>
      </c>
      <c r="T327" s="71">
        <v>6</v>
      </c>
      <c r="U327" s="71">
        <v>11</v>
      </c>
      <c r="V327" s="77">
        <v>-5</v>
      </c>
      <c r="W327" s="77">
        <v>-1.1599999999999999</v>
      </c>
      <c r="X327" s="77">
        <v>-1.6</v>
      </c>
      <c r="Y327" s="70">
        <v>7.6</v>
      </c>
      <c r="Z327" s="71">
        <v>9.5</v>
      </c>
      <c r="AA327" s="77">
        <v>-1.9</v>
      </c>
      <c r="AB327" s="77">
        <v>-0.43</v>
      </c>
      <c r="AC327" s="77">
        <v>-1.29</v>
      </c>
      <c r="AD327" s="63" t="s">
        <v>25</v>
      </c>
    </row>
    <row r="328" spans="1:30" ht="17.25" thickBot="1">
      <c r="A328" s="72">
        <v>2</v>
      </c>
      <c r="B328" s="57" t="s">
        <v>2628</v>
      </c>
      <c r="C328" s="58" t="s">
        <v>1830</v>
      </c>
      <c r="D328" s="69" t="s">
        <v>1819</v>
      </c>
      <c r="E328" s="58" t="s">
        <v>2347</v>
      </c>
      <c r="F328" s="69" t="s">
        <v>3902</v>
      </c>
      <c r="G328" s="69">
        <v>2002</v>
      </c>
      <c r="H328" s="70">
        <v>8</v>
      </c>
      <c r="I328" s="71">
        <v>387</v>
      </c>
      <c r="J328" s="71">
        <v>48</v>
      </c>
      <c r="K328" s="71">
        <v>23.9</v>
      </c>
      <c r="L328" s="71">
        <v>4.3</v>
      </c>
      <c r="M328" s="70">
        <v>3</v>
      </c>
      <c r="N328" s="71">
        <v>86</v>
      </c>
      <c r="O328" s="71">
        <v>1</v>
      </c>
      <c r="P328" s="70">
        <v>5</v>
      </c>
      <c r="Q328" s="71">
        <v>26</v>
      </c>
      <c r="R328" s="71">
        <v>10</v>
      </c>
      <c r="S328" s="70">
        <v>0.13</v>
      </c>
      <c r="T328" s="71">
        <v>2</v>
      </c>
      <c r="U328" s="71">
        <v>13</v>
      </c>
      <c r="V328" s="77">
        <v>-11</v>
      </c>
      <c r="W328" s="77">
        <v>-2.56</v>
      </c>
      <c r="X328" s="77">
        <v>-1.1000000000000001</v>
      </c>
      <c r="Y328" s="70">
        <v>3.1</v>
      </c>
      <c r="Z328" s="71">
        <v>11.5</v>
      </c>
      <c r="AA328" s="77">
        <v>-8.4</v>
      </c>
      <c r="AB328" s="77">
        <v>-1.96</v>
      </c>
      <c r="AC328" s="77">
        <v>-0.86</v>
      </c>
      <c r="AD328" s="63" t="s">
        <v>25</v>
      </c>
    </row>
    <row r="329" spans="1:30" ht="17.25" thickBot="1">
      <c r="A329" s="72">
        <v>296</v>
      </c>
      <c r="B329" s="57" t="s">
        <v>2662</v>
      </c>
      <c r="C329" s="58" t="s">
        <v>1825</v>
      </c>
      <c r="D329" s="69" t="s">
        <v>104</v>
      </c>
      <c r="E329" s="58" t="s">
        <v>2626</v>
      </c>
      <c r="F329" s="69" t="s">
        <v>4099</v>
      </c>
      <c r="G329" s="69">
        <v>1997</v>
      </c>
      <c r="H329" s="70">
        <v>7</v>
      </c>
      <c r="I329" s="71">
        <v>387</v>
      </c>
      <c r="J329" s="71">
        <v>55</v>
      </c>
      <c r="K329" s="71">
        <v>24.4</v>
      </c>
      <c r="L329" s="71">
        <v>4.3</v>
      </c>
      <c r="M329" s="70">
        <v>4</v>
      </c>
      <c r="N329" s="71">
        <v>78</v>
      </c>
      <c r="O329" s="71">
        <v>2</v>
      </c>
      <c r="P329" s="70">
        <v>3</v>
      </c>
      <c r="Q329" s="71">
        <v>25</v>
      </c>
      <c r="R329" s="71">
        <v>4</v>
      </c>
      <c r="S329" s="70">
        <v>0.86</v>
      </c>
      <c r="T329" s="71">
        <v>1</v>
      </c>
      <c r="U329" s="71">
        <v>6</v>
      </c>
      <c r="V329" s="77">
        <v>-5</v>
      </c>
      <c r="W329" s="77">
        <v>-1.1599999999999999</v>
      </c>
      <c r="X329" s="77">
        <v>-0.49</v>
      </c>
      <c r="Y329" s="70">
        <v>3.5</v>
      </c>
      <c r="Z329" s="71">
        <v>7.2</v>
      </c>
      <c r="AA329" s="77">
        <v>-3.7</v>
      </c>
      <c r="AB329" s="77">
        <v>-0.86</v>
      </c>
      <c r="AC329" s="78">
        <v>0.24</v>
      </c>
      <c r="AD329" s="63" t="s">
        <v>25</v>
      </c>
    </row>
    <row r="330" spans="1:30" ht="17.25" thickBot="1">
      <c r="A330" s="72">
        <v>294</v>
      </c>
      <c r="B330" s="57" t="s">
        <v>221</v>
      </c>
      <c r="C330" s="58" t="s">
        <v>1852</v>
      </c>
      <c r="D330" s="69" t="s">
        <v>103</v>
      </c>
      <c r="E330" s="58" t="s">
        <v>63</v>
      </c>
      <c r="F330" s="69" t="s">
        <v>4097</v>
      </c>
      <c r="G330" s="69">
        <v>1991</v>
      </c>
      <c r="H330" s="70">
        <v>11</v>
      </c>
      <c r="I330" s="71">
        <v>386</v>
      </c>
      <c r="J330" s="71">
        <v>35</v>
      </c>
      <c r="K330" s="71">
        <v>23.8</v>
      </c>
      <c r="L330" s="71">
        <v>4.3</v>
      </c>
      <c r="M330" s="70">
        <v>4</v>
      </c>
      <c r="N330" s="71">
        <v>77</v>
      </c>
      <c r="O330" s="71">
        <v>1</v>
      </c>
      <c r="P330" s="70">
        <v>7</v>
      </c>
      <c r="Q330" s="71">
        <v>11</v>
      </c>
      <c r="R330" s="71">
        <v>6</v>
      </c>
      <c r="S330" s="70">
        <v>2.1800000000000002</v>
      </c>
      <c r="T330" s="71">
        <v>6</v>
      </c>
      <c r="U330" s="71">
        <v>6</v>
      </c>
      <c r="V330" s="60">
        <v>0</v>
      </c>
      <c r="W330" s="60">
        <v>0</v>
      </c>
      <c r="X330" s="77">
        <v>-1.46</v>
      </c>
      <c r="Y330" s="70">
        <v>6.3</v>
      </c>
      <c r="Z330" s="71">
        <v>4.4000000000000004</v>
      </c>
      <c r="AA330" s="78">
        <v>1.9</v>
      </c>
      <c r="AB330" s="78">
        <v>0.45</v>
      </c>
      <c r="AC330" s="77">
        <v>-0.75</v>
      </c>
      <c r="AD330" s="63" t="s">
        <v>25</v>
      </c>
    </row>
    <row r="331" spans="1:30" ht="17.25" thickBot="1">
      <c r="A331" s="72">
        <v>503</v>
      </c>
      <c r="B331" s="57" t="s">
        <v>310</v>
      </c>
      <c r="C331" s="58" t="s">
        <v>1812</v>
      </c>
      <c r="D331" s="69" t="s">
        <v>103</v>
      </c>
      <c r="E331" s="58" t="s">
        <v>95</v>
      </c>
      <c r="F331" s="69" t="s">
        <v>4240</v>
      </c>
      <c r="G331" s="69">
        <v>1995</v>
      </c>
      <c r="H331" s="70">
        <v>11</v>
      </c>
      <c r="I331" s="71">
        <v>386</v>
      </c>
      <c r="J331" s="71">
        <v>35</v>
      </c>
      <c r="K331" s="71">
        <v>24.3</v>
      </c>
      <c r="L331" s="71">
        <v>4.3</v>
      </c>
      <c r="M331" s="70">
        <v>3</v>
      </c>
      <c r="N331" s="71">
        <v>70</v>
      </c>
      <c r="O331" s="71">
        <v>1</v>
      </c>
      <c r="P331" s="70">
        <v>8</v>
      </c>
      <c r="Q331" s="71">
        <v>22</v>
      </c>
      <c r="R331" s="71">
        <v>7</v>
      </c>
      <c r="S331" s="70">
        <v>1.18</v>
      </c>
      <c r="T331" s="71">
        <v>4</v>
      </c>
      <c r="U331" s="71">
        <v>12</v>
      </c>
      <c r="V331" s="77">
        <v>-8</v>
      </c>
      <c r="W331" s="77">
        <v>-1.87</v>
      </c>
      <c r="X331" s="77">
        <v>-1.87</v>
      </c>
      <c r="Y331" s="70">
        <v>4</v>
      </c>
      <c r="Z331" s="71">
        <v>11.2</v>
      </c>
      <c r="AA331" s="77">
        <v>-7.2</v>
      </c>
      <c r="AB331" s="77">
        <v>-1.68</v>
      </c>
      <c r="AC331" s="77">
        <v>-1.82</v>
      </c>
      <c r="AD331" s="63" t="s">
        <v>25</v>
      </c>
    </row>
    <row r="332" spans="1:30" ht="17.25" thickBot="1">
      <c r="A332" s="72">
        <v>569</v>
      </c>
      <c r="B332" s="57" t="s">
        <v>338</v>
      </c>
      <c r="C332" s="58" t="s">
        <v>1839</v>
      </c>
      <c r="D332" s="69" t="s">
        <v>103</v>
      </c>
      <c r="E332" s="58" t="s">
        <v>93</v>
      </c>
      <c r="F332" s="69" t="s">
        <v>4286</v>
      </c>
      <c r="G332" s="69">
        <v>2001</v>
      </c>
      <c r="H332" s="70">
        <v>11</v>
      </c>
      <c r="I332" s="71">
        <v>384</v>
      </c>
      <c r="J332" s="71">
        <v>35</v>
      </c>
      <c r="K332" s="71">
        <v>23.7</v>
      </c>
      <c r="L332" s="71">
        <v>4.3</v>
      </c>
      <c r="M332" s="70">
        <v>3</v>
      </c>
      <c r="N332" s="71">
        <v>78</v>
      </c>
      <c r="O332" s="71">
        <v>2</v>
      </c>
      <c r="P332" s="70">
        <v>8</v>
      </c>
      <c r="Q332" s="71">
        <v>19</v>
      </c>
      <c r="R332" s="71">
        <v>6</v>
      </c>
      <c r="S332" s="70">
        <v>1.18</v>
      </c>
      <c r="T332" s="71">
        <v>6</v>
      </c>
      <c r="U332" s="71">
        <v>11</v>
      </c>
      <c r="V332" s="77">
        <v>-5</v>
      </c>
      <c r="W332" s="77">
        <v>-1.17</v>
      </c>
      <c r="X332" s="77">
        <v>-1.03</v>
      </c>
      <c r="Y332" s="70">
        <v>6</v>
      </c>
      <c r="Z332" s="71">
        <v>9.9</v>
      </c>
      <c r="AA332" s="77">
        <v>-3.9</v>
      </c>
      <c r="AB332" s="77">
        <v>-0.92</v>
      </c>
      <c r="AC332" s="77">
        <v>-0.61</v>
      </c>
      <c r="AD332" s="63" t="s">
        <v>25</v>
      </c>
    </row>
    <row r="333" spans="1:30" ht="17.25" thickBot="1">
      <c r="A333" s="72">
        <v>347</v>
      </c>
      <c r="B333" s="57" t="s">
        <v>1789</v>
      </c>
      <c r="C333" s="58" t="s">
        <v>1859</v>
      </c>
      <c r="D333" s="69" t="s">
        <v>103</v>
      </c>
      <c r="E333" s="58" t="s">
        <v>75</v>
      </c>
      <c r="F333" s="69" t="s">
        <v>4134</v>
      </c>
      <c r="G333" s="69">
        <v>1996</v>
      </c>
      <c r="H333" s="70">
        <v>10</v>
      </c>
      <c r="I333" s="71">
        <v>380</v>
      </c>
      <c r="J333" s="71">
        <v>38</v>
      </c>
      <c r="K333" s="71">
        <v>23.5</v>
      </c>
      <c r="L333" s="71">
        <v>4.2</v>
      </c>
      <c r="M333" s="70">
        <v>4</v>
      </c>
      <c r="N333" s="71">
        <v>80</v>
      </c>
      <c r="O333" s="71">
        <v>2</v>
      </c>
      <c r="P333" s="70">
        <v>6</v>
      </c>
      <c r="Q333" s="71">
        <v>10</v>
      </c>
      <c r="R333" s="71">
        <v>5</v>
      </c>
      <c r="S333" s="70">
        <v>1.1000000000000001</v>
      </c>
      <c r="T333" s="71">
        <v>3</v>
      </c>
      <c r="U333" s="71">
        <v>8</v>
      </c>
      <c r="V333" s="77">
        <v>-5</v>
      </c>
      <c r="W333" s="77">
        <v>-1.18</v>
      </c>
      <c r="X333" s="77">
        <v>-1.18</v>
      </c>
      <c r="Y333" s="70">
        <v>3.9</v>
      </c>
      <c r="Z333" s="71">
        <v>11.9</v>
      </c>
      <c r="AA333" s="77">
        <v>-8</v>
      </c>
      <c r="AB333" s="77">
        <v>-1.89</v>
      </c>
      <c r="AC333" s="77">
        <v>-1.89</v>
      </c>
      <c r="AD333" s="63" t="s">
        <v>25</v>
      </c>
    </row>
    <row r="334" spans="1:30" ht="17.25" thickBot="1">
      <c r="A334" s="72">
        <v>363</v>
      </c>
      <c r="B334" s="57" t="s">
        <v>251</v>
      </c>
      <c r="C334" s="58" t="s">
        <v>1821</v>
      </c>
      <c r="D334" s="69" t="s">
        <v>104</v>
      </c>
      <c r="E334" s="58" t="s">
        <v>69</v>
      </c>
      <c r="F334" s="69" t="s">
        <v>4144</v>
      </c>
      <c r="G334" s="69">
        <v>1998</v>
      </c>
      <c r="H334" s="70">
        <v>5</v>
      </c>
      <c r="I334" s="71">
        <v>375</v>
      </c>
      <c r="J334" s="71">
        <v>75</v>
      </c>
      <c r="K334" s="71">
        <v>23.1</v>
      </c>
      <c r="L334" s="71">
        <v>4.2</v>
      </c>
      <c r="M334" s="70">
        <v>5</v>
      </c>
      <c r="N334" s="71">
        <v>75</v>
      </c>
      <c r="O334" s="71">
        <v>2</v>
      </c>
      <c r="P334" s="59">
        <v>0</v>
      </c>
      <c r="Q334" s="60"/>
      <c r="R334" s="60">
        <v>0</v>
      </c>
      <c r="S334" s="70">
        <v>1.2</v>
      </c>
      <c r="T334" s="71">
        <v>5</v>
      </c>
      <c r="U334" s="71">
        <v>8</v>
      </c>
      <c r="V334" s="77">
        <v>-3</v>
      </c>
      <c r="W334" s="77">
        <v>-0.72</v>
      </c>
      <c r="X334" s="77">
        <v>-0.57999999999999996</v>
      </c>
      <c r="Y334" s="70">
        <v>7</v>
      </c>
      <c r="Z334" s="71">
        <v>5.3</v>
      </c>
      <c r="AA334" s="78">
        <v>1.6</v>
      </c>
      <c r="AB334" s="78">
        <v>0.4</v>
      </c>
      <c r="AC334" s="78">
        <v>0.72</v>
      </c>
      <c r="AD334" s="63" t="s">
        <v>25</v>
      </c>
    </row>
    <row r="335" spans="1:30" ht="17.25" thickBot="1">
      <c r="A335" s="72">
        <v>93</v>
      </c>
      <c r="B335" s="57" t="s">
        <v>783</v>
      </c>
      <c r="C335" s="58" t="s">
        <v>1821</v>
      </c>
      <c r="D335" s="69" t="s">
        <v>1819</v>
      </c>
      <c r="E335" s="58" t="s">
        <v>73</v>
      </c>
      <c r="F335" s="69" t="s">
        <v>3963</v>
      </c>
      <c r="G335" s="69">
        <v>2004</v>
      </c>
      <c r="H335" s="70">
        <v>10</v>
      </c>
      <c r="I335" s="71">
        <v>373</v>
      </c>
      <c r="J335" s="71">
        <v>37</v>
      </c>
      <c r="K335" s="71">
        <v>23</v>
      </c>
      <c r="L335" s="71">
        <v>4.0999999999999996</v>
      </c>
      <c r="M335" s="70">
        <v>4</v>
      </c>
      <c r="N335" s="71">
        <v>54</v>
      </c>
      <c r="O335" s="60">
        <v>0</v>
      </c>
      <c r="P335" s="70">
        <v>6</v>
      </c>
      <c r="Q335" s="71">
        <v>27</v>
      </c>
      <c r="R335" s="71">
        <v>3</v>
      </c>
      <c r="S335" s="70">
        <v>1.4</v>
      </c>
      <c r="T335" s="71">
        <v>8</v>
      </c>
      <c r="U335" s="71">
        <v>6</v>
      </c>
      <c r="V335" s="78">
        <v>2</v>
      </c>
      <c r="W335" s="78">
        <v>0.48</v>
      </c>
      <c r="X335" s="78">
        <v>0.41</v>
      </c>
      <c r="Y335" s="70">
        <v>7.1</v>
      </c>
      <c r="Z335" s="71">
        <v>6.9</v>
      </c>
      <c r="AA335" s="78">
        <v>0.2</v>
      </c>
      <c r="AB335" s="78">
        <v>0.05</v>
      </c>
      <c r="AC335" s="77">
        <v>-0.14000000000000001</v>
      </c>
      <c r="AD335" s="63" t="s">
        <v>25</v>
      </c>
    </row>
    <row r="336" spans="1:30" ht="17.25" thickBot="1">
      <c r="A336" s="72">
        <v>41</v>
      </c>
      <c r="B336" s="57" t="s">
        <v>3354</v>
      </c>
      <c r="C336" s="58" t="s">
        <v>1814</v>
      </c>
      <c r="D336" s="69" t="s">
        <v>104</v>
      </c>
      <c r="E336" s="58" t="s">
        <v>81</v>
      </c>
      <c r="F336" s="69" t="s">
        <v>3927</v>
      </c>
      <c r="G336" s="69">
        <v>2001</v>
      </c>
      <c r="H336" s="70">
        <v>5</v>
      </c>
      <c r="I336" s="71">
        <v>371</v>
      </c>
      <c r="J336" s="71">
        <v>74</v>
      </c>
      <c r="K336" s="71">
        <v>22.9</v>
      </c>
      <c r="L336" s="71">
        <v>4.0999999999999996</v>
      </c>
      <c r="M336" s="70">
        <v>4</v>
      </c>
      <c r="N336" s="71">
        <v>90</v>
      </c>
      <c r="O336" s="71">
        <v>4</v>
      </c>
      <c r="P336" s="70">
        <v>1</v>
      </c>
      <c r="Q336" s="71">
        <v>11</v>
      </c>
      <c r="R336" s="71">
        <v>5</v>
      </c>
      <c r="S336" s="70">
        <v>1.2</v>
      </c>
      <c r="T336" s="71">
        <v>7</v>
      </c>
      <c r="U336" s="71">
        <v>9</v>
      </c>
      <c r="V336" s="77">
        <v>-2</v>
      </c>
      <c r="W336" s="77">
        <v>-0.49</v>
      </c>
      <c r="X336" s="77">
        <v>-0.7</v>
      </c>
      <c r="Y336" s="70">
        <v>7.3</v>
      </c>
      <c r="Z336" s="71">
        <v>5.4</v>
      </c>
      <c r="AA336" s="78">
        <v>1.9</v>
      </c>
      <c r="AB336" s="78">
        <v>0.46</v>
      </c>
      <c r="AC336" s="77">
        <v>-0.11</v>
      </c>
      <c r="AD336" s="63" t="s">
        <v>25</v>
      </c>
    </row>
    <row r="337" spans="1:30" ht="17.25" thickBot="1">
      <c r="A337" s="72">
        <v>545</v>
      </c>
      <c r="B337" s="57" t="s">
        <v>3310</v>
      </c>
      <c r="C337" s="58" t="s">
        <v>1812</v>
      </c>
      <c r="D337" s="69" t="s">
        <v>1853</v>
      </c>
      <c r="E337" s="58" t="s">
        <v>65</v>
      </c>
      <c r="F337" s="69" t="s">
        <v>3857</v>
      </c>
      <c r="G337" s="69">
        <v>1994</v>
      </c>
      <c r="H337" s="70">
        <v>7</v>
      </c>
      <c r="I337" s="71">
        <v>370</v>
      </c>
      <c r="J337" s="71">
        <v>53</v>
      </c>
      <c r="K337" s="71">
        <v>24.2</v>
      </c>
      <c r="L337" s="71">
        <v>4.0999999999999996</v>
      </c>
      <c r="M337" s="70">
        <v>4</v>
      </c>
      <c r="N337" s="71">
        <v>81</v>
      </c>
      <c r="O337" s="71">
        <v>2</v>
      </c>
      <c r="P337" s="70">
        <v>3</v>
      </c>
      <c r="Q337" s="71">
        <v>15</v>
      </c>
      <c r="R337" s="71">
        <v>2</v>
      </c>
      <c r="S337" s="70">
        <v>1.86</v>
      </c>
      <c r="T337" s="71">
        <v>9</v>
      </c>
      <c r="U337" s="71">
        <v>3</v>
      </c>
      <c r="V337" s="78">
        <v>6</v>
      </c>
      <c r="W337" s="78">
        <v>1.46</v>
      </c>
      <c r="X337" s="78">
        <v>0.37</v>
      </c>
      <c r="Y337" s="70">
        <v>6.6</v>
      </c>
      <c r="Z337" s="71">
        <v>4.5999999999999996</v>
      </c>
      <c r="AA337" s="78">
        <v>2</v>
      </c>
      <c r="AB337" s="78">
        <v>0.49</v>
      </c>
      <c r="AC337" s="77">
        <v>-0.56999999999999995</v>
      </c>
      <c r="AD337" s="63" t="s">
        <v>25</v>
      </c>
    </row>
    <row r="338" spans="1:30" ht="17.25" thickBot="1">
      <c r="A338" s="72">
        <v>91</v>
      </c>
      <c r="B338" s="57" t="s">
        <v>134</v>
      </c>
      <c r="C338" s="58" t="s">
        <v>1820</v>
      </c>
      <c r="D338" s="69" t="s">
        <v>1833</v>
      </c>
      <c r="E338" s="58" t="s">
        <v>93</v>
      </c>
      <c r="F338" s="69" t="s">
        <v>3961</v>
      </c>
      <c r="G338" s="69">
        <v>2002</v>
      </c>
      <c r="H338" s="70">
        <v>10</v>
      </c>
      <c r="I338" s="71">
        <v>367</v>
      </c>
      <c r="J338" s="71">
        <v>37</v>
      </c>
      <c r="K338" s="71">
        <v>22.7</v>
      </c>
      <c r="L338" s="71">
        <v>4.0999999999999996</v>
      </c>
      <c r="M338" s="70">
        <v>4</v>
      </c>
      <c r="N338" s="71">
        <v>76</v>
      </c>
      <c r="O338" s="60">
        <v>0</v>
      </c>
      <c r="P338" s="70">
        <v>6</v>
      </c>
      <c r="Q338" s="71">
        <v>11</v>
      </c>
      <c r="R338" s="71">
        <v>3</v>
      </c>
      <c r="S338" s="70">
        <v>1.1000000000000001</v>
      </c>
      <c r="T338" s="71">
        <v>4</v>
      </c>
      <c r="U338" s="71">
        <v>7</v>
      </c>
      <c r="V338" s="77">
        <v>-3</v>
      </c>
      <c r="W338" s="77">
        <v>-0.74</v>
      </c>
      <c r="X338" s="77">
        <v>-0.45</v>
      </c>
      <c r="Y338" s="70">
        <v>4.5999999999999996</v>
      </c>
      <c r="Z338" s="71">
        <v>6.5</v>
      </c>
      <c r="AA338" s="77">
        <v>-1.9</v>
      </c>
      <c r="AB338" s="77">
        <v>-0.48</v>
      </c>
      <c r="AC338" s="77">
        <v>-0.03</v>
      </c>
      <c r="AD338" s="63" t="s">
        <v>25</v>
      </c>
    </row>
    <row r="339" spans="1:30" ht="17.25" thickBot="1">
      <c r="A339" s="72">
        <v>173</v>
      </c>
      <c r="B339" s="57" t="s">
        <v>367</v>
      </c>
      <c r="C339" s="58" t="s">
        <v>1848</v>
      </c>
      <c r="D339" s="69" t="s">
        <v>111</v>
      </c>
      <c r="E339" s="58" t="s">
        <v>67</v>
      </c>
      <c r="F339" s="69" t="s">
        <v>4019</v>
      </c>
      <c r="G339" s="69">
        <v>1989</v>
      </c>
      <c r="H339" s="70">
        <v>5</v>
      </c>
      <c r="I339" s="71">
        <v>365</v>
      </c>
      <c r="J339" s="71">
        <v>73</v>
      </c>
      <c r="K339" s="71">
        <v>22.5</v>
      </c>
      <c r="L339" s="71">
        <v>4.0999999999999996</v>
      </c>
      <c r="M339" s="70">
        <v>4</v>
      </c>
      <c r="N339" s="71">
        <v>90</v>
      </c>
      <c r="O339" s="71">
        <v>4</v>
      </c>
      <c r="P339" s="70">
        <v>1</v>
      </c>
      <c r="Q339" s="71">
        <v>5</v>
      </c>
      <c r="R339" s="71">
        <v>13</v>
      </c>
      <c r="S339" s="70">
        <v>1.2</v>
      </c>
      <c r="T339" s="71">
        <v>4</v>
      </c>
      <c r="U339" s="71">
        <v>8</v>
      </c>
      <c r="V339" s="77">
        <v>-4</v>
      </c>
      <c r="W339" s="77">
        <v>-0.99</v>
      </c>
      <c r="X339" s="77">
        <v>-2.2799999999999998</v>
      </c>
      <c r="Y339" s="70">
        <v>8.1</v>
      </c>
      <c r="Z339" s="71">
        <v>9.1</v>
      </c>
      <c r="AA339" s="77">
        <v>-1</v>
      </c>
      <c r="AB339" s="77">
        <v>-0.24</v>
      </c>
      <c r="AC339" s="77">
        <v>-1.25</v>
      </c>
      <c r="AD339" s="63" t="s">
        <v>25</v>
      </c>
    </row>
    <row r="340" spans="1:30" ht="17.25" thickBot="1">
      <c r="A340" s="72">
        <v>3</v>
      </c>
      <c r="B340" s="57" t="s">
        <v>2903</v>
      </c>
      <c r="C340" s="58" t="s">
        <v>1812</v>
      </c>
      <c r="D340" s="69" t="s">
        <v>104</v>
      </c>
      <c r="E340" s="58" t="s">
        <v>75</v>
      </c>
      <c r="F340" s="69" t="s">
        <v>3903</v>
      </c>
      <c r="G340" s="69">
        <v>1997</v>
      </c>
      <c r="H340" s="70">
        <v>6</v>
      </c>
      <c r="I340" s="71">
        <v>363</v>
      </c>
      <c r="J340" s="71">
        <v>61</v>
      </c>
      <c r="K340" s="71">
        <v>22.4</v>
      </c>
      <c r="L340" s="71">
        <v>4</v>
      </c>
      <c r="M340" s="70">
        <v>4</v>
      </c>
      <c r="N340" s="71">
        <v>90</v>
      </c>
      <c r="O340" s="71">
        <v>4</v>
      </c>
      <c r="P340" s="70">
        <v>2</v>
      </c>
      <c r="Q340" s="71">
        <v>2</v>
      </c>
      <c r="R340" s="71">
        <v>1</v>
      </c>
      <c r="S340" s="70">
        <v>1.67</v>
      </c>
      <c r="T340" s="71">
        <v>10</v>
      </c>
      <c r="U340" s="71">
        <v>5</v>
      </c>
      <c r="V340" s="78">
        <v>5</v>
      </c>
      <c r="W340" s="78">
        <v>1.24</v>
      </c>
      <c r="X340" s="78">
        <v>1.96</v>
      </c>
      <c r="Y340" s="70">
        <v>6.7</v>
      </c>
      <c r="Z340" s="71">
        <v>6.1</v>
      </c>
      <c r="AA340" s="78">
        <v>0.5</v>
      </c>
      <c r="AB340" s="78">
        <v>0.13</v>
      </c>
      <c r="AC340" s="78">
        <v>0.74</v>
      </c>
      <c r="AD340" s="63" t="s">
        <v>25</v>
      </c>
    </row>
    <row r="341" spans="1:30" ht="17.25" thickBot="1">
      <c r="A341" s="72">
        <v>184</v>
      </c>
      <c r="B341" s="57" t="s">
        <v>173</v>
      </c>
      <c r="C341" s="58" t="s">
        <v>1812</v>
      </c>
      <c r="D341" s="69" t="s">
        <v>1810</v>
      </c>
      <c r="E341" s="58" t="s">
        <v>79</v>
      </c>
      <c r="F341" s="69" t="s">
        <v>4027</v>
      </c>
      <c r="G341" s="69">
        <v>2003</v>
      </c>
      <c r="H341" s="70">
        <v>15</v>
      </c>
      <c r="I341" s="71">
        <v>346</v>
      </c>
      <c r="J341" s="71">
        <v>23</v>
      </c>
      <c r="K341" s="71">
        <v>21.4</v>
      </c>
      <c r="L341" s="71">
        <v>3.8</v>
      </c>
      <c r="M341" s="70">
        <v>1</v>
      </c>
      <c r="N341" s="71">
        <v>45</v>
      </c>
      <c r="O341" s="60">
        <v>0</v>
      </c>
      <c r="P341" s="70">
        <v>14</v>
      </c>
      <c r="Q341" s="71">
        <v>22</v>
      </c>
      <c r="R341" s="71">
        <v>3</v>
      </c>
      <c r="S341" s="70">
        <v>2.2000000000000002</v>
      </c>
      <c r="T341" s="71">
        <v>13</v>
      </c>
      <c r="U341" s="71">
        <v>2</v>
      </c>
      <c r="V341" s="78">
        <v>11</v>
      </c>
      <c r="W341" s="78">
        <v>2.86</v>
      </c>
      <c r="X341" s="78">
        <v>2.15</v>
      </c>
      <c r="Y341" s="70">
        <v>9.5</v>
      </c>
      <c r="Z341" s="71">
        <v>4.5999999999999996</v>
      </c>
      <c r="AA341" s="78">
        <v>4.9000000000000004</v>
      </c>
      <c r="AB341" s="78">
        <v>1.28</v>
      </c>
      <c r="AC341" s="78">
        <v>0.62</v>
      </c>
      <c r="AD341" s="63" t="s">
        <v>25</v>
      </c>
    </row>
    <row r="342" spans="1:30" ht="17.25" thickBot="1">
      <c r="A342" s="72">
        <v>335</v>
      </c>
      <c r="B342" s="57" t="s">
        <v>238</v>
      </c>
      <c r="C342" s="58" t="s">
        <v>1812</v>
      </c>
      <c r="D342" s="69" t="s">
        <v>1853</v>
      </c>
      <c r="E342" s="58" t="s">
        <v>65</v>
      </c>
      <c r="F342" s="69" t="s">
        <v>4127</v>
      </c>
      <c r="G342" s="69">
        <v>2004</v>
      </c>
      <c r="H342" s="70">
        <v>8</v>
      </c>
      <c r="I342" s="71">
        <v>341</v>
      </c>
      <c r="J342" s="71">
        <v>43</v>
      </c>
      <c r="K342" s="71">
        <v>22.3</v>
      </c>
      <c r="L342" s="71">
        <v>3.8</v>
      </c>
      <c r="M342" s="70">
        <v>4</v>
      </c>
      <c r="N342" s="71">
        <v>75</v>
      </c>
      <c r="O342" s="60">
        <v>0</v>
      </c>
      <c r="P342" s="70">
        <v>4</v>
      </c>
      <c r="Q342" s="71">
        <v>10</v>
      </c>
      <c r="R342" s="71">
        <v>9</v>
      </c>
      <c r="S342" s="70">
        <v>1.75</v>
      </c>
      <c r="T342" s="71">
        <v>9</v>
      </c>
      <c r="U342" s="71">
        <v>4</v>
      </c>
      <c r="V342" s="78">
        <v>5</v>
      </c>
      <c r="W342" s="78">
        <v>1.32</v>
      </c>
      <c r="X342" s="78">
        <v>0.18</v>
      </c>
      <c r="Y342" s="70">
        <v>6.1</v>
      </c>
      <c r="Z342" s="71">
        <v>4.5</v>
      </c>
      <c r="AA342" s="78">
        <v>1.6</v>
      </c>
      <c r="AB342" s="78">
        <v>0.44</v>
      </c>
      <c r="AC342" s="77">
        <v>-0.62</v>
      </c>
      <c r="AD342" s="63" t="s">
        <v>25</v>
      </c>
    </row>
    <row r="343" spans="1:30" ht="17.25" thickBot="1">
      <c r="A343" s="72">
        <v>116</v>
      </c>
      <c r="B343" s="57" t="s">
        <v>143</v>
      </c>
      <c r="C343" s="58" t="s">
        <v>1812</v>
      </c>
      <c r="D343" s="69" t="s">
        <v>1833</v>
      </c>
      <c r="E343" s="58" t="s">
        <v>81</v>
      </c>
      <c r="F343" s="69" t="s">
        <v>3833</v>
      </c>
      <c r="G343" s="69">
        <v>1996</v>
      </c>
      <c r="H343" s="70">
        <v>6</v>
      </c>
      <c r="I343" s="71">
        <v>336</v>
      </c>
      <c r="J343" s="71">
        <v>56</v>
      </c>
      <c r="K343" s="71">
        <v>20.7</v>
      </c>
      <c r="L343" s="71">
        <v>3.7</v>
      </c>
      <c r="M343" s="70">
        <v>4</v>
      </c>
      <c r="N343" s="71">
        <v>74</v>
      </c>
      <c r="O343" s="60">
        <v>0</v>
      </c>
      <c r="P343" s="70">
        <v>2</v>
      </c>
      <c r="Q343" s="71">
        <v>21</v>
      </c>
      <c r="R343" s="60">
        <v>0</v>
      </c>
      <c r="S343" s="70">
        <v>0.83</v>
      </c>
      <c r="T343" s="71">
        <v>5</v>
      </c>
      <c r="U343" s="71">
        <v>5</v>
      </c>
      <c r="V343" s="60">
        <v>0</v>
      </c>
      <c r="W343" s="60">
        <v>0</v>
      </c>
      <c r="X343" s="77">
        <v>-7.0000000000000007E-2</v>
      </c>
      <c r="Y343" s="70">
        <v>8.3000000000000007</v>
      </c>
      <c r="Z343" s="71">
        <v>4.0999999999999996</v>
      </c>
      <c r="AA343" s="78">
        <v>4.3</v>
      </c>
      <c r="AB343" s="78">
        <v>1.1399999999999999</v>
      </c>
      <c r="AC343" s="78">
        <v>0.75</v>
      </c>
      <c r="AD343" s="63" t="s">
        <v>25</v>
      </c>
    </row>
    <row r="344" spans="1:30" ht="17.25" thickBot="1">
      <c r="A344" s="72">
        <v>449</v>
      </c>
      <c r="B344" s="57" t="s">
        <v>3190</v>
      </c>
      <c r="C344" s="58" t="s">
        <v>1863</v>
      </c>
      <c r="D344" s="69" t="s">
        <v>2805</v>
      </c>
      <c r="E344" s="58" t="s">
        <v>95</v>
      </c>
      <c r="F344" s="69" t="s">
        <v>4207</v>
      </c>
      <c r="G344" s="69">
        <v>2002</v>
      </c>
      <c r="H344" s="70">
        <v>11</v>
      </c>
      <c r="I344" s="71">
        <v>323</v>
      </c>
      <c r="J344" s="71">
        <v>29</v>
      </c>
      <c r="K344" s="71">
        <v>20.3</v>
      </c>
      <c r="L344" s="71">
        <v>3.6</v>
      </c>
      <c r="M344" s="70">
        <v>3</v>
      </c>
      <c r="N344" s="71">
        <v>66</v>
      </c>
      <c r="O344" s="60">
        <v>0</v>
      </c>
      <c r="P344" s="70">
        <v>8</v>
      </c>
      <c r="Q344" s="71">
        <v>16</v>
      </c>
      <c r="R344" s="71">
        <v>3</v>
      </c>
      <c r="S344" s="70">
        <v>1.55</v>
      </c>
      <c r="T344" s="71">
        <v>4</v>
      </c>
      <c r="U344" s="71">
        <v>7</v>
      </c>
      <c r="V344" s="77">
        <v>-3</v>
      </c>
      <c r="W344" s="77">
        <v>-0.84</v>
      </c>
      <c r="X344" s="77">
        <v>-0.48</v>
      </c>
      <c r="Y344" s="70">
        <v>4.4000000000000004</v>
      </c>
      <c r="Z344" s="71">
        <v>5.7</v>
      </c>
      <c r="AA344" s="77">
        <v>-1.2</v>
      </c>
      <c r="AB344" s="77">
        <v>-0.34</v>
      </c>
      <c r="AC344" s="77">
        <v>-0.06</v>
      </c>
      <c r="AD344" s="63" t="s">
        <v>25</v>
      </c>
    </row>
    <row r="345" spans="1:30" ht="17.25" thickBot="1">
      <c r="A345" s="72">
        <v>53</v>
      </c>
      <c r="B345" s="57" t="s">
        <v>2634</v>
      </c>
      <c r="C345" s="58" t="s">
        <v>1812</v>
      </c>
      <c r="D345" s="69" t="s">
        <v>1833</v>
      </c>
      <c r="E345" s="58" t="s">
        <v>2347</v>
      </c>
      <c r="F345" s="69" t="s">
        <v>3934</v>
      </c>
      <c r="G345" s="69">
        <v>1988</v>
      </c>
      <c r="H345" s="70">
        <v>8</v>
      </c>
      <c r="I345" s="71">
        <v>321</v>
      </c>
      <c r="J345" s="71">
        <v>40</v>
      </c>
      <c r="K345" s="71">
        <v>19.8</v>
      </c>
      <c r="L345" s="71">
        <v>3.6</v>
      </c>
      <c r="M345" s="70">
        <v>3</v>
      </c>
      <c r="N345" s="71">
        <v>68</v>
      </c>
      <c r="O345" s="71">
        <v>1</v>
      </c>
      <c r="P345" s="70">
        <v>5</v>
      </c>
      <c r="Q345" s="71">
        <v>24</v>
      </c>
      <c r="R345" s="60">
        <v>0</v>
      </c>
      <c r="S345" s="70">
        <v>0.13</v>
      </c>
      <c r="T345" s="71">
        <v>2</v>
      </c>
      <c r="U345" s="71">
        <v>6</v>
      </c>
      <c r="V345" s="77">
        <v>-4</v>
      </c>
      <c r="W345" s="77">
        <v>-1.1200000000000001</v>
      </c>
      <c r="X345" s="78">
        <v>0.75</v>
      </c>
      <c r="Y345" s="70">
        <v>3.4</v>
      </c>
      <c r="Z345" s="71">
        <v>7.3</v>
      </c>
      <c r="AA345" s="77">
        <v>-4</v>
      </c>
      <c r="AB345" s="77">
        <v>-1.1100000000000001</v>
      </c>
      <c r="AC345" s="78">
        <v>0.24</v>
      </c>
      <c r="AD345" s="63" t="s">
        <v>25</v>
      </c>
    </row>
    <row r="346" spans="1:30" ht="17.25" thickBot="1">
      <c r="A346" s="72">
        <v>353</v>
      </c>
      <c r="B346" s="57" t="s">
        <v>3388</v>
      </c>
      <c r="C346" s="58" t="s">
        <v>1812</v>
      </c>
      <c r="D346" s="69" t="s">
        <v>103</v>
      </c>
      <c r="E346" s="58" t="s">
        <v>69</v>
      </c>
      <c r="F346" s="69" t="s">
        <v>4139</v>
      </c>
      <c r="G346" s="69">
        <v>2005</v>
      </c>
      <c r="H346" s="70">
        <v>4</v>
      </c>
      <c r="I346" s="71">
        <v>321</v>
      </c>
      <c r="J346" s="71">
        <v>80</v>
      </c>
      <c r="K346" s="71">
        <v>19.8</v>
      </c>
      <c r="L346" s="71">
        <v>3.6</v>
      </c>
      <c r="M346" s="70">
        <v>4</v>
      </c>
      <c r="N346" s="71">
        <v>80</v>
      </c>
      <c r="O346" s="71">
        <v>1</v>
      </c>
      <c r="P346" s="59">
        <v>0</v>
      </c>
      <c r="Q346" s="60"/>
      <c r="R346" s="71">
        <v>5</v>
      </c>
      <c r="S346" s="70">
        <v>1</v>
      </c>
      <c r="T346" s="71">
        <v>2</v>
      </c>
      <c r="U346" s="71">
        <v>3</v>
      </c>
      <c r="V346" s="77">
        <v>-1</v>
      </c>
      <c r="W346" s="77">
        <v>-0.28000000000000003</v>
      </c>
      <c r="X346" s="60">
        <v>0</v>
      </c>
      <c r="Y346" s="70">
        <v>3.2</v>
      </c>
      <c r="Z346" s="71">
        <v>7.1</v>
      </c>
      <c r="AA346" s="77">
        <v>-4</v>
      </c>
      <c r="AB346" s="77">
        <v>-1.1100000000000001</v>
      </c>
      <c r="AC346" s="77">
        <v>-1.19</v>
      </c>
      <c r="AD346" s="63" t="s">
        <v>25</v>
      </c>
    </row>
    <row r="347" spans="1:30" ht="17.25" thickBot="1">
      <c r="A347" s="72">
        <v>571</v>
      </c>
      <c r="B347" s="57" t="s">
        <v>3195</v>
      </c>
      <c r="C347" s="58" t="s">
        <v>1844</v>
      </c>
      <c r="D347" s="69" t="s">
        <v>1819</v>
      </c>
      <c r="E347" s="58" t="s">
        <v>2346</v>
      </c>
      <c r="F347" s="69" t="s">
        <v>3838</v>
      </c>
      <c r="G347" s="69">
        <v>1999</v>
      </c>
      <c r="H347" s="70">
        <v>11</v>
      </c>
      <c r="I347" s="71">
        <v>320</v>
      </c>
      <c r="J347" s="71">
        <v>29</v>
      </c>
      <c r="K347" s="71">
        <v>19.8</v>
      </c>
      <c r="L347" s="71">
        <v>3.6</v>
      </c>
      <c r="M347" s="70">
        <v>2</v>
      </c>
      <c r="N347" s="71">
        <v>63</v>
      </c>
      <c r="O347" s="60">
        <v>0</v>
      </c>
      <c r="P347" s="70">
        <v>9</v>
      </c>
      <c r="Q347" s="71">
        <v>22</v>
      </c>
      <c r="R347" s="71">
        <v>2</v>
      </c>
      <c r="S347" s="70">
        <v>0.73</v>
      </c>
      <c r="T347" s="71">
        <v>4</v>
      </c>
      <c r="U347" s="71">
        <v>6</v>
      </c>
      <c r="V347" s="77">
        <v>-2</v>
      </c>
      <c r="W347" s="77">
        <v>-0.56000000000000005</v>
      </c>
      <c r="X347" s="78">
        <v>0.55000000000000004</v>
      </c>
      <c r="Y347" s="70">
        <v>3.2</v>
      </c>
      <c r="Z347" s="71">
        <v>7</v>
      </c>
      <c r="AA347" s="77">
        <v>-3.8</v>
      </c>
      <c r="AB347" s="77">
        <v>-1.06</v>
      </c>
      <c r="AC347" s="77">
        <v>-0.36</v>
      </c>
      <c r="AD347" s="63" t="s">
        <v>25</v>
      </c>
    </row>
    <row r="348" spans="1:30" ht="17.25" thickBot="1">
      <c r="A348" s="72">
        <v>306</v>
      </c>
      <c r="B348" s="57" t="s">
        <v>226</v>
      </c>
      <c r="C348" s="58" t="s">
        <v>1812</v>
      </c>
      <c r="D348" s="69" t="s">
        <v>104</v>
      </c>
      <c r="E348" s="58" t="s">
        <v>96</v>
      </c>
      <c r="F348" s="69" t="s">
        <v>4105</v>
      </c>
      <c r="G348" s="69">
        <v>1993</v>
      </c>
      <c r="H348" s="70">
        <v>5</v>
      </c>
      <c r="I348" s="71">
        <v>316</v>
      </c>
      <c r="J348" s="71">
        <v>63</v>
      </c>
      <c r="K348" s="71">
        <v>19.5</v>
      </c>
      <c r="L348" s="71">
        <v>3.5</v>
      </c>
      <c r="M348" s="70">
        <v>3</v>
      </c>
      <c r="N348" s="71">
        <v>90</v>
      </c>
      <c r="O348" s="71">
        <v>3</v>
      </c>
      <c r="P348" s="70">
        <v>2</v>
      </c>
      <c r="Q348" s="71">
        <v>23</v>
      </c>
      <c r="R348" s="71">
        <v>10</v>
      </c>
      <c r="S348" s="70">
        <v>0.6</v>
      </c>
      <c r="T348" s="71">
        <v>2</v>
      </c>
      <c r="U348" s="71">
        <v>7</v>
      </c>
      <c r="V348" s="77">
        <v>-5</v>
      </c>
      <c r="W348" s="77">
        <v>-1.42</v>
      </c>
      <c r="X348" s="77">
        <v>-1.84</v>
      </c>
      <c r="Y348" s="70">
        <v>4.8</v>
      </c>
      <c r="Z348" s="71">
        <v>7</v>
      </c>
      <c r="AA348" s="77">
        <v>-2.2000000000000002</v>
      </c>
      <c r="AB348" s="77">
        <v>-0.64</v>
      </c>
      <c r="AC348" s="77">
        <v>-1.1599999999999999</v>
      </c>
      <c r="AD348" s="63" t="s">
        <v>25</v>
      </c>
    </row>
    <row r="349" spans="1:30" ht="17.25" thickBot="1">
      <c r="A349" s="72">
        <v>372</v>
      </c>
      <c r="B349" s="57" t="s">
        <v>3204</v>
      </c>
      <c r="C349" s="58" t="s">
        <v>1865</v>
      </c>
      <c r="D349" s="69" t="s">
        <v>104</v>
      </c>
      <c r="E349" s="58" t="s">
        <v>91</v>
      </c>
      <c r="F349" s="69" t="s">
        <v>4149</v>
      </c>
      <c r="G349" s="69">
        <v>1997</v>
      </c>
      <c r="H349" s="70">
        <v>5</v>
      </c>
      <c r="I349" s="71">
        <v>316</v>
      </c>
      <c r="J349" s="71">
        <v>63</v>
      </c>
      <c r="K349" s="71">
        <v>19.5</v>
      </c>
      <c r="L349" s="71">
        <v>3.5</v>
      </c>
      <c r="M349" s="70">
        <v>3</v>
      </c>
      <c r="N349" s="71">
        <v>90</v>
      </c>
      <c r="O349" s="71">
        <v>3</v>
      </c>
      <c r="P349" s="70">
        <v>2</v>
      </c>
      <c r="Q349" s="71">
        <v>23</v>
      </c>
      <c r="R349" s="71">
        <v>8</v>
      </c>
      <c r="S349" s="70">
        <v>1.4</v>
      </c>
      <c r="T349" s="71">
        <v>5</v>
      </c>
      <c r="U349" s="71">
        <v>6</v>
      </c>
      <c r="V349" s="77">
        <v>-1</v>
      </c>
      <c r="W349" s="77">
        <v>-0.28000000000000003</v>
      </c>
      <c r="X349" s="77">
        <v>-0.42</v>
      </c>
      <c r="Y349" s="70">
        <v>5</v>
      </c>
      <c r="Z349" s="71">
        <v>4.7</v>
      </c>
      <c r="AA349" s="78">
        <v>0.3</v>
      </c>
      <c r="AB349" s="78">
        <v>0.09</v>
      </c>
      <c r="AC349" s="78">
        <v>0.43</v>
      </c>
      <c r="AD349" s="63" t="s">
        <v>25</v>
      </c>
    </row>
    <row r="350" spans="1:30" ht="17.25" thickBot="1">
      <c r="A350" s="72">
        <v>480</v>
      </c>
      <c r="B350" s="57" t="s">
        <v>3229</v>
      </c>
      <c r="C350" s="58" t="s">
        <v>1812</v>
      </c>
      <c r="D350" s="69" t="s">
        <v>1810</v>
      </c>
      <c r="E350" s="58" t="s">
        <v>83</v>
      </c>
      <c r="F350" s="69" t="s">
        <v>4226</v>
      </c>
      <c r="G350" s="69">
        <v>2001</v>
      </c>
      <c r="H350" s="70">
        <v>8</v>
      </c>
      <c r="I350" s="71">
        <v>316</v>
      </c>
      <c r="J350" s="71">
        <v>40</v>
      </c>
      <c r="K350" s="71">
        <v>19.5</v>
      </c>
      <c r="L350" s="71">
        <v>3.5</v>
      </c>
      <c r="M350" s="70">
        <v>2</v>
      </c>
      <c r="N350" s="71">
        <v>90</v>
      </c>
      <c r="O350" s="71">
        <v>1</v>
      </c>
      <c r="P350" s="70">
        <v>6</v>
      </c>
      <c r="Q350" s="71">
        <v>23</v>
      </c>
      <c r="R350" s="60">
        <v>0</v>
      </c>
      <c r="S350" s="70">
        <v>2.5</v>
      </c>
      <c r="T350" s="71">
        <v>7</v>
      </c>
      <c r="U350" s="71">
        <v>3</v>
      </c>
      <c r="V350" s="78">
        <v>4</v>
      </c>
      <c r="W350" s="78">
        <v>1.1399999999999999</v>
      </c>
      <c r="X350" s="78">
        <v>0.31</v>
      </c>
      <c r="Y350" s="70">
        <v>3.7</v>
      </c>
      <c r="Z350" s="71">
        <v>3.4</v>
      </c>
      <c r="AA350" s="78">
        <v>0.3</v>
      </c>
      <c r="AB350" s="78">
        <v>7.0000000000000007E-2</v>
      </c>
      <c r="AC350" s="77">
        <v>-0.44</v>
      </c>
      <c r="AD350" s="63" t="s">
        <v>25</v>
      </c>
    </row>
    <row r="351" spans="1:30" ht="17.25" thickBot="1">
      <c r="A351" s="72">
        <v>150</v>
      </c>
      <c r="B351" s="57" t="s">
        <v>2909</v>
      </c>
      <c r="C351" s="58" t="s">
        <v>1844</v>
      </c>
      <c r="D351" s="69" t="s">
        <v>104</v>
      </c>
      <c r="E351" s="58" t="s">
        <v>2346</v>
      </c>
      <c r="F351" s="69" t="s">
        <v>4003</v>
      </c>
      <c r="G351" s="69">
        <v>1999</v>
      </c>
      <c r="H351" s="70">
        <v>8</v>
      </c>
      <c r="I351" s="71">
        <v>312</v>
      </c>
      <c r="J351" s="71">
        <v>39</v>
      </c>
      <c r="K351" s="71">
        <v>19.3</v>
      </c>
      <c r="L351" s="71">
        <v>3.5</v>
      </c>
      <c r="M351" s="70">
        <v>3</v>
      </c>
      <c r="N351" s="71">
        <v>83</v>
      </c>
      <c r="O351" s="71">
        <v>2</v>
      </c>
      <c r="P351" s="70">
        <v>5</v>
      </c>
      <c r="Q351" s="71">
        <v>13</v>
      </c>
      <c r="R351" s="71">
        <v>5</v>
      </c>
      <c r="S351" s="70">
        <v>0.88</v>
      </c>
      <c r="T351" s="71">
        <v>3</v>
      </c>
      <c r="U351" s="71">
        <v>13</v>
      </c>
      <c r="V351" s="77">
        <v>-10</v>
      </c>
      <c r="W351" s="77">
        <v>-2.88</v>
      </c>
      <c r="X351" s="77">
        <v>-2.33</v>
      </c>
      <c r="Y351" s="70">
        <v>3.2</v>
      </c>
      <c r="Z351" s="71">
        <v>7</v>
      </c>
      <c r="AA351" s="77">
        <v>-3.8</v>
      </c>
      <c r="AB351" s="77">
        <v>-1.1100000000000001</v>
      </c>
      <c r="AC351" s="77">
        <v>-0.41</v>
      </c>
      <c r="AD351" s="63" t="s">
        <v>25</v>
      </c>
    </row>
    <row r="352" spans="1:30" ht="17.25" thickBot="1">
      <c r="A352" s="72">
        <v>84</v>
      </c>
      <c r="B352" s="57" t="s">
        <v>3228</v>
      </c>
      <c r="C352" s="58" t="s">
        <v>1840</v>
      </c>
      <c r="D352" s="69" t="s">
        <v>102</v>
      </c>
      <c r="E352" s="58" t="s">
        <v>81</v>
      </c>
      <c r="F352" s="69" t="s">
        <v>3956</v>
      </c>
      <c r="G352" s="69">
        <v>2001</v>
      </c>
      <c r="H352" s="70">
        <v>10</v>
      </c>
      <c r="I352" s="71">
        <v>308</v>
      </c>
      <c r="J352" s="71">
        <v>31</v>
      </c>
      <c r="K352" s="71">
        <v>19</v>
      </c>
      <c r="L352" s="71">
        <v>3.4</v>
      </c>
      <c r="M352" s="70">
        <v>4</v>
      </c>
      <c r="N352" s="71">
        <v>58</v>
      </c>
      <c r="O352" s="60">
        <v>0</v>
      </c>
      <c r="P352" s="70">
        <v>6</v>
      </c>
      <c r="Q352" s="71">
        <v>13</v>
      </c>
      <c r="R352" s="60">
        <v>0</v>
      </c>
      <c r="S352" s="70">
        <v>1.3</v>
      </c>
      <c r="T352" s="71">
        <v>4</v>
      </c>
      <c r="U352" s="71">
        <v>5</v>
      </c>
      <c r="V352" s="77">
        <v>-1</v>
      </c>
      <c r="W352" s="77">
        <v>-0.28999999999999998</v>
      </c>
      <c r="X352" s="77">
        <v>-0.43</v>
      </c>
      <c r="Y352" s="70">
        <v>6.6</v>
      </c>
      <c r="Z352" s="71">
        <v>4.5999999999999996</v>
      </c>
      <c r="AA352" s="78">
        <v>2.1</v>
      </c>
      <c r="AB352" s="78">
        <v>0.6</v>
      </c>
      <c r="AC352" s="78">
        <v>7.0000000000000007E-2</v>
      </c>
      <c r="AD352" s="63" t="s">
        <v>25</v>
      </c>
    </row>
    <row r="353" spans="1:30" ht="17.25" thickBot="1">
      <c r="A353" s="72">
        <v>589</v>
      </c>
      <c r="B353" s="57" t="s">
        <v>346</v>
      </c>
      <c r="C353" s="58" t="s">
        <v>1822</v>
      </c>
      <c r="D353" s="69" t="s">
        <v>102</v>
      </c>
      <c r="E353" s="58" t="s">
        <v>75</v>
      </c>
      <c r="F353" s="69" t="s">
        <v>4300</v>
      </c>
      <c r="G353" s="69">
        <v>1995</v>
      </c>
      <c r="H353" s="70">
        <v>12</v>
      </c>
      <c r="I353" s="71">
        <v>307</v>
      </c>
      <c r="J353" s="71">
        <v>26</v>
      </c>
      <c r="K353" s="71">
        <v>19</v>
      </c>
      <c r="L353" s="71">
        <v>3.4</v>
      </c>
      <c r="M353" s="70">
        <v>2</v>
      </c>
      <c r="N353" s="71">
        <v>61</v>
      </c>
      <c r="O353" s="60">
        <v>0</v>
      </c>
      <c r="P353" s="70">
        <v>10</v>
      </c>
      <c r="Q353" s="71">
        <v>19</v>
      </c>
      <c r="R353" s="71">
        <v>5</v>
      </c>
      <c r="S353" s="70">
        <v>1.33</v>
      </c>
      <c r="T353" s="71">
        <v>6</v>
      </c>
      <c r="U353" s="71">
        <v>4</v>
      </c>
      <c r="V353" s="78">
        <v>2</v>
      </c>
      <c r="W353" s="78">
        <v>0.59</v>
      </c>
      <c r="X353" s="78">
        <v>1.07</v>
      </c>
      <c r="Y353" s="70">
        <v>6.5</v>
      </c>
      <c r="Z353" s="71">
        <v>4.3</v>
      </c>
      <c r="AA353" s="78">
        <v>2.2999999999999998</v>
      </c>
      <c r="AB353" s="78">
        <v>0.67</v>
      </c>
      <c r="AC353" s="78">
        <v>1.37</v>
      </c>
      <c r="AD353" s="63" t="s">
        <v>25</v>
      </c>
    </row>
    <row r="354" spans="1:30" ht="17.25" thickBot="1">
      <c r="A354" s="72">
        <v>340</v>
      </c>
      <c r="B354" s="57" t="s">
        <v>2711</v>
      </c>
      <c r="C354" s="58" t="s">
        <v>1821</v>
      </c>
      <c r="D354" s="69" t="s">
        <v>103</v>
      </c>
      <c r="E354" s="58" t="s">
        <v>71</v>
      </c>
      <c r="F354" s="69" t="s">
        <v>4131</v>
      </c>
      <c r="G354" s="69">
        <v>1996</v>
      </c>
      <c r="H354" s="70">
        <v>8</v>
      </c>
      <c r="I354" s="71">
        <v>306</v>
      </c>
      <c r="J354" s="71">
        <v>38</v>
      </c>
      <c r="K354" s="71">
        <v>18.899999999999999</v>
      </c>
      <c r="L354" s="71">
        <v>3.4</v>
      </c>
      <c r="M354" s="70">
        <v>3</v>
      </c>
      <c r="N354" s="71">
        <v>76</v>
      </c>
      <c r="O354" s="60">
        <v>0</v>
      </c>
      <c r="P354" s="70">
        <v>5</v>
      </c>
      <c r="Q354" s="71">
        <v>15</v>
      </c>
      <c r="R354" s="71">
        <v>5</v>
      </c>
      <c r="S354" s="70">
        <v>1.63</v>
      </c>
      <c r="T354" s="71">
        <v>5</v>
      </c>
      <c r="U354" s="71">
        <v>9</v>
      </c>
      <c r="V354" s="77">
        <v>-4</v>
      </c>
      <c r="W354" s="77">
        <v>-1.18</v>
      </c>
      <c r="X354" s="77">
        <v>-2.34</v>
      </c>
      <c r="Y354" s="70">
        <v>5.8</v>
      </c>
      <c r="Z354" s="71">
        <v>7.9</v>
      </c>
      <c r="AA354" s="77">
        <v>-2.1</v>
      </c>
      <c r="AB354" s="77">
        <v>-0.61</v>
      </c>
      <c r="AC354" s="77">
        <v>-0.81</v>
      </c>
      <c r="AD354" s="63" t="s">
        <v>25</v>
      </c>
    </row>
    <row r="355" spans="1:30" ht="17.25" thickBot="1">
      <c r="A355" s="72">
        <v>446</v>
      </c>
      <c r="B355" s="57" t="s">
        <v>2679</v>
      </c>
      <c r="C355" s="58" t="s">
        <v>1812</v>
      </c>
      <c r="D355" s="69" t="s">
        <v>1833</v>
      </c>
      <c r="E355" s="58" t="s">
        <v>2347</v>
      </c>
      <c r="F355" s="69" t="s">
        <v>4205</v>
      </c>
      <c r="G355" s="69">
        <v>1994</v>
      </c>
      <c r="H355" s="70">
        <v>8</v>
      </c>
      <c r="I355" s="71">
        <v>302</v>
      </c>
      <c r="J355" s="71">
        <v>38</v>
      </c>
      <c r="K355" s="71">
        <v>18.600000000000001</v>
      </c>
      <c r="L355" s="71">
        <v>3.4</v>
      </c>
      <c r="M355" s="70">
        <v>3</v>
      </c>
      <c r="N355" s="71">
        <v>64</v>
      </c>
      <c r="O355" s="71">
        <v>1</v>
      </c>
      <c r="P355" s="70">
        <v>5</v>
      </c>
      <c r="Q355" s="71">
        <v>22</v>
      </c>
      <c r="R355" s="71">
        <v>2</v>
      </c>
      <c r="S355" s="70">
        <v>0.5</v>
      </c>
      <c r="T355" s="71">
        <v>4</v>
      </c>
      <c r="U355" s="71">
        <v>5</v>
      </c>
      <c r="V355" s="77">
        <v>-1</v>
      </c>
      <c r="W355" s="77">
        <v>-0.3</v>
      </c>
      <c r="X355" s="78">
        <v>1.75</v>
      </c>
      <c r="Y355" s="70">
        <v>2.6</v>
      </c>
      <c r="Z355" s="71">
        <v>5.5</v>
      </c>
      <c r="AA355" s="77">
        <v>-3</v>
      </c>
      <c r="AB355" s="77">
        <v>-0.88</v>
      </c>
      <c r="AC355" s="78">
        <v>0.53</v>
      </c>
      <c r="AD355" s="63" t="s">
        <v>25</v>
      </c>
    </row>
    <row r="356" spans="1:30" ht="17.25" thickBot="1">
      <c r="A356" s="72">
        <v>172</v>
      </c>
      <c r="B356" s="57" t="s">
        <v>3185</v>
      </c>
      <c r="C356" s="58" t="s">
        <v>1812</v>
      </c>
      <c r="D356" s="69" t="s">
        <v>103</v>
      </c>
      <c r="E356" s="58" t="s">
        <v>93</v>
      </c>
      <c r="F356" s="69" t="s">
        <v>3866</v>
      </c>
      <c r="G356" s="69">
        <v>2001</v>
      </c>
      <c r="H356" s="70">
        <v>10</v>
      </c>
      <c r="I356" s="71">
        <v>295</v>
      </c>
      <c r="J356" s="71">
        <v>30</v>
      </c>
      <c r="K356" s="71">
        <v>18.2</v>
      </c>
      <c r="L356" s="71">
        <v>3.3</v>
      </c>
      <c r="M356" s="70">
        <v>2</v>
      </c>
      <c r="N356" s="71">
        <v>79</v>
      </c>
      <c r="O356" s="60">
        <v>0</v>
      </c>
      <c r="P356" s="70">
        <v>8</v>
      </c>
      <c r="Q356" s="71">
        <v>17</v>
      </c>
      <c r="R356" s="71">
        <v>3</v>
      </c>
      <c r="S356" s="70">
        <v>1.1000000000000001</v>
      </c>
      <c r="T356" s="71">
        <v>7</v>
      </c>
      <c r="U356" s="71">
        <v>6</v>
      </c>
      <c r="V356" s="78">
        <v>1</v>
      </c>
      <c r="W356" s="78">
        <v>0.31</v>
      </c>
      <c r="X356" s="78">
        <v>0.85</v>
      </c>
      <c r="Y356" s="70">
        <v>5.2</v>
      </c>
      <c r="Z356" s="71">
        <v>6</v>
      </c>
      <c r="AA356" s="77">
        <v>-0.9</v>
      </c>
      <c r="AB356" s="77">
        <v>-0.26</v>
      </c>
      <c r="AC356" s="78">
        <v>0.23</v>
      </c>
      <c r="AD356" s="63" t="s">
        <v>25</v>
      </c>
    </row>
    <row r="357" spans="1:30" ht="17.25" thickBot="1">
      <c r="A357" s="72">
        <v>615</v>
      </c>
      <c r="B357" s="57" t="s">
        <v>380</v>
      </c>
      <c r="C357" s="58" t="s">
        <v>1862</v>
      </c>
      <c r="D357" s="69" t="s">
        <v>103</v>
      </c>
      <c r="E357" s="58" t="s">
        <v>77</v>
      </c>
      <c r="F357" s="69" t="s">
        <v>4319</v>
      </c>
      <c r="G357" s="69">
        <v>2004</v>
      </c>
      <c r="H357" s="70">
        <v>9</v>
      </c>
      <c r="I357" s="71">
        <v>294</v>
      </c>
      <c r="J357" s="71">
        <v>33</v>
      </c>
      <c r="K357" s="71">
        <v>19.2</v>
      </c>
      <c r="L357" s="71">
        <v>3.3</v>
      </c>
      <c r="M357" s="70">
        <v>3</v>
      </c>
      <c r="N357" s="71">
        <v>62</v>
      </c>
      <c r="O357" s="60">
        <v>0</v>
      </c>
      <c r="P357" s="70">
        <v>6</v>
      </c>
      <c r="Q357" s="71">
        <v>18</v>
      </c>
      <c r="R357" s="71">
        <v>8</v>
      </c>
      <c r="S357" s="70">
        <v>1.33</v>
      </c>
      <c r="T357" s="71">
        <v>5</v>
      </c>
      <c r="U357" s="71">
        <v>2</v>
      </c>
      <c r="V357" s="78">
        <v>3</v>
      </c>
      <c r="W357" s="78">
        <v>0.92</v>
      </c>
      <c r="X357" s="78">
        <v>1.1399999999999999</v>
      </c>
      <c r="Y357" s="59"/>
      <c r="Z357" s="60"/>
      <c r="AA357" s="60"/>
      <c r="AB357" s="60"/>
      <c r="AC357" s="60"/>
      <c r="AD357" s="63" t="s">
        <v>25</v>
      </c>
    </row>
    <row r="358" spans="1:30" ht="17.25" thickBot="1">
      <c r="A358" s="72">
        <v>193</v>
      </c>
      <c r="B358" s="57" t="s">
        <v>2958</v>
      </c>
      <c r="C358" s="58" t="s">
        <v>1820</v>
      </c>
      <c r="D358" s="69" t="s">
        <v>1810</v>
      </c>
      <c r="E358" s="58" t="s">
        <v>73</v>
      </c>
      <c r="F358" s="69" t="s">
        <v>4035</v>
      </c>
      <c r="G358" s="69">
        <v>2002</v>
      </c>
      <c r="H358" s="70">
        <v>9</v>
      </c>
      <c r="I358" s="71">
        <v>290</v>
      </c>
      <c r="J358" s="71">
        <v>32</v>
      </c>
      <c r="K358" s="71">
        <v>17.899999999999999</v>
      </c>
      <c r="L358" s="71">
        <v>3.2</v>
      </c>
      <c r="M358" s="70">
        <v>2</v>
      </c>
      <c r="N358" s="71">
        <v>45</v>
      </c>
      <c r="O358" s="60">
        <v>0</v>
      </c>
      <c r="P358" s="70">
        <v>7</v>
      </c>
      <c r="Q358" s="71">
        <v>29</v>
      </c>
      <c r="R358" s="60">
        <v>0</v>
      </c>
      <c r="S358" s="70">
        <v>1.44</v>
      </c>
      <c r="T358" s="71">
        <v>7</v>
      </c>
      <c r="U358" s="71">
        <v>6</v>
      </c>
      <c r="V358" s="78">
        <v>1</v>
      </c>
      <c r="W358" s="78">
        <v>0.31</v>
      </c>
      <c r="X358" s="78">
        <v>0.18</v>
      </c>
      <c r="Y358" s="70">
        <v>6.6</v>
      </c>
      <c r="Z358" s="71">
        <v>3.4</v>
      </c>
      <c r="AA358" s="78">
        <v>3.2</v>
      </c>
      <c r="AB358" s="78">
        <v>0.99</v>
      </c>
      <c r="AC358" s="78">
        <v>1.02</v>
      </c>
      <c r="AD358" s="63" t="s">
        <v>25</v>
      </c>
    </row>
    <row r="359" spans="1:30" ht="17.25" thickBot="1">
      <c r="A359" s="72">
        <v>533</v>
      </c>
      <c r="B359" s="57" t="s">
        <v>3193</v>
      </c>
      <c r="C359" s="58" t="s">
        <v>1846</v>
      </c>
      <c r="D359" s="69" t="s">
        <v>1819</v>
      </c>
      <c r="E359" s="58" t="s">
        <v>95</v>
      </c>
      <c r="F359" s="69" t="s">
        <v>4260</v>
      </c>
      <c r="G359" s="69">
        <v>1999</v>
      </c>
      <c r="H359" s="70">
        <v>10</v>
      </c>
      <c r="I359" s="71">
        <v>290</v>
      </c>
      <c r="J359" s="71">
        <v>29</v>
      </c>
      <c r="K359" s="71">
        <v>18.3</v>
      </c>
      <c r="L359" s="71">
        <v>3.2</v>
      </c>
      <c r="M359" s="70">
        <v>1</v>
      </c>
      <c r="N359" s="71">
        <v>78</v>
      </c>
      <c r="O359" s="60">
        <v>0</v>
      </c>
      <c r="P359" s="70">
        <v>9</v>
      </c>
      <c r="Q359" s="71">
        <v>24</v>
      </c>
      <c r="R359" s="71">
        <v>3</v>
      </c>
      <c r="S359" s="70">
        <v>1.7</v>
      </c>
      <c r="T359" s="71">
        <v>5</v>
      </c>
      <c r="U359" s="71">
        <v>7</v>
      </c>
      <c r="V359" s="77">
        <v>-2</v>
      </c>
      <c r="W359" s="77">
        <v>-0.62</v>
      </c>
      <c r="X359" s="77">
        <v>-0.2</v>
      </c>
      <c r="Y359" s="70">
        <v>6.2</v>
      </c>
      <c r="Z359" s="71">
        <v>5.5</v>
      </c>
      <c r="AA359" s="78">
        <v>0.7</v>
      </c>
      <c r="AB359" s="78">
        <v>0.23</v>
      </c>
      <c r="AC359" s="78">
        <v>0.65</v>
      </c>
      <c r="AD359" s="63" t="s">
        <v>25</v>
      </c>
    </row>
    <row r="360" spans="1:30" ht="17.25" thickBot="1">
      <c r="A360" s="72">
        <v>86</v>
      </c>
      <c r="B360" s="57" t="s">
        <v>2640</v>
      </c>
      <c r="C360" s="58" t="s">
        <v>1812</v>
      </c>
      <c r="D360" s="69" t="s">
        <v>1853</v>
      </c>
      <c r="E360" s="58" t="s">
        <v>2347</v>
      </c>
      <c r="F360" s="69" t="s">
        <v>3957</v>
      </c>
      <c r="G360" s="69">
        <v>2003</v>
      </c>
      <c r="H360" s="70">
        <v>6</v>
      </c>
      <c r="I360" s="71">
        <v>280</v>
      </c>
      <c r="J360" s="71">
        <v>47</v>
      </c>
      <c r="K360" s="71">
        <v>17.3</v>
      </c>
      <c r="L360" s="71">
        <v>3.1</v>
      </c>
      <c r="M360" s="70">
        <v>4</v>
      </c>
      <c r="N360" s="71">
        <v>65</v>
      </c>
      <c r="O360" s="60">
        <v>0</v>
      </c>
      <c r="P360" s="70">
        <v>2</v>
      </c>
      <c r="Q360" s="71">
        <v>11</v>
      </c>
      <c r="R360" s="71">
        <v>5</v>
      </c>
      <c r="S360" s="70">
        <v>0.67</v>
      </c>
      <c r="T360" s="71">
        <v>1</v>
      </c>
      <c r="U360" s="71">
        <v>3</v>
      </c>
      <c r="V360" s="77">
        <v>-2</v>
      </c>
      <c r="W360" s="77">
        <v>-0.64</v>
      </c>
      <c r="X360" s="78">
        <v>1.3</v>
      </c>
      <c r="Y360" s="70">
        <v>1.4</v>
      </c>
      <c r="Z360" s="71">
        <v>2.5</v>
      </c>
      <c r="AA360" s="77">
        <v>-1</v>
      </c>
      <c r="AB360" s="77">
        <v>-0.34</v>
      </c>
      <c r="AC360" s="78">
        <v>1.17</v>
      </c>
      <c r="AD360" s="63" t="s">
        <v>25</v>
      </c>
    </row>
    <row r="361" spans="1:30" ht="17.25" thickBot="1">
      <c r="A361" s="72">
        <v>328</v>
      </c>
      <c r="B361" s="57" t="s">
        <v>2668</v>
      </c>
      <c r="C361" s="58" t="s">
        <v>1815</v>
      </c>
      <c r="D361" s="69" t="s">
        <v>104</v>
      </c>
      <c r="E361" s="58" t="s">
        <v>2347</v>
      </c>
      <c r="F361" s="69" t="s">
        <v>4121</v>
      </c>
      <c r="G361" s="69">
        <v>2001</v>
      </c>
      <c r="H361" s="70">
        <v>6</v>
      </c>
      <c r="I361" s="71">
        <v>279</v>
      </c>
      <c r="J361" s="71">
        <v>47</v>
      </c>
      <c r="K361" s="71">
        <v>17.2</v>
      </c>
      <c r="L361" s="71">
        <v>3.1</v>
      </c>
      <c r="M361" s="70">
        <v>2</v>
      </c>
      <c r="N361" s="71">
        <v>62</v>
      </c>
      <c r="O361" s="60">
        <v>0</v>
      </c>
      <c r="P361" s="70">
        <v>4</v>
      </c>
      <c r="Q361" s="71">
        <v>39</v>
      </c>
      <c r="R361" s="71">
        <v>10</v>
      </c>
      <c r="S361" s="70">
        <v>0.33</v>
      </c>
      <c r="T361" s="71">
        <v>5</v>
      </c>
      <c r="U361" s="71">
        <v>7</v>
      </c>
      <c r="V361" s="77">
        <v>-2</v>
      </c>
      <c r="W361" s="77">
        <v>-0.65</v>
      </c>
      <c r="X361" s="78">
        <v>1.3</v>
      </c>
      <c r="Y361" s="70">
        <v>2</v>
      </c>
      <c r="Z361" s="71">
        <v>7.4</v>
      </c>
      <c r="AA361" s="77">
        <v>-5.3</v>
      </c>
      <c r="AB361" s="77">
        <v>-1.72</v>
      </c>
      <c r="AC361" s="77">
        <v>-0.5</v>
      </c>
      <c r="AD361" s="63" t="s">
        <v>25</v>
      </c>
    </row>
    <row r="362" spans="1:30" ht="17.25" thickBot="1">
      <c r="A362" s="72">
        <v>578</v>
      </c>
      <c r="B362" s="57" t="s">
        <v>2692</v>
      </c>
      <c r="C362" s="58" t="s">
        <v>1814</v>
      </c>
      <c r="D362" s="69" t="s">
        <v>103</v>
      </c>
      <c r="E362" s="58" t="s">
        <v>81</v>
      </c>
      <c r="F362" s="69" t="s">
        <v>4292</v>
      </c>
      <c r="G362" s="69">
        <v>2004</v>
      </c>
      <c r="H362" s="70">
        <v>10</v>
      </c>
      <c r="I362" s="71">
        <v>273</v>
      </c>
      <c r="J362" s="71">
        <v>27</v>
      </c>
      <c r="K362" s="71">
        <v>16.899999999999999</v>
      </c>
      <c r="L362" s="71">
        <v>3</v>
      </c>
      <c r="M362" s="70">
        <v>3</v>
      </c>
      <c r="N362" s="71">
        <v>72</v>
      </c>
      <c r="O362" s="71">
        <v>1</v>
      </c>
      <c r="P362" s="70">
        <v>7</v>
      </c>
      <c r="Q362" s="71">
        <v>8</v>
      </c>
      <c r="R362" s="71">
        <v>4</v>
      </c>
      <c r="S362" s="70">
        <v>1.2</v>
      </c>
      <c r="T362" s="71">
        <v>3</v>
      </c>
      <c r="U362" s="71">
        <v>6</v>
      </c>
      <c r="V362" s="77">
        <v>-3</v>
      </c>
      <c r="W362" s="77">
        <v>-0.99</v>
      </c>
      <c r="X362" s="77">
        <v>-1.26</v>
      </c>
      <c r="Y362" s="70">
        <v>6.4</v>
      </c>
      <c r="Z362" s="71">
        <v>6.5</v>
      </c>
      <c r="AA362" s="77">
        <v>-0.2</v>
      </c>
      <c r="AB362" s="77">
        <v>-0.05</v>
      </c>
      <c r="AC362" s="77">
        <v>-0.72</v>
      </c>
      <c r="AD362" s="63" t="s">
        <v>25</v>
      </c>
    </row>
    <row r="363" spans="1:30" ht="17.25" thickBot="1">
      <c r="A363" s="72">
        <v>192</v>
      </c>
      <c r="B363" s="57" t="s">
        <v>92</v>
      </c>
      <c r="C363" s="58" t="s">
        <v>1834</v>
      </c>
      <c r="D363" s="69" t="s">
        <v>111</v>
      </c>
      <c r="E363" s="58" t="s">
        <v>91</v>
      </c>
      <c r="F363" s="69" t="s">
        <v>4034</v>
      </c>
      <c r="G363" s="69">
        <v>1985</v>
      </c>
      <c r="H363" s="70">
        <v>3</v>
      </c>
      <c r="I363" s="71">
        <v>270</v>
      </c>
      <c r="J363" s="71">
        <v>90</v>
      </c>
      <c r="K363" s="71">
        <v>16.7</v>
      </c>
      <c r="L363" s="71">
        <v>3</v>
      </c>
      <c r="M363" s="70">
        <v>3</v>
      </c>
      <c r="N363" s="71">
        <v>90</v>
      </c>
      <c r="O363" s="71">
        <v>3</v>
      </c>
      <c r="P363" s="59">
        <v>0</v>
      </c>
      <c r="Q363" s="60"/>
      <c r="R363" s="71">
        <v>14</v>
      </c>
      <c r="S363" s="70">
        <v>2</v>
      </c>
      <c r="T363" s="71">
        <v>5</v>
      </c>
      <c r="U363" s="71">
        <v>6</v>
      </c>
      <c r="V363" s="77">
        <v>-1</v>
      </c>
      <c r="W363" s="77">
        <v>-0.33</v>
      </c>
      <c r="X363" s="77">
        <v>-0.47</v>
      </c>
      <c r="Y363" s="70">
        <v>4.7</v>
      </c>
      <c r="Z363" s="71">
        <v>4.8</v>
      </c>
      <c r="AA363" s="77">
        <v>-0.1</v>
      </c>
      <c r="AB363" s="77">
        <v>-0.02</v>
      </c>
      <c r="AC363" s="78">
        <v>0.28000000000000003</v>
      </c>
      <c r="AD363" s="63" t="s">
        <v>25</v>
      </c>
    </row>
    <row r="364" spans="1:30" ht="17.25" thickBot="1">
      <c r="A364" s="72">
        <v>344</v>
      </c>
      <c r="B364" s="57" t="s">
        <v>2670</v>
      </c>
      <c r="C364" s="58" t="s">
        <v>1812</v>
      </c>
      <c r="D364" s="69" t="s">
        <v>1833</v>
      </c>
      <c r="E364" s="58" t="s">
        <v>2347</v>
      </c>
      <c r="F364" s="69" t="s">
        <v>3868</v>
      </c>
      <c r="G364" s="69">
        <v>1997</v>
      </c>
      <c r="H364" s="70">
        <v>6</v>
      </c>
      <c r="I364" s="71">
        <v>268</v>
      </c>
      <c r="J364" s="71">
        <v>45</v>
      </c>
      <c r="K364" s="71">
        <v>16.5</v>
      </c>
      <c r="L364" s="71">
        <v>3</v>
      </c>
      <c r="M364" s="70">
        <v>3</v>
      </c>
      <c r="N364" s="71">
        <v>71</v>
      </c>
      <c r="O364" s="71">
        <v>1</v>
      </c>
      <c r="P364" s="70">
        <v>3</v>
      </c>
      <c r="Q364" s="71">
        <v>18</v>
      </c>
      <c r="R364" s="71">
        <v>3</v>
      </c>
      <c r="S364" s="70">
        <v>0.67</v>
      </c>
      <c r="T364" s="71">
        <v>1</v>
      </c>
      <c r="U364" s="71">
        <v>6</v>
      </c>
      <c r="V364" s="77">
        <v>-5</v>
      </c>
      <c r="W364" s="77">
        <v>-1.68</v>
      </c>
      <c r="X364" s="78">
        <v>0.05</v>
      </c>
      <c r="Y364" s="70">
        <v>2.1</v>
      </c>
      <c r="Z364" s="71">
        <v>6.6</v>
      </c>
      <c r="AA364" s="77">
        <v>-4.4000000000000004</v>
      </c>
      <c r="AB364" s="77">
        <v>-1.49</v>
      </c>
      <c r="AC364" s="77">
        <v>-0.21</v>
      </c>
      <c r="AD364" s="63" t="s">
        <v>25</v>
      </c>
    </row>
    <row r="365" spans="1:30" ht="17.25" thickBot="1">
      <c r="A365" s="72">
        <v>531</v>
      </c>
      <c r="B365" s="57" t="s">
        <v>2329</v>
      </c>
      <c r="C365" s="58" t="s">
        <v>1841</v>
      </c>
      <c r="D365" s="69" t="s">
        <v>102</v>
      </c>
      <c r="E365" s="58" t="s">
        <v>93</v>
      </c>
      <c r="F365" s="69" t="s">
        <v>4258</v>
      </c>
      <c r="G365" s="69">
        <v>2002</v>
      </c>
      <c r="H365" s="70">
        <v>8</v>
      </c>
      <c r="I365" s="71">
        <v>264</v>
      </c>
      <c r="J365" s="71">
        <v>33</v>
      </c>
      <c r="K365" s="71">
        <v>16.3</v>
      </c>
      <c r="L365" s="71">
        <v>2.9</v>
      </c>
      <c r="M365" s="70">
        <v>3</v>
      </c>
      <c r="N365" s="71">
        <v>67</v>
      </c>
      <c r="O365" s="60">
        <v>0</v>
      </c>
      <c r="P365" s="70">
        <v>5</v>
      </c>
      <c r="Q365" s="71">
        <v>13</v>
      </c>
      <c r="R365" s="71">
        <v>9</v>
      </c>
      <c r="S365" s="70">
        <v>0.88</v>
      </c>
      <c r="T365" s="71">
        <v>2</v>
      </c>
      <c r="U365" s="71">
        <v>8</v>
      </c>
      <c r="V365" s="77">
        <v>-6</v>
      </c>
      <c r="W365" s="77">
        <v>-2.0499999999999998</v>
      </c>
      <c r="X365" s="77">
        <v>-1.98</v>
      </c>
      <c r="Y365" s="70">
        <v>3.5</v>
      </c>
      <c r="Z365" s="71">
        <v>7.5</v>
      </c>
      <c r="AA365" s="77">
        <v>-4</v>
      </c>
      <c r="AB365" s="77">
        <v>-1.38</v>
      </c>
      <c r="AC365" s="77">
        <v>-1.1000000000000001</v>
      </c>
      <c r="AD365" s="63" t="s">
        <v>25</v>
      </c>
    </row>
    <row r="366" spans="1:30" ht="17.25" thickBot="1">
      <c r="A366" s="72">
        <v>479</v>
      </c>
      <c r="B366" s="57" t="s">
        <v>2913</v>
      </c>
      <c r="C366" s="58" t="s">
        <v>1812</v>
      </c>
      <c r="D366" s="69" t="s">
        <v>1819</v>
      </c>
      <c r="E366" s="58" t="s">
        <v>2346</v>
      </c>
      <c r="F366" s="69" t="s">
        <v>4159</v>
      </c>
      <c r="G366" s="69">
        <v>2003</v>
      </c>
      <c r="H366" s="70">
        <v>8</v>
      </c>
      <c r="I366" s="71">
        <v>258</v>
      </c>
      <c r="J366" s="71">
        <v>32</v>
      </c>
      <c r="K366" s="71">
        <v>15.9</v>
      </c>
      <c r="L366" s="71">
        <v>2.9</v>
      </c>
      <c r="M366" s="70">
        <v>2</v>
      </c>
      <c r="N366" s="71">
        <v>69</v>
      </c>
      <c r="O366" s="60">
        <v>0</v>
      </c>
      <c r="P366" s="70">
        <v>6</v>
      </c>
      <c r="Q366" s="71">
        <v>20</v>
      </c>
      <c r="R366" s="71">
        <v>3</v>
      </c>
      <c r="S366" s="70">
        <v>0.5</v>
      </c>
      <c r="T366" s="71">
        <v>1</v>
      </c>
      <c r="U366" s="71">
        <v>8</v>
      </c>
      <c r="V366" s="77">
        <v>-7</v>
      </c>
      <c r="W366" s="77">
        <v>-2.44</v>
      </c>
      <c r="X366" s="77">
        <v>-1.71</v>
      </c>
      <c r="Y366" s="70">
        <v>2.1</v>
      </c>
      <c r="Z366" s="71">
        <v>5</v>
      </c>
      <c r="AA366" s="77">
        <v>-3</v>
      </c>
      <c r="AB366" s="77">
        <v>-1.04</v>
      </c>
      <c r="AC366" s="77">
        <v>-0.31</v>
      </c>
      <c r="AD366" s="63" t="s">
        <v>25</v>
      </c>
    </row>
    <row r="367" spans="1:30" ht="17.25" thickBot="1">
      <c r="A367" s="72">
        <v>520</v>
      </c>
      <c r="B367" s="57" t="s">
        <v>317</v>
      </c>
      <c r="C367" s="58" t="s">
        <v>1836</v>
      </c>
      <c r="D367" s="69" t="s">
        <v>1819</v>
      </c>
      <c r="E367" s="58" t="s">
        <v>77</v>
      </c>
      <c r="F367" s="69" t="s">
        <v>4252</v>
      </c>
      <c r="G367" s="69">
        <v>2001</v>
      </c>
      <c r="H367" s="70">
        <v>5</v>
      </c>
      <c r="I367" s="71">
        <v>257</v>
      </c>
      <c r="J367" s="71">
        <v>51</v>
      </c>
      <c r="K367" s="71">
        <v>16.8</v>
      </c>
      <c r="L367" s="71">
        <v>2.9</v>
      </c>
      <c r="M367" s="70">
        <v>3</v>
      </c>
      <c r="N367" s="71">
        <v>73</v>
      </c>
      <c r="O367" s="60">
        <v>0</v>
      </c>
      <c r="P367" s="70">
        <v>2</v>
      </c>
      <c r="Q367" s="71">
        <v>19</v>
      </c>
      <c r="R367" s="60">
        <v>0</v>
      </c>
      <c r="S367" s="70">
        <v>1.2</v>
      </c>
      <c r="T367" s="71">
        <v>4</v>
      </c>
      <c r="U367" s="71">
        <v>2</v>
      </c>
      <c r="V367" s="78">
        <v>2</v>
      </c>
      <c r="W367" s="78">
        <v>0.7</v>
      </c>
      <c r="X367" s="78">
        <v>0.84</v>
      </c>
      <c r="Y367" s="70">
        <v>4.4000000000000004</v>
      </c>
      <c r="Z367" s="71">
        <v>2.4</v>
      </c>
      <c r="AA367" s="78">
        <v>2</v>
      </c>
      <c r="AB367" s="78">
        <v>0.71</v>
      </c>
      <c r="AC367" s="78">
        <v>0.34</v>
      </c>
      <c r="AD367" s="63" t="s">
        <v>25</v>
      </c>
    </row>
    <row r="368" spans="1:30" ht="17.25" thickBot="1">
      <c r="A368" s="72">
        <v>457</v>
      </c>
      <c r="B368" s="57" t="s">
        <v>288</v>
      </c>
      <c r="C368" s="58" t="s">
        <v>1824</v>
      </c>
      <c r="D368" s="69" t="s">
        <v>1833</v>
      </c>
      <c r="E368" s="58" t="s">
        <v>63</v>
      </c>
      <c r="F368" s="69" t="s">
        <v>4041</v>
      </c>
      <c r="G368" s="69">
        <v>1993</v>
      </c>
      <c r="H368" s="70">
        <v>4</v>
      </c>
      <c r="I368" s="71">
        <v>251</v>
      </c>
      <c r="J368" s="71">
        <v>63</v>
      </c>
      <c r="K368" s="71">
        <v>15.5</v>
      </c>
      <c r="L368" s="71">
        <v>2.8</v>
      </c>
      <c r="M368" s="70">
        <v>3</v>
      </c>
      <c r="N368" s="71">
        <v>78</v>
      </c>
      <c r="O368" s="71">
        <v>2</v>
      </c>
      <c r="P368" s="70">
        <v>1</v>
      </c>
      <c r="Q368" s="71">
        <v>16</v>
      </c>
      <c r="R368" s="71">
        <v>1</v>
      </c>
      <c r="S368" s="70">
        <v>2.5</v>
      </c>
      <c r="T368" s="71">
        <v>4</v>
      </c>
      <c r="U368" s="71">
        <v>2</v>
      </c>
      <c r="V368" s="78">
        <v>2</v>
      </c>
      <c r="W368" s="78">
        <v>0.72</v>
      </c>
      <c r="X368" s="77">
        <v>-0.47</v>
      </c>
      <c r="Y368" s="70">
        <v>4.2</v>
      </c>
      <c r="Z368" s="71">
        <v>2.4</v>
      </c>
      <c r="AA368" s="78">
        <v>1.8</v>
      </c>
      <c r="AB368" s="78">
        <v>0.65</v>
      </c>
      <c r="AC368" s="77">
        <v>-0.43</v>
      </c>
      <c r="AD368" s="63" t="s">
        <v>25</v>
      </c>
    </row>
    <row r="369" spans="1:30" ht="17.25" thickBot="1">
      <c r="A369" s="72">
        <v>315</v>
      </c>
      <c r="B369" s="57" t="s">
        <v>1787</v>
      </c>
      <c r="C369" s="58" t="s">
        <v>1834</v>
      </c>
      <c r="D369" s="69" t="s">
        <v>104</v>
      </c>
      <c r="E369" s="58" t="s">
        <v>63</v>
      </c>
      <c r="F369" s="69" t="s">
        <v>4110</v>
      </c>
      <c r="G369" s="69">
        <v>2000</v>
      </c>
      <c r="H369" s="70">
        <v>7</v>
      </c>
      <c r="I369" s="71">
        <v>249</v>
      </c>
      <c r="J369" s="71">
        <v>36</v>
      </c>
      <c r="K369" s="71">
        <v>15.4</v>
      </c>
      <c r="L369" s="71">
        <v>2.8</v>
      </c>
      <c r="M369" s="70">
        <v>3</v>
      </c>
      <c r="N369" s="71">
        <v>81</v>
      </c>
      <c r="O369" s="71">
        <v>2</v>
      </c>
      <c r="P369" s="70">
        <v>4</v>
      </c>
      <c r="Q369" s="71">
        <v>2</v>
      </c>
      <c r="R369" s="71">
        <v>11</v>
      </c>
      <c r="S369" s="70">
        <v>2.71</v>
      </c>
      <c r="T369" s="71">
        <v>10</v>
      </c>
      <c r="U369" s="71">
        <v>5</v>
      </c>
      <c r="V369" s="78">
        <v>5</v>
      </c>
      <c r="W369" s="78">
        <v>1.81</v>
      </c>
      <c r="X369" s="78">
        <v>0.82</v>
      </c>
      <c r="Y369" s="70">
        <v>7.5</v>
      </c>
      <c r="Z369" s="71">
        <v>1.4</v>
      </c>
      <c r="AA369" s="78">
        <v>6.1</v>
      </c>
      <c r="AB369" s="78">
        <v>2.21</v>
      </c>
      <c r="AC369" s="78">
        <v>1.41</v>
      </c>
      <c r="AD369" s="63" t="s">
        <v>25</v>
      </c>
    </row>
    <row r="370" spans="1:30" ht="17.25" thickBot="1">
      <c r="A370" s="72">
        <v>64</v>
      </c>
      <c r="B370" s="57" t="s">
        <v>1784</v>
      </c>
      <c r="C370" s="58" t="s">
        <v>1812</v>
      </c>
      <c r="D370" s="69" t="s">
        <v>111</v>
      </c>
      <c r="E370" s="58" t="s">
        <v>93</v>
      </c>
      <c r="F370" s="69" t="s">
        <v>3941</v>
      </c>
      <c r="G370" s="69">
        <v>1993</v>
      </c>
      <c r="H370" s="70">
        <v>3</v>
      </c>
      <c r="I370" s="71">
        <v>248</v>
      </c>
      <c r="J370" s="71">
        <v>83</v>
      </c>
      <c r="K370" s="71">
        <v>15.3</v>
      </c>
      <c r="L370" s="71">
        <v>2.8</v>
      </c>
      <c r="M370" s="70">
        <v>2</v>
      </c>
      <c r="N370" s="71">
        <v>90</v>
      </c>
      <c r="O370" s="71">
        <v>2</v>
      </c>
      <c r="P370" s="70">
        <v>1</v>
      </c>
      <c r="Q370" s="71">
        <v>68</v>
      </c>
      <c r="R370" s="71">
        <v>15</v>
      </c>
      <c r="S370" s="70">
        <v>1</v>
      </c>
      <c r="T370" s="71">
        <v>2</v>
      </c>
      <c r="U370" s="71">
        <v>3</v>
      </c>
      <c r="V370" s="77">
        <v>-1</v>
      </c>
      <c r="W370" s="77">
        <v>-0.36</v>
      </c>
      <c r="X370" s="78">
        <v>0.03</v>
      </c>
      <c r="Y370" s="70">
        <v>2.1</v>
      </c>
      <c r="Z370" s="71">
        <v>4.2</v>
      </c>
      <c r="AA370" s="77">
        <v>-2.1</v>
      </c>
      <c r="AB370" s="77">
        <v>-0.77</v>
      </c>
      <c r="AC370" s="77">
        <v>-0.37</v>
      </c>
      <c r="AD370" s="63" t="s">
        <v>25</v>
      </c>
    </row>
    <row r="371" spans="1:30" ht="17.25" thickBot="1">
      <c r="A371" s="72">
        <v>87</v>
      </c>
      <c r="B371" s="57" t="s">
        <v>661</v>
      </c>
      <c r="C371" s="58" t="s">
        <v>1838</v>
      </c>
      <c r="D371" s="69" t="s">
        <v>1819</v>
      </c>
      <c r="E371" s="58" t="s">
        <v>95</v>
      </c>
      <c r="F371" s="69" t="s">
        <v>3852</v>
      </c>
      <c r="G371" s="69">
        <v>1997</v>
      </c>
      <c r="H371" s="70">
        <v>10</v>
      </c>
      <c r="I371" s="71">
        <v>248</v>
      </c>
      <c r="J371" s="71">
        <v>25</v>
      </c>
      <c r="K371" s="71">
        <v>15.6</v>
      </c>
      <c r="L371" s="71">
        <v>2.8</v>
      </c>
      <c r="M371" s="70">
        <v>2</v>
      </c>
      <c r="N371" s="71">
        <v>65</v>
      </c>
      <c r="O371" s="60">
        <v>0</v>
      </c>
      <c r="P371" s="70">
        <v>8</v>
      </c>
      <c r="Q371" s="71">
        <v>15</v>
      </c>
      <c r="R371" s="71">
        <v>8</v>
      </c>
      <c r="S371" s="70">
        <v>0.9</v>
      </c>
      <c r="T371" s="71">
        <v>3</v>
      </c>
      <c r="U371" s="71">
        <v>4</v>
      </c>
      <c r="V371" s="77">
        <v>-1</v>
      </c>
      <c r="W371" s="77">
        <v>-0.36</v>
      </c>
      <c r="X371" s="78">
        <v>0.11</v>
      </c>
      <c r="Y371" s="70">
        <v>4.2</v>
      </c>
      <c r="Z371" s="71">
        <v>4.9000000000000004</v>
      </c>
      <c r="AA371" s="77">
        <v>-0.6</v>
      </c>
      <c r="AB371" s="77">
        <v>-0.23</v>
      </c>
      <c r="AC371" s="78">
        <v>0.08</v>
      </c>
      <c r="AD371" s="63" t="s">
        <v>25</v>
      </c>
    </row>
    <row r="372" spans="1:30" ht="17.25" thickBot="1">
      <c r="A372" s="72">
        <v>203</v>
      </c>
      <c r="B372" s="57" t="s">
        <v>182</v>
      </c>
      <c r="C372" s="58" t="s">
        <v>1820</v>
      </c>
      <c r="D372" s="69" t="s">
        <v>1810</v>
      </c>
      <c r="E372" s="58" t="s">
        <v>91</v>
      </c>
      <c r="F372" s="69" t="s">
        <v>4044</v>
      </c>
      <c r="G372" s="69">
        <v>1996</v>
      </c>
      <c r="H372" s="70">
        <v>13</v>
      </c>
      <c r="I372" s="71">
        <v>246</v>
      </c>
      <c r="J372" s="71">
        <v>19</v>
      </c>
      <c r="K372" s="71">
        <v>15.2</v>
      </c>
      <c r="L372" s="71">
        <v>2.7</v>
      </c>
      <c r="M372" s="70">
        <v>2</v>
      </c>
      <c r="N372" s="71">
        <v>65</v>
      </c>
      <c r="O372" s="60">
        <v>0</v>
      </c>
      <c r="P372" s="70">
        <v>11</v>
      </c>
      <c r="Q372" s="71">
        <v>11</v>
      </c>
      <c r="R372" s="71">
        <v>5</v>
      </c>
      <c r="S372" s="70">
        <v>1.77</v>
      </c>
      <c r="T372" s="71">
        <v>4</v>
      </c>
      <c r="U372" s="71">
        <v>7</v>
      </c>
      <c r="V372" s="77">
        <v>-3</v>
      </c>
      <c r="W372" s="77">
        <v>-1.1000000000000001</v>
      </c>
      <c r="X372" s="77">
        <v>-1.36</v>
      </c>
      <c r="Y372" s="70">
        <v>3.8</v>
      </c>
      <c r="Z372" s="71">
        <v>4.7</v>
      </c>
      <c r="AA372" s="77">
        <v>-0.9</v>
      </c>
      <c r="AB372" s="77">
        <v>-0.34</v>
      </c>
      <c r="AC372" s="77">
        <v>-0.1</v>
      </c>
      <c r="AD372" s="63" t="s">
        <v>25</v>
      </c>
    </row>
    <row r="373" spans="1:30" ht="17.25" thickBot="1">
      <c r="A373" s="72">
        <v>587</v>
      </c>
      <c r="B373" s="57" t="s">
        <v>345</v>
      </c>
      <c r="C373" s="58" t="s">
        <v>1841</v>
      </c>
      <c r="D373" s="69" t="s">
        <v>103</v>
      </c>
      <c r="E373" s="58" t="s">
        <v>63</v>
      </c>
      <c r="F373" s="69" t="s">
        <v>4299</v>
      </c>
      <c r="G373" s="69">
        <v>2000</v>
      </c>
      <c r="H373" s="70">
        <v>8</v>
      </c>
      <c r="I373" s="71">
        <v>241</v>
      </c>
      <c r="J373" s="71">
        <v>30</v>
      </c>
      <c r="K373" s="71">
        <v>14.9</v>
      </c>
      <c r="L373" s="71">
        <v>2.7</v>
      </c>
      <c r="M373" s="70">
        <v>2</v>
      </c>
      <c r="N373" s="71">
        <v>62</v>
      </c>
      <c r="O373" s="60">
        <v>0</v>
      </c>
      <c r="P373" s="70">
        <v>6</v>
      </c>
      <c r="Q373" s="71">
        <v>20</v>
      </c>
      <c r="R373" s="71">
        <v>3</v>
      </c>
      <c r="S373" s="70">
        <v>2.13</v>
      </c>
      <c r="T373" s="71">
        <v>10</v>
      </c>
      <c r="U373" s="71">
        <v>2</v>
      </c>
      <c r="V373" s="78">
        <v>8</v>
      </c>
      <c r="W373" s="78">
        <v>2.99</v>
      </c>
      <c r="X373" s="78">
        <v>2.2000000000000002</v>
      </c>
      <c r="Y373" s="70">
        <v>6.8</v>
      </c>
      <c r="Z373" s="71">
        <v>1.5</v>
      </c>
      <c r="AA373" s="78">
        <v>5.3</v>
      </c>
      <c r="AB373" s="78">
        <v>1.98</v>
      </c>
      <c r="AC373" s="78">
        <v>1.1299999999999999</v>
      </c>
      <c r="AD373" s="63" t="s">
        <v>25</v>
      </c>
    </row>
    <row r="374" spans="1:30" ht="17.25" thickBot="1">
      <c r="A374" s="72">
        <v>290</v>
      </c>
      <c r="B374" s="57" t="s">
        <v>219</v>
      </c>
      <c r="C374" s="58" t="s">
        <v>1838</v>
      </c>
      <c r="D374" s="69" t="s">
        <v>1819</v>
      </c>
      <c r="E374" s="58" t="s">
        <v>87</v>
      </c>
      <c r="F374" s="69" t="s">
        <v>4094</v>
      </c>
      <c r="G374" s="69">
        <v>2001</v>
      </c>
      <c r="H374" s="70">
        <v>3</v>
      </c>
      <c r="I374" s="71">
        <v>237</v>
      </c>
      <c r="J374" s="71">
        <v>79</v>
      </c>
      <c r="K374" s="71">
        <v>14.6</v>
      </c>
      <c r="L374" s="71">
        <v>2.6</v>
      </c>
      <c r="M374" s="70">
        <v>3</v>
      </c>
      <c r="N374" s="71">
        <v>79</v>
      </c>
      <c r="O374" s="60">
        <v>0</v>
      </c>
      <c r="P374" s="59">
        <v>0</v>
      </c>
      <c r="Q374" s="60"/>
      <c r="R374" s="60">
        <v>0</v>
      </c>
      <c r="S374" s="70">
        <v>1</v>
      </c>
      <c r="T374" s="71">
        <v>4</v>
      </c>
      <c r="U374" s="71">
        <v>5</v>
      </c>
      <c r="V374" s="77">
        <v>-1</v>
      </c>
      <c r="W374" s="77">
        <v>-0.38</v>
      </c>
      <c r="X374" s="78">
        <v>0.47</v>
      </c>
      <c r="Y374" s="70">
        <v>2.9</v>
      </c>
      <c r="Z374" s="71">
        <v>2.8</v>
      </c>
      <c r="AA374" s="78">
        <v>0.1</v>
      </c>
      <c r="AB374" s="78">
        <v>0.03</v>
      </c>
      <c r="AC374" s="78">
        <v>0.56000000000000005</v>
      </c>
      <c r="AD374" s="63" t="s">
        <v>25</v>
      </c>
    </row>
    <row r="375" spans="1:30" ht="17.25" thickBot="1">
      <c r="A375" s="72">
        <v>60</v>
      </c>
      <c r="B375" s="57" t="s">
        <v>2636</v>
      </c>
      <c r="C375" s="58" t="s">
        <v>1866</v>
      </c>
      <c r="D375" s="69" t="s">
        <v>103</v>
      </c>
      <c r="E375" s="58" t="s">
        <v>2347</v>
      </c>
      <c r="F375" s="69" t="s">
        <v>3939</v>
      </c>
      <c r="G375" s="69">
        <v>2001</v>
      </c>
      <c r="H375" s="70">
        <v>8</v>
      </c>
      <c r="I375" s="71">
        <v>236</v>
      </c>
      <c r="J375" s="71">
        <v>30</v>
      </c>
      <c r="K375" s="71">
        <v>14.6</v>
      </c>
      <c r="L375" s="71">
        <v>2.6</v>
      </c>
      <c r="M375" s="70">
        <v>2</v>
      </c>
      <c r="N375" s="71">
        <v>67</v>
      </c>
      <c r="O375" s="60">
        <v>0</v>
      </c>
      <c r="P375" s="70">
        <v>6</v>
      </c>
      <c r="Q375" s="71">
        <v>17</v>
      </c>
      <c r="R375" s="71">
        <v>8</v>
      </c>
      <c r="S375" s="70">
        <v>0.63</v>
      </c>
      <c r="T375" s="60">
        <v>0</v>
      </c>
      <c r="U375" s="71">
        <v>6</v>
      </c>
      <c r="V375" s="77">
        <v>-6</v>
      </c>
      <c r="W375" s="77">
        <v>-2.29</v>
      </c>
      <c r="X375" s="77">
        <v>-0.66</v>
      </c>
      <c r="Y375" s="70">
        <v>1.3</v>
      </c>
      <c r="Z375" s="71">
        <v>5.7</v>
      </c>
      <c r="AA375" s="77">
        <v>-4.4000000000000004</v>
      </c>
      <c r="AB375" s="77">
        <v>-1.68</v>
      </c>
      <c r="AC375" s="77">
        <v>-0.43</v>
      </c>
      <c r="AD375" s="63" t="s">
        <v>25</v>
      </c>
    </row>
    <row r="376" spans="1:30" ht="17.25" thickBot="1">
      <c r="A376" s="72">
        <v>422</v>
      </c>
      <c r="B376" s="57" t="s">
        <v>278</v>
      </c>
      <c r="C376" s="58" t="s">
        <v>1841</v>
      </c>
      <c r="D376" s="69" t="s">
        <v>103</v>
      </c>
      <c r="E376" s="58" t="s">
        <v>65</v>
      </c>
      <c r="F376" s="69" t="s">
        <v>4188</v>
      </c>
      <c r="G376" s="69">
        <v>1998</v>
      </c>
      <c r="H376" s="70">
        <v>7</v>
      </c>
      <c r="I376" s="71">
        <v>233</v>
      </c>
      <c r="J376" s="71">
        <v>33</v>
      </c>
      <c r="K376" s="71">
        <v>15.2</v>
      </c>
      <c r="L376" s="71">
        <v>2.6</v>
      </c>
      <c r="M376" s="70">
        <v>2</v>
      </c>
      <c r="N376" s="71">
        <v>68</v>
      </c>
      <c r="O376" s="71">
        <v>1</v>
      </c>
      <c r="P376" s="70">
        <v>5</v>
      </c>
      <c r="Q376" s="71">
        <v>20</v>
      </c>
      <c r="R376" s="71">
        <v>5</v>
      </c>
      <c r="S376" s="70">
        <v>1.71</v>
      </c>
      <c r="T376" s="71">
        <v>6</v>
      </c>
      <c r="U376" s="71">
        <v>4</v>
      </c>
      <c r="V376" s="78">
        <v>2</v>
      </c>
      <c r="W376" s="78">
        <v>0.77</v>
      </c>
      <c r="X376" s="77">
        <v>-0.48</v>
      </c>
      <c r="Y376" s="70">
        <v>3.4</v>
      </c>
      <c r="Z376" s="71">
        <v>2.5</v>
      </c>
      <c r="AA376" s="78">
        <v>1</v>
      </c>
      <c r="AB376" s="78">
        <v>0.37</v>
      </c>
      <c r="AC376" s="77">
        <v>-0.64</v>
      </c>
      <c r="AD376" s="63" t="s">
        <v>25</v>
      </c>
    </row>
    <row r="377" spans="1:30" ht="17.25" thickBot="1">
      <c r="A377" s="72">
        <v>523</v>
      </c>
      <c r="B377" s="57" t="s">
        <v>3351</v>
      </c>
      <c r="C377" s="58" t="s">
        <v>1812</v>
      </c>
      <c r="D377" s="69" t="s">
        <v>103</v>
      </c>
      <c r="E377" s="58" t="s">
        <v>95</v>
      </c>
      <c r="F377" s="69" t="s">
        <v>3834</v>
      </c>
      <c r="G377" s="69">
        <v>2003</v>
      </c>
      <c r="H377" s="70">
        <v>4</v>
      </c>
      <c r="I377" s="71">
        <v>230</v>
      </c>
      <c r="J377" s="71">
        <v>58</v>
      </c>
      <c r="K377" s="71">
        <v>14.5</v>
      </c>
      <c r="L377" s="71">
        <v>2.6</v>
      </c>
      <c r="M377" s="70">
        <v>3</v>
      </c>
      <c r="N377" s="71">
        <v>63</v>
      </c>
      <c r="O377" s="71">
        <v>1</v>
      </c>
      <c r="P377" s="70">
        <v>1</v>
      </c>
      <c r="Q377" s="71">
        <v>41</v>
      </c>
      <c r="R377" s="71">
        <v>1</v>
      </c>
      <c r="S377" s="70">
        <v>1.5</v>
      </c>
      <c r="T377" s="71">
        <v>5</v>
      </c>
      <c r="U377" s="71">
        <v>6</v>
      </c>
      <c r="V377" s="77">
        <v>-1</v>
      </c>
      <c r="W377" s="77">
        <v>-0.39</v>
      </c>
      <c r="X377" s="78">
        <v>7.0000000000000007E-2</v>
      </c>
      <c r="Y377" s="70">
        <v>2.9</v>
      </c>
      <c r="Z377" s="71">
        <v>2.7</v>
      </c>
      <c r="AA377" s="78">
        <v>0.2</v>
      </c>
      <c r="AB377" s="78">
        <v>0.09</v>
      </c>
      <c r="AC377" s="78">
        <v>0.46</v>
      </c>
      <c r="AD377" s="63" t="s">
        <v>25</v>
      </c>
    </row>
    <row r="378" spans="1:30" ht="17.25" thickBot="1">
      <c r="A378" s="72">
        <v>405</v>
      </c>
      <c r="B378" s="57" t="s">
        <v>2803</v>
      </c>
      <c r="C378" s="58" t="s">
        <v>1822</v>
      </c>
      <c r="D378" s="69" t="s">
        <v>102</v>
      </c>
      <c r="E378" s="58" t="s">
        <v>75</v>
      </c>
      <c r="F378" s="69" t="s">
        <v>4177</v>
      </c>
      <c r="G378" s="69">
        <v>2001</v>
      </c>
      <c r="H378" s="70">
        <v>7</v>
      </c>
      <c r="I378" s="71">
        <v>229</v>
      </c>
      <c r="J378" s="71">
        <v>33</v>
      </c>
      <c r="K378" s="71">
        <v>14.1</v>
      </c>
      <c r="L378" s="71">
        <v>2.5</v>
      </c>
      <c r="M378" s="70">
        <v>2</v>
      </c>
      <c r="N378" s="71">
        <v>69</v>
      </c>
      <c r="O378" s="60">
        <v>0</v>
      </c>
      <c r="P378" s="70">
        <v>5</v>
      </c>
      <c r="Q378" s="71">
        <v>18</v>
      </c>
      <c r="R378" s="71">
        <v>6</v>
      </c>
      <c r="S378" s="70">
        <v>0.56999999999999995</v>
      </c>
      <c r="T378" s="71">
        <v>2</v>
      </c>
      <c r="U378" s="71">
        <v>5</v>
      </c>
      <c r="V378" s="77">
        <v>-3</v>
      </c>
      <c r="W378" s="77">
        <v>-1.18</v>
      </c>
      <c r="X378" s="77">
        <v>-1.05</v>
      </c>
      <c r="Y378" s="70">
        <v>2.7</v>
      </c>
      <c r="Z378" s="71">
        <v>4.9000000000000004</v>
      </c>
      <c r="AA378" s="77">
        <v>-2.2000000000000002</v>
      </c>
      <c r="AB378" s="77">
        <v>-0.87</v>
      </c>
      <c r="AC378" s="77">
        <v>-0.5</v>
      </c>
      <c r="AD378" s="63" t="s">
        <v>25</v>
      </c>
    </row>
    <row r="379" spans="1:30" ht="17.25" thickBot="1">
      <c r="A379" s="72">
        <v>510</v>
      </c>
      <c r="B379" s="57" t="s">
        <v>3191</v>
      </c>
      <c r="C379" s="58" t="s">
        <v>1844</v>
      </c>
      <c r="D379" s="69" t="s">
        <v>103</v>
      </c>
      <c r="E379" s="58" t="s">
        <v>2626</v>
      </c>
      <c r="F379" s="69" t="s">
        <v>4246</v>
      </c>
      <c r="G379" s="69">
        <v>1999</v>
      </c>
      <c r="H379" s="70">
        <v>4</v>
      </c>
      <c r="I379" s="71">
        <v>227</v>
      </c>
      <c r="J379" s="71">
        <v>57</v>
      </c>
      <c r="K379" s="71">
        <v>14.3</v>
      </c>
      <c r="L379" s="71">
        <v>2.5</v>
      </c>
      <c r="M379" s="70">
        <v>3</v>
      </c>
      <c r="N379" s="71">
        <v>69</v>
      </c>
      <c r="O379" s="60">
        <v>0</v>
      </c>
      <c r="P379" s="70">
        <v>1</v>
      </c>
      <c r="Q379" s="71">
        <v>19</v>
      </c>
      <c r="R379" s="60">
        <v>0</v>
      </c>
      <c r="S379" s="70">
        <v>0.8</v>
      </c>
      <c r="T379" s="71">
        <v>1</v>
      </c>
      <c r="U379" s="71">
        <v>2</v>
      </c>
      <c r="V379" s="77">
        <v>-1</v>
      </c>
      <c r="W379" s="77">
        <v>-0.4</v>
      </c>
      <c r="X379" s="78">
        <v>0.46</v>
      </c>
      <c r="Y379" s="70">
        <v>2.9</v>
      </c>
      <c r="Z379" s="71">
        <v>2.2999999999999998</v>
      </c>
      <c r="AA379" s="78">
        <v>0.6</v>
      </c>
      <c r="AB379" s="78">
        <v>0.23</v>
      </c>
      <c r="AC379" s="78">
        <v>1.49</v>
      </c>
      <c r="AD379" s="63" t="s">
        <v>25</v>
      </c>
    </row>
    <row r="380" spans="1:30" ht="17.25" thickBot="1">
      <c r="A380" s="72">
        <v>320</v>
      </c>
      <c r="B380" s="57" t="s">
        <v>231</v>
      </c>
      <c r="C380" s="58" t="s">
        <v>1851</v>
      </c>
      <c r="D380" s="69" t="s">
        <v>103</v>
      </c>
      <c r="E380" s="58" t="s">
        <v>87</v>
      </c>
      <c r="F380" s="69" t="s">
        <v>4115</v>
      </c>
      <c r="G380" s="69">
        <v>1989</v>
      </c>
      <c r="H380" s="70">
        <v>9</v>
      </c>
      <c r="I380" s="71">
        <v>204</v>
      </c>
      <c r="J380" s="71">
        <v>23</v>
      </c>
      <c r="K380" s="71">
        <v>12.6</v>
      </c>
      <c r="L380" s="71">
        <v>2.2999999999999998</v>
      </c>
      <c r="M380" s="70">
        <v>2</v>
      </c>
      <c r="N380" s="71">
        <v>64</v>
      </c>
      <c r="O380" s="60">
        <v>0</v>
      </c>
      <c r="P380" s="70">
        <v>7</v>
      </c>
      <c r="Q380" s="71">
        <v>11</v>
      </c>
      <c r="R380" s="71">
        <v>9</v>
      </c>
      <c r="S380" s="70">
        <v>1.1100000000000001</v>
      </c>
      <c r="T380" s="71">
        <v>1</v>
      </c>
      <c r="U380" s="71">
        <v>6</v>
      </c>
      <c r="V380" s="77">
        <v>-5</v>
      </c>
      <c r="W380" s="77">
        <v>-2.21</v>
      </c>
      <c r="X380" s="77">
        <v>-1.63</v>
      </c>
      <c r="Y380" s="70">
        <v>1.4</v>
      </c>
      <c r="Z380" s="71">
        <v>5.8</v>
      </c>
      <c r="AA380" s="77">
        <v>-4.3</v>
      </c>
      <c r="AB380" s="77">
        <v>-1.91</v>
      </c>
      <c r="AC380" s="77">
        <v>-1.68</v>
      </c>
      <c r="AD380" s="63" t="s">
        <v>25</v>
      </c>
    </row>
    <row r="381" spans="1:30" ht="17.25" thickBot="1">
      <c r="A381" s="72">
        <v>539</v>
      </c>
      <c r="B381" s="57" t="s">
        <v>328</v>
      </c>
      <c r="C381" s="58" t="s">
        <v>1864</v>
      </c>
      <c r="D381" s="69" t="s">
        <v>102</v>
      </c>
      <c r="E381" s="58" t="s">
        <v>71</v>
      </c>
      <c r="F381" s="69" t="s">
        <v>3877</v>
      </c>
      <c r="G381" s="69">
        <v>1999</v>
      </c>
      <c r="H381" s="70">
        <v>5</v>
      </c>
      <c r="I381" s="71">
        <v>199</v>
      </c>
      <c r="J381" s="71">
        <v>40</v>
      </c>
      <c r="K381" s="71">
        <v>12.3</v>
      </c>
      <c r="L381" s="71">
        <v>2.2000000000000002</v>
      </c>
      <c r="M381" s="70">
        <v>2</v>
      </c>
      <c r="N381" s="71">
        <v>73</v>
      </c>
      <c r="O381" s="60">
        <v>0</v>
      </c>
      <c r="P381" s="70">
        <v>3</v>
      </c>
      <c r="Q381" s="71">
        <v>18</v>
      </c>
      <c r="R381" s="71">
        <v>2</v>
      </c>
      <c r="S381" s="70">
        <v>2.6</v>
      </c>
      <c r="T381" s="71">
        <v>6</v>
      </c>
      <c r="U381" s="71">
        <v>2</v>
      </c>
      <c r="V381" s="78">
        <v>4</v>
      </c>
      <c r="W381" s="78">
        <v>1.81</v>
      </c>
      <c r="X381" s="78">
        <v>1.24</v>
      </c>
      <c r="Y381" s="70">
        <v>4.7</v>
      </c>
      <c r="Z381" s="71">
        <v>1.8</v>
      </c>
      <c r="AA381" s="78">
        <v>2.9</v>
      </c>
      <c r="AB381" s="78">
        <v>1.31</v>
      </c>
      <c r="AC381" s="78">
        <v>1.45</v>
      </c>
      <c r="AD381" s="63" t="s">
        <v>25</v>
      </c>
    </row>
    <row r="382" spans="1:30" ht="17.25" thickBot="1">
      <c r="A382" s="72">
        <v>157</v>
      </c>
      <c r="B382" s="57" t="s">
        <v>3198</v>
      </c>
      <c r="C382" s="58" t="s">
        <v>1812</v>
      </c>
      <c r="D382" s="69" t="s">
        <v>104</v>
      </c>
      <c r="E382" s="58" t="s">
        <v>71</v>
      </c>
      <c r="F382" s="69" t="s">
        <v>4008</v>
      </c>
      <c r="G382" s="69">
        <v>1994</v>
      </c>
      <c r="H382" s="70">
        <v>3</v>
      </c>
      <c r="I382" s="71">
        <v>192</v>
      </c>
      <c r="J382" s="71">
        <v>64</v>
      </c>
      <c r="K382" s="71">
        <v>11.9</v>
      </c>
      <c r="L382" s="71">
        <v>2.1</v>
      </c>
      <c r="M382" s="70">
        <v>1</v>
      </c>
      <c r="N382" s="71">
        <v>90</v>
      </c>
      <c r="O382" s="71">
        <v>1</v>
      </c>
      <c r="P382" s="70">
        <v>2</v>
      </c>
      <c r="Q382" s="71">
        <v>51</v>
      </c>
      <c r="R382" s="71">
        <v>7</v>
      </c>
      <c r="S382" s="70">
        <v>1</v>
      </c>
      <c r="T382" s="71">
        <v>1</v>
      </c>
      <c r="U382" s="71">
        <v>7</v>
      </c>
      <c r="V382" s="77">
        <v>-6</v>
      </c>
      <c r="W382" s="77">
        <v>-2.81</v>
      </c>
      <c r="X382" s="77">
        <v>-4.01</v>
      </c>
      <c r="Y382" s="70">
        <v>2</v>
      </c>
      <c r="Z382" s="71">
        <v>6.6</v>
      </c>
      <c r="AA382" s="77">
        <v>-4.5999999999999996</v>
      </c>
      <c r="AB382" s="77">
        <v>-2.17</v>
      </c>
      <c r="AC382" s="77">
        <v>-2.5099999999999998</v>
      </c>
      <c r="AD382" s="63" t="s">
        <v>25</v>
      </c>
    </row>
    <row r="383" spans="1:30" ht="17.25" thickBot="1">
      <c r="A383" s="72">
        <v>48</v>
      </c>
      <c r="B383" s="57" t="s">
        <v>125</v>
      </c>
      <c r="C383" s="58" t="s">
        <v>1831</v>
      </c>
      <c r="D383" s="69" t="s">
        <v>103</v>
      </c>
      <c r="E383" s="58" t="s">
        <v>77</v>
      </c>
      <c r="F383" s="69" t="s">
        <v>3931</v>
      </c>
      <c r="G383" s="69">
        <v>1998</v>
      </c>
      <c r="H383" s="70">
        <v>5</v>
      </c>
      <c r="I383" s="71">
        <v>191</v>
      </c>
      <c r="J383" s="71">
        <v>38</v>
      </c>
      <c r="K383" s="71">
        <v>12.5</v>
      </c>
      <c r="L383" s="71">
        <v>2.1</v>
      </c>
      <c r="M383" s="70">
        <v>2</v>
      </c>
      <c r="N383" s="71">
        <v>66</v>
      </c>
      <c r="O383" s="60">
        <v>0</v>
      </c>
      <c r="P383" s="70">
        <v>3</v>
      </c>
      <c r="Q383" s="71">
        <v>20</v>
      </c>
      <c r="R383" s="71">
        <v>2</v>
      </c>
      <c r="S383" s="70">
        <v>0.8</v>
      </c>
      <c r="T383" s="71">
        <v>2</v>
      </c>
      <c r="U383" s="71">
        <v>5</v>
      </c>
      <c r="V383" s="77">
        <v>-3</v>
      </c>
      <c r="W383" s="77">
        <v>-1.41</v>
      </c>
      <c r="X383" s="77">
        <v>-1.62</v>
      </c>
      <c r="Y383" s="70">
        <v>4</v>
      </c>
      <c r="Z383" s="71">
        <v>2.7</v>
      </c>
      <c r="AA383" s="78">
        <v>1.3</v>
      </c>
      <c r="AB383" s="78">
        <v>0.59</v>
      </c>
      <c r="AC383" s="78">
        <v>0.2</v>
      </c>
      <c r="AD383" s="63" t="s">
        <v>25</v>
      </c>
    </row>
    <row r="384" spans="1:30" ht="17.25" thickBot="1">
      <c r="A384" s="72">
        <v>50</v>
      </c>
      <c r="B384" s="57" t="s">
        <v>126</v>
      </c>
      <c r="C384" s="58" t="s">
        <v>1812</v>
      </c>
      <c r="D384" s="69" t="s">
        <v>102</v>
      </c>
      <c r="E384" s="58" t="s">
        <v>67</v>
      </c>
      <c r="F384" s="69" t="s">
        <v>3933</v>
      </c>
      <c r="G384" s="69">
        <v>1997</v>
      </c>
      <c r="H384" s="70">
        <v>6</v>
      </c>
      <c r="I384" s="71">
        <v>187</v>
      </c>
      <c r="J384" s="71">
        <v>31</v>
      </c>
      <c r="K384" s="71">
        <v>11.5</v>
      </c>
      <c r="L384" s="71">
        <v>2.1</v>
      </c>
      <c r="M384" s="70">
        <v>2</v>
      </c>
      <c r="N384" s="71">
        <v>47</v>
      </c>
      <c r="O384" s="60">
        <v>0</v>
      </c>
      <c r="P384" s="70">
        <v>4</v>
      </c>
      <c r="Q384" s="71">
        <v>24</v>
      </c>
      <c r="R384" s="60">
        <v>0</v>
      </c>
      <c r="S384" s="70">
        <v>1.5</v>
      </c>
      <c r="T384" s="71">
        <v>4</v>
      </c>
      <c r="U384" s="71">
        <v>2</v>
      </c>
      <c r="V384" s="78">
        <v>2</v>
      </c>
      <c r="W384" s="78">
        <v>0.96</v>
      </c>
      <c r="X384" s="78">
        <v>0.21</v>
      </c>
      <c r="Y384" s="70">
        <v>4.2</v>
      </c>
      <c r="Z384" s="71">
        <v>1.8</v>
      </c>
      <c r="AA384" s="78">
        <v>2.4</v>
      </c>
      <c r="AB384" s="78">
        <v>1.1399999999999999</v>
      </c>
      <c r="AC384" s="78">
        <v>0.46</v>
      </c>
      <c r="AD384" s="63" t="s">
        <v>25</v>
      </c>
    </row>
    <row r="385" spans="1:30" ht="17.25" thickBot="1">
      <c r="A385" s="72">
        <v>465</v>
      </c>
      <c r="B385" s="57" t="s">
        <v>3095</v>
      </c>
      <c r="C385" s="58" t="s">
        <v>1859</v>
      </c>
      <c r="D385" s="69" t="s">
        <v>111</v>
      </c>
      <c r="E385" s="58" t="s">
        <v>81</v>
      </c>
      <c r="F385" s="69" t="s">
        <v>4216</v>
      </c>
      <c r="G385" s="69">
        <v>1999</v>
      </c>
      <c r="H385" s="70">
        <v>3</v>
      </c>
      <c r="I385" s="71">
        <v>187</v>
      </c>
      <c r="J385" s="71">
        <v>62</v>
      </c>
      <c r="K385" s="71">
        <v>11.5</v>
      </c>
      <c r="L385" s="71">
        <v>2.1</v>
      </c>
      <c r="M385" s="70">
        <v>2</v>
      </c>
      <c r="N385" s="71">
        <v>90</v>
      </c>
      <c r="O385" s="71">
        <v>2</v>
      </c>
      <c r="P385" s="70">
        <v>1</v>
      </c>
      <c r="Q385" s="71">
        <v>7</v>
      </c>
      <c r="R385" s="71">
        <v>12</v>
      </c>
      <c r="S385" s="70">
        <v>1</v>
      </c>
      <c r="T385" s="71">
        <v>3</v>
      </c>
      <c r="U385" s="71">
        <v>3</v>
      </c>
      <c r="V385" s="60">
        <v>0</v>
      </c>
      <c r="W385" s="60">
        <v>0</v>
      </c>
      <c r="X385" s="77">
        <v>-0.06</v>
      </c>
      <c r="Y385" s="70">
        <v>5.0999999999999996</v>
      </c>
      <c r="Z385" s="71">
        <v>1.7</v>
      </c>
      <c r="AA385" s="78">
        <v>3.4</v>
      </c>
      <c r="AB385" s="78">
        <v>1.62</v>
      </c>
      <c r="AC385" s="78">
        <v>1.21</v>
      </c>
      <c r="AD385" s="63" t="s">
        <v>25</v>
      </c>
    </row>
    <row r="386" spans="1:30" ht="17.25" thickBot="1">
      <c r="A386" s="72">
        <v>444</v>
      </c>
      <c r="B386" s="57" t="s">
        <v>3189</v>
      </c>
      <c r="C386" s="58" t="s">
        <v>1844</v>
      </c>
      <c r="D386" s="69" t="s">
        <v>1819</v>
      </c>
      <c r="E386" s="58" t="s">
        <v>87</v>
      </c>
      <c r="F386" s="69" t="s">
        <v>3850</v>
      </c>
      <c r="G386" s="69">
        <v>1995</v>
      </c>
      <c r="H386" s="70">
        <v>9</v>
      </c>
      <c r="I386" s="71">
        <v>182</v>
      </c>
      <c r="J386" s="71">
        <v>20</v>
      </c>
      <c r="K386" s="71">
        <v>11.2</v>
      </c>
      <c r="L386" s="71">
        <v>2</v>
      </c>
      <c r="M386" s="70">
        <v>2</v>
      </c>
      <c r="N386" s="71">
        <v>41</v>
      </c>
      <c r="O386" s="60">
        <v>0</v>
      </c>
      <c r="P386" s="70">
        <v>7</v>
      </c>
      <c r="Q386" s="71">
        <v>14</v>
      </c>
      <c r="R386" s="71">
        <v>2</v>
      </c>
      <c r="S386" s="70">
        <v>0.33</v>
      </c>
      <c r="T386" s="71">
        <v>1</v>
      </c>
      <c r="U386" s="71">
        <v>3</v>
      </c>
      <c r="V386" s="77">
        <v>-2</v>
      </c>
      <c r="W386" s="77">
        <v>-0.99</v>
      </c>
      <c r="X386" s="77">
        <v>-0.24</v>
      </c>
      <c r="Y386" s="70">
        <v>2.7</v>
      </c>
      <c r="Z386" s="71">
        <v>4.0999999999999996</v>
      </c>
      <c r="AA386" s="77">
        <v>-1.5</v>
      </c>
      <c r="AB386" s="77">
        <v>-0.72</v>
      </c>
      <c r="AC386" s="77">
        <v>-0.31</v>
      </c>
      <c r="AD386" s="63" t="s">
        <v>25</v>
      </c>
    </row>
    <row r="387" spans="1:30" ht="17.25" thickBot="1">
      <c r="A387" s="72">
        <v>251</v>
      </c>
      <c r="B387" s="57" t="s">
        <v>88</v>
      </c>
      <c r="C387" s="58" t="s">
        <v>1812</v>
      </c>
      <c r="D387" s="69" t="s">
        <v>111</v>
      </c>
      <c r="E387" s="58" t="s">
        <v>85</v>
      </c>
      <c r="F387" s="69" t="s">
        <v>4074</v>
      </c>
      <c r="G387" s="69">
        <v>1997</v>
      </c>
      <c r="H387" s="70">
        <v>2</v>
      </c>
      <c r="I387" s="71">
        <v>180</v>
      </c>
      <c r="J387" s="71">
        <v>90</v>
      </c>
      <c r="K387" s="71">
        <v>11.1</v>
      </c>
      <c r="L387" s="71">
        <v>2</v>
      </c>
      <c r="M387" s="70">
        <v>2</v>
      </c>
      <c r="N387" s="71">
        <v>90</v>
      </c>
      <c r="O387" s="71">
        <v>2</v>
      </c>
      <c r="P387" s="59">
        <v>0</v>
      </c>
      <c r="Q387" s="60"/>
      <c r="R387" s="71">
        <v>3</v>
      </c>
      <c r="S387" s="70">
        <v>1</v>
      </c>
      <c r="T387" s="71">
        <v>3</v>
      </c>
      <c r="U387" s="71">
        <v>3</v>
      </c>
      <c r="V387" s="60">
        <v>0</v>
      </c>
      <c r="W387" s="60">
        <v>0</v>
      </c>
      <c r="X387" s="78">
        <v>0.5</v>
      </c>
      <c r="Y387" s="70">
        <v>3.1</v>
      </c>
      <c r="Z387" s="71">
        <v>2.8</v>
      </c>
      <c r="AA387" s="78">
        <v>0.4</v>
      </c>
      <c r="AB387" s="78">
        <v>0.19</v>
      </c>
      <c r="AC387" s="78">
        <v>0.34</v>
      </c>
      <c r="AD387" s="63" t="s">
        <v>25</v>
      </c>
    </row>
    <row r="388" spans="1:30" ht="17.25" thickBot="1">
      <c r="A388" s="72">
        <v>308</v>
      </c>
      <c r="B388" s="57" t="s">
        <v>373</v>
      </c>
      <c r="C388" s="58" t="s">
        <v>1832</v>
      </c>
      <c r="D388" s="69" t="s">
        <v>111</v>
      </c>
      <c r="E388" s="58" t="s">
        <v>79</v>
      </c>
      <c r="F388" s="69" t="s">
        <v>4107</v>
      </c>
      <c r="G388" s="69">
        <v>1998</v>
      </c>
      <c r="H388" s="70">
        <v>2</v>
      </c>
      <c r="I388" s="71">
        <v>180</v>
      </c>
      <c r="J388" s="71">
        <v>90</v>
      </c>
      <c r="K388" s="71">
        <v>11.1</v>
      </c>
      <c r="L388" s="71">
        <v>2</v>
      </c>
      <c r="M388" s="70">
        <v>2</v>
      </c>
      <c r="N388" s="71">
        <v>90</v>
      </c>
      <c r="O388" s="71">
        <v>2</v>
      </c>
      <c r="P388" s="59">
        <v>0</v>
      </c>
      <c r="Q388" s="60"/>
      <c r="R388" s="71">
        <v>15</v>
      </c>
      <c r="S388" s="70">
        <v>3</v>
      </c>
      <c r="T388" s="71">
        <v>6</v>
      </c>
      <c r="U388" s="71">
        <v>3</v>
      </c>
      <c r="V388" s="78">
        <v>3</v>
      </c>
      <c r="W388" s="78">
        <v>1.5</v>
      </c>
      <c r="X388" s="78">
        <v>0.37</v>
      </c>
      <c r="Y388" s="70">
        <v>3.8</v>
      </c>
      <c r="Z388" s="71">
        <v>2.2000000000000002</v>
      </c>
      <c r="AA388" s="78">
        <v>1.6</v>
      </c>
      <c r="AB388" s="78">
        <v>0.82</v>
      </c>
      <c r="AC388" s="78">
        <v>0.04</v>
      </c>
      <c r="AD388" s="63" t="s">
        <v>25</v>
      </c>
    </row>
    <row r="389" spans="1:30" ht="17.25" thickBot="1">
      <c r="A389" s="72">
        <v>476</v>
      </c>
      <c r="B389" s="57" t="s">
        <v>2719</v>
      </c>
      <c r="C389" s="58" t="s">
        <v>2720</v>
      </c>
      <c r="D389" s="69" t="s">
        <v>111</v>
      </c>
      <c r="E389" s="58" t="s">
        <v>95</v>
      </c>
      <c r="F389" s="69" t="s">
        <v>4223</v>
      </c>
      <c r="G389" s="69">
        <v>1997</v>
      </c>
      <c r="H389" s="70">
        <v>2</v>
      </c>
      <c r="I389" s="71">
        <v>180</v>
      </c>
      <c r="J389" s="71">
        <v>90</v>
      </c>
      <c r="K389" s="71">
        <v>11.3</v>
      </c>
      <c r="L389" s="71">
        <v>2</v>
      </c>
      <c r="M389" s="70">
        <v>2</v>
      </c>
      <c r="N389" s="71">
        <v>90</v>
      </c>
      <c r="O389" s="71">
        <v>2</v>
      </c>
      <c r="P389" s="59">
        <v>0</v>
      </c>
      <c r="Q389" s="60"/>
      <c r="R389" s="71">
        <v>9</v>
      </c>
      <c r="S389" s="70">
        <v>1.5</v>
      </c>
      <c r="T389" s="71">
        <v>3</v>
      </c>
      <c r="U389" s="71">
        <v>7</v>
      </c>
      <c r="V389" s="77">
        <v>-4</v>
      </c>
      <c r="W389" s="77">
        <v>-2</v>
      </c>
      <c r="X389" s="77">
        <v>-1.74</v>
      </c>
      <c r="Y389" s="70">
        <v>2</v>
      </c>
      <c r="Z389" s="71">
        <v>2.8</v>
      </c>
      <c r="AA389" s="77">
        <v>-0.8</v>
      </c>
      <c r="AB389" s="77">
        <v>-0.39</v>
      </c>
      <c r="AC389" s="77">
        <v>-0.1</v>
      </c>
      <c r="AD389" s="63" t="s">
        <v>25</v>
      </c>
    </row>
    <row r="390" spans="1:30" ht="17.25" thickBot="1">
      <c r="A390" s="72">
        <v>421</v>
      </c>
      <c r="B390" s="57" t="s">
        <v>278</v>
      </c>
      <c r="C390" s="58" t="s">
        <v>1841</v>
      </c>
      <c r="D390" s="69" t="s">
        <v>103</v>
      </c>
      <c r="E390" s="58" t="s">
        <v>93</v>
      </c>
      <c r="F390" s="69" t="s">
        <v>4188</v>
      </c>
      <c r="G390" s="69">
        <v>1998</v>
      </c>
      <c r="H390" s="70">
        <v>2</v>
      </c>
      <c r="I390" s="71">
        <v>179</v>
      </c>
      <c r="J390" s="71">
        <v>90</v>
      </c>
      <c r="K390" s="71">
        <v>11</v>
      </c>
      <c r="L390" s="71">
        <v>2</v>
      </c>
      <c r="M390" s="70">
        <v>2</v>
      </c>
      <c r="N390" s="71">
        <v>90</v>
      </c>
      <c r="O390" s="71">
        <v>1</v>
      </c>
      <c r="P390" s="59">
        <v>0</v>
      </c>
      <c r="Q390" s="60"/>
      <c r="R390" s="60">
        <v>0</v>
      </c>
      <c r="S390" s="59">
        <v>0</v>
      </c>
      <c r="T390" s="71">
        <v>1</v>
      </c>
      <c r="U390" s="71">
        <v>5</v>
      </c>
      <c r="V390" s="77">
        <v>-4</v>
      </c>
      <c r="W390" s="77">
        <v>-2.0099999999999998</v>
      </c>
      <c r="X390" s="77">
        <v>-1.82</v>
      </c>
      <c r="Y390" s="70">
        <v>4.3</v>
      </c>
      <c r="Z390" s="71">
        <v>4.4000000000000004</v>
      </c>
      <c r="AA390" s="77">
        <v>-0.1</v>
      </c>
      <c r="AB390" s="77">
        <v>-0.06</v>
      </c>
      <c r="AC390" s="78">
        <v>0.44</v>
      </c>
      <c r="AD390" s="63" t="s">
        <v>25</v>
      </c>
    </row>
    <row r="391" spans="1:30" ht="17.25" thickBot="1">
      <c r="A391" s="72">
        <v>387</v>
      </c>
      <c r="B391" s="57" t="s">
        <v>261</v>
      </c>
      <c r="C391" s="58" t="s">
        <v>1838</v>
      </c>
      <c r="D391" s="69" t="s">
        <v>104</v>
      </c>
      <c r="E391" s="58" t="s">
        <v>95</v>
      </c>
      <c r="F391" s="69" t="s">
        <v>4161</v>
      </c>
      <c r="G391" s="69">
        <v>1997</v>
      </c>
      <c r="H391" s="70">
        <v>5</v>
      </c>
      <c r="I391" s="71">
        <v>178</v>
      </c>
      <c r="J391" s="71">
        <v>36</v>
      </c>
      <c r="K391" s="71">
        <v>11.2</v>
      </c>
      <c r="L391" s="71">
        <v>2</v>
      </c>
      <c r="M391" s="70">
        <v>2</v>
      </c>
      <c r="N391" s="71">
        <v>68</v>
      </c>
      <c r="O391" s="71">
        <v>1</v>
      </c>
      <c r="P391" s="70">
        <v>3</v>
      </c>
      <c r="Q391" s="71">
        <v>14</v>
      </c>
      <c r="R391" s="71">
        <v>8</v>
      </c>
      <c r="S391" s="70">
        <v>1.2</v>
      </c>
      <c r="T391" s="71">
        <v>3</v>
      </c>
      <c r="U391" s="71">
        <v>6</v>
      </c>
      <c r="V391" s="77">
        <v>-3</v>
      </c>
      <c r="W391" s="77">
        <v>-1.52</v>
      </c>
      <c r="X391" s="77">
        <v>-1.2</v>
      </c>
      <c r="Y391" s="70">
        <v>2.5</v>
      </c>
      <c r="Z391" s="71">
        <v>2.8</v>
      </c>
      <c r="AA391" s="77">
        <v>-0.3</v>
      </c>
      <c r="AB391" s="77">
        <v>-0.16</v>
      </c>
      <c r="AC391" s="78">
        <v>0.15</v>
      </c>
      <c r="AD391" s="63" t="s">
        <v>25</v>
      </c>
    </row>
    <row r="392" spans="1:30" ht="17.25" thickBot="1">
      <c r="A392" s="72">
        <v>492</v>
      </c>
      <c r="B392" s="57" t="s">
        <v>302</v>
      </c>
      <c r="C392" s="58" t="s">
        <v>1818</v>
      </c>
      <c r="D392" s="69" t="s">
        <v>1810</v>
      </c>
      <c r="E392" s="58" t="s">
        <v>85</v>
      </c>
      <c r="F392" s="69" t="s">
        <v>4234</v>
      </c>
      <c r="G392" s="69">
        <v>1996</v>
      </c>
      <c r="H392" s="70">
        <v>4</v>
      </c>
      <c r="I392" s="71">
        <v>176</v>
      </c>
      <c r="J392" s="71">
        <v>44</v>
      </c>
      <c r="K392" s="71">
        <v>10.9</v>
      </c>
      <c r="L392" s="71">
        <v>2</v>
      </c>
      <c r="M392" s="70">
        <v>2</v>
      </c>
      <c r="N392" s="71">
        <v>77</v>
      </c>
      <c r="O392" s="60">
        <v>0</v>
      </c>
      <c r="P392" s="70">
        <v>2</v>
      </c>
      <c r="Q392" s="71">
        <v>11</v>
      </c>
      <c r="R392" s="71">
        <v>12</v>
      </c>
      <c r="S392" s="70">
        <v>1.5</v>
      </c>
      <c r="T392" s="71">
        <v>1</v>
      </c>
      <c r="U392" s="71">
        <v>2</v>
      </c>
      <c r="V392" s="77">
        <v>-1</v>
      </c>
      <c r="W392" s="77">
        <v>-0.51</v>
      </c>
      <c r="X392" s="77">
        <v>-0.08</v>
      </c>
      <c r="Y392" s="70">
        <v>2</v>
      </c>
      <c r="Z392" s="71">
        <v>2.8</v>
      </c>
      <c r="AA392" s="77">
        <v>-0.8</v>
      </c>
      <c r="AB392" s="77">
        <v>-0.41</v>
      </c>
      <c r="AC392" s="77">
        <v>-0.33</v>
      </c>
      <c r="AD392" s="63" t="s">
        <v>25</v>
      </c>
    </row>
    <row r="393" spans="1:30" ht="17.25" thickBot="1">
      <c r="A393" s="72">
        <v>326</v>
      </c>
      <c r="B393" s="57" t="s">
        <v>3072</v>
      </c>
      <c r="C393" s="58" t="s">
        <v>1824</v>
      </c>
      <c r="D393" s="69" t="s">
        <v>1847</v>
      </c>
      <c r="E393" s="58" t="s">
        <v>73</v>
      </c>
      <c r="F393" s="69" t="s">
        <v>4119</v>
      </c>
      <c r="G393" s="69">
        <v>2000</v>
      </c>
      <c r="H393" s="70">
        <v>5</v>
      </c>
      <c r="I393" s="71">
        <v>173</v>
      </c>
      <c r="J393" s="71">
        <v>35</v>
      </c>
      <c r="K393" s="71">
        <v>10.7</v>
      </c>
      <c r="L393" s="71">
        <v>1.9</v>
      </c>
      <c r="M393" s="70">
        <v>2</v>
      </c>
      <c r="N393" s="71">
        <v>55</v>
      </c>
      <c r="O393" s="60">
        <v>0</v>
      </c>
      <c r="P393" s="70">
        <v>3</v>
      </c>
      <c r="Q393" s="71">
        <v>21</v>
      </c>
      <c r="R393" s="60">
        <v>0</v>
      </c>
      <c r="S393" s="70">
        <v>2.4</v>
      </c>
      <c r="T393" s="71">
        <v>5</v>
      </c>
      <c r="U393" s="71">
        <v>6</v>
      </c>
      <c r="V393" s="77">
        <v>-1</v>
      </c>
      <c r="W393" s="77">
        <v>-0.52</v>
      </c>
      <c r="X393" s="77">
        <v>-0.77</v>
      </c>
      <c r="Y393" s="70">
        <v>2.6</v>
      </c>
      <c r="Z393" s="71">
        <v>2.1</v>
      </c>
      <c r="AA393" s="78">
        <v>0.5</v>
      </c>
      <c r="AB393" s="78">
        <v>0.26</v>
      </c>
      <c r="AC393" s="78">
        <v>0.11</v>
      </c>
      <c r="AD393" s="63" t="s">
        <v>25</v>
      </c>
    </row>
    <row r="394" spans="1:30" ht="17.25" thickBot="1">
      <c r="A394" s="72">
        <v>475</v>
      </c>
      <c r="B394" s="57" t="s">
        <v>2912</v>
      </c>
      <c r="C394" s="58" t="s">
        <v>1812</v>
      </c>
      <c r="D394" s="69" t="s">
        <v>104</v>
      </c>
      <c r="E394" s="58" t="s">
        <v>79</v>
      </c>
      <c r="F394" s="69" t="s">
        <v>4222</v>
      </c>
      <c r="G394" s="69">
        <v>2003</v>
      </c>
      <c r="H394" s="70">
        <v>5</v>
      </c>
      <c r="I394" s="71">
        <v>173</v>
      </c>
      <c r="J394" s="71">
        <v>35</v>
      </c>
      <c r="K394" s="71">
        <v>10.7</v>
      </c>
      <c r="L394" s="71">
        <v>1.9</v>
      </c>
      <c r="M394" s="70">
        <v>2</v>
      </c>
      <c r="N394" s="71">
        <v>69</v>
      </c>
      <c r="O394" s="60">
        <v>0</v>
      </c>
      <c r="P394" s="70">
        <v>3</v>
      </c>
      <c r="Q394" s="71">
        <v>12</v>
      </c>
      <c r="R394" s="71">
        <v>9</v>
      </c>
      <c r="S394" s="70">
        <v>3</v>
      </c>
      <c r="T394" s="71">
        <v>3</v>
      </c>
      <c r="U394" s="71">
        <v>1</v>
      </c>
      <c r="V394" s="78">
        <v>2</v>
      </c>
      <c r="W394" s="78">
        <v>1.04</v>
      </c>
      <c r="X394" s="77">
        <v>-0.14000000000000001</v>
      </c>
      <c r="Y394" s="70">
        <v>3</v>
      </c>
      <c r="Z394" s="71">
        <v>1.5</v>
      </c>
      <c r="AA394" s="78">
        <v>1.4</v>
      </c>
      <c r="AB394" s="78">
        <v>0.73</v>
      </c>
      <c r="AC394" s="77">
        <v>-0.06</v>
      </c>
      <c r="AD394" s="63" t="s">
        <v>25</v>
      </c>
    </row>
    <row r="395" spans="1:30" ht="17.25" thickBot="1">
      <c r="A395" s="72">
        <v>461</v>
      </c>
      <c r="B395" s="57" t="s">
        <v>376</v>
      </c>
      <c r="C395" s="58" t="s">
        <v>1837</v>
      </c>
      <c r="D395" s="69" t="s">
        <v>1819</v>
      </c>
      <c r="E395" s="58" t="s">
        <v>69</v>
      </c>
      <c r="F395" s="69" t="s">
        <v>4214</v>
      </c>
      <c r="G395" s="69">
        <v>2001</v>
      </c>
      <c r="H395" s="70">
        <v>9</v>
      </c>
      <c r="I395" s="71">
        <v>172</v>
      </c>
      <c r="J395" s="71">
        <v>19</v>
      </c>
      <c r="K395" s="71">
        <v>10.6</v>
      </c>
      <c r="L395" s="71">
        <v>1.9</v>
      </c>
      <c r="M395" s="70">
        <v>1</v>
      </c>
      <c r="N395" s="71">
        <v>60</v>
      </c>
      <c r="O395" s="60">
        <v>0</v>
      </c>
      <c r="P395" s="70">
        <v>8</v>
      </c>
      <c r="Q395" s="71">
        <v>14</v>
      </c>
      <c r="R395" s="71">
        <v>8</v>
      </c>
      <c r="S395" s="70">
        <v>1.1100000000000001</v>
      </c>
      <c r="T395" s="71">
        <v>2</v>
      </c>
      <c r="U395" s="71">
        <v>2</v>
      </c>
      <c r="V395" s="60">
        <v>0</v>
      </c>
      <c r="W395" s="60">
        <v>0</v>
      </c>
      <c r="X395" s="78">
        <v>0.31</v>
      </c>
      <c r="Y395" s="70">
        <v>3.2</v>
      </c>
      <c r="Z395" s="71">
        <v>3.7</v>
      </c>
      <c r="AA395" s="77">
        <v>-0.5</v>
      </c>
      <c r="AB395" s="77">
        <v>-0.27</v>
      </c>
      <c r="AC395" s="77">
        <v>-0.12</v>
      </c>
      <c r="AD395" s="63" t="s">
        <v>25</v>
      </c>
    </row>
    <row r="396" spans="1:30" ht="17.25" thickBot="1">
      <c r="A396" s="72">
        <v>140</v>
      </c>
      <c r="B396" s="57" t="s">
        <v>156</v>
      </c>
      <c r="C396" s="58" t="s">
        <v>1825</v>
      </c>
      <c r="D396" s="69" t="s">
        <v>1810</v>
      </c>
      <c r="E396" s="58" t="s">
        <v>77</v>
      </c>
      <c r="F396" s="69" t="s">
        <v>3996</v>
      </c>
      <c r="G396" s="69">
        <v>2000</v>
      </c>
      <c r="H396" s="70">
        <v>5</v>
      </c>
      <c r="I396" s="71">
        <v>169</v>
      </c>
      <c r="J396" s="71">
        <v>34</v>
      </c>
      <c r="K396" s="71">
        <v>11</v>
      </c>
      <c r="L396" s="71">
        <v>1.9</v>
      </c>
      <c r="M396" s="70">
        <v>1</v>
      </c>
      <c r="N396" s="71">
        <v>67</v>
      </c>
      <c r="O396" s="60">
        <v>0</v>
      </c>
      <c r="P396" s="70">
        <v>4</v>
      </c>
      <c r="Q396" s="71">
        <v>26</v>
      </c>
      <c r="R396" s="60">
        <v>0</v>
      </c>
      <c r="S396" s="70">
        <v>0.8</v>
      </c>
      <c r="T396" s="71">
        <v>2</v>
      </c>
      <c r="U396" s="60">
        <v>0</v>
      </c>
      <c r="V396" s="78">
        <v>2</v>
      </c>
      <c r="W396" s="78">
        <v>1.07</v>
      </c>
      <c r="X396" s="78">
        <v>1.2</v>
      </c>
      <c r="Y396" s="70">
        <v>2.8</v>
      </c>
      <c r="Z396" s="71">
        <v>2</v>
      </c>
      <c r="AA396" s="78">
        <v>0.8</v>
      </c>
      <c r="AB396" s="78">
        <v>0.43</v>
      </c>
      <c r="AC396" s="78">
        <v>0.01</v>
      </c>
      <c r="AD396" s="63" t="s">
        <v>25</v>
      </c>
    </row>
    <row r="397" spans="1:30" ht="17.25" thickBot="1">
      <c r="A397" s="72">
        <v>162</v>
      </c>
      <c r="B397" s="57" t="s">
        <v>2650</v>
      </c>
      <c r="C397" s="58" t="s">
        <v>1812</v>
      </c>
      <c r="D397" s="69" t="s">
        <v>103</v>
      </c>
      <c r="E397" s="58" t="s">
        <v>96</v>
      </c>
      <c r="F397" s="69" t="s">
        <v>4013</v>
      </c>
      <c r="G397" s="69">
        <v>2003</v>
      </c>
      <c r="H397" s="70">
        <v>6</v>
      </c>
      <c r="I397" s="71">
        <v>169</v>
      </c>
      <c r="J397" s="71">
        <v>28</v>
      </c>
      <c r="K397" s="71">
        <v>10.4</v>
      </c>
      <c r="L397" s="71">
        <v>1.9</v>
      </c>
      <c r="M397" s="70">
        <v>1</v>
      </c>
      <c r="N397" s="71">
        <v>65</v>
      </c>
      <c r="O397" s="60">
        <v>0</v>
      </c>
      <c r="P397" s="70">
        <v>5</v>
      </c>
      <c r="Q397" s="71">
        <v>21</v>
      </c>
      <c r="R397" s="71">
        <v>10</v>
      </c>
      <c r="S397" s="70">
        <v>1</v>
      </c>
      <c r="T397" s="71">
        <v>1</v>
      </c>
      <c r="U397" s="71">
        <v>2</v>
      </c>
      <c r="V397" s="77">
        <v>-1</v>
      </c>
      <c r="W397" s="77">
        <v>-0.53</v>
      </c>
      <c r="X397" s="77">
        <v>-0.66</v>
      </c>
      <c r="Y397" s="70">
        <v>2.9</v>
      </c>
      <c r="Z397" s="71">
        <v>2.2000000000000002</v>
      </c>
      <c r="AA397" s="78">
        <v>0.7</v>
      </c>
      <c r="AB397" s="78">
        <v>0.36</v>
      </c>
      <c r="AC397" s="78">
        <v>7.0000000000000007E-2</v>
      </c>
      <c r="AD397" s="63" t="s">
        <v>25</v>
      </c>
    </row>
    <row r="398" spans="1:30" ht="17.25" thickBot="1">
      <c r="A398" s="72">
        <v>397</v>
      </c>
      <c r="B398" s="57" t="s">
        <v>2928</v>
      </c>
      <c r="C398" s="58" t="s">
        <v>1821</v>
      </c>
      <c r="D398" s="69" t="s">
        <v>104</v>
      </c>
      <c r="E398" s="58" t="s">
        <v>87</v>
      </c>
      <c r="F398" s="69" t="s">
        <v>4170</v>
      </c>
      <c r="G398" s="69">
        <v>1997</v>
      </c>
      <c r="H398" s="70">
        <v>4</v>
      </c>
      <c r="I398" s="71">
        <v>168</v>
      </c>
      <c r="J398" s="71">
        <v>42</v>
      </c>
      <c r="K398" s="71">
        <v>10.4</v>
      </c>
      <c r="L398" s="71">
        <v>1.9</v>
      </c>
      <c r="M398" s="70">
        <v>1</v>
      </c>
      <c r="N398" s="71">
        <v>52</v>
      </c>
      <c r="O398" s="60">
        <v>0</v>
      </c>
      <c r="P398" s="70">
        <v>3</v>
      </c>
      <c r="Q398" s="71">
        <v>39</v>
      </c>
      <c r="R398" s="71">
        <v>5</v>
      </c>
      <c r="S398" s="70">
        <v>1.25</v>
      </c>
      <c r="T398" s="60">
        <v>0</v>
      </c>
      <c r="U398" s="71">
        <v>1</v>
      </c>
      <c r="V398" s="77">
        <v>-1</v>
      </c>
      <c r="W398" s="77">
        <v>-0.54</v>
      </c>
      <c r="X398" s="78">
        <v>0.27</v>
      </c>
      <c r="Y398" s="70">
        <v>1.6</v>
      </c>
      <c r="Z398" s="71">
        <v>1.9</v>
      </c>
      <c r="AA398" s="77">
        <v>-0.3</v>
      </c>
      <c r="AB398" s="77">
        <v>-0.16</v>
      </c>
      <c r="AC398" s="78">
        <v>0.31</v>
      </c>
      <c r="AD398" s="63" t="s">
        <v>25</v>
      </c>
    </row>
    <row r="399" spans="1:30" ht="17.25" thickBot="1">
      <c r="A399" s="72">
        <v>300</v>
      </c>
      <c r="B399" s="57" t="s">
        <v>224</v>
      </c>
      <c r="C399" s="58" t="s">
        <v>1856</v>
      </c>
      <c r="D399" s="69" t="s">
        <v>102</v>
      </c>
      <c r="E399" s="58" t="s">
        <v>93</v>
      </c>
      <c r="F399" s="69" t="s">
        <v>4102</v>
      </c>
      <c r="G399" s="69">
        <v>1997</v>
      </c>
      <c r="H399" s="70">
        <v>11</v>
      </c>
      <c r="I399" s="71">
        <v>166</v>
      </c>
      <c r="J399" s="71">
        <v>15</v>
      </c>
      <c r="K399" s="71">
        <v>10.199999999999999</v>
      </c>
      <c r="L399" s="71">
        <v>1.8</v>
      </c>
      <c r="M399" s="70">
        <v>1</v>
      </c>
      <c r="N399" s="71">
        <v>60</v>
      </c>
      <c r="O399" s="60">
        <v>0</v>
      </c>
      <c r="P399" s="70">
        <v>10</v>
      </c>
      <c r="Q399" s="71">
        <v>11</v>
      </c>
      <c r="R399" s="71">
        <v>7</v>
      </c>
      <c r="S399" s="70">
        <v>1.0900000000000001</v>
      </c>
      <c r="T399" s="71">
        <v>6</v>
      </c>
      <c r="U399" s="71">
        <v>2</v>
      </c>
      <c r="V399" s="78">
        <v>4</v>
      </c>
      <c r="W399" s="78">
        <v>2.17</v>
      </c>
      <c r="X399" s="78">
        <v>2.85</v>
      </c>
      <c r="Y399" s="70">
        <v>5.5</v>
      </c>
      <c r="Z399" s="71">
        <v>2.7</v>
      </c>
      <c r="AA399" s="78">
        <v>2.8</v>
      </c>
      <c r="AB399" s="78">
        <v>1.5</v>
      </c>
      <c r="AC399" s="78">
        <v>2.1800000000000002</v>
      </c>
      <c r="AD399" s="63" t="s">
        <v>25</v>
      </c>
    </row>
    <row r="400" spans="1:30" ht="17.25" thickBot="1">
      <c r="A400" s="72">
        <v>82</v>
      </c>
      <c r="B400" s="57" t="s">
        <v>3272</v>
      </c>
      <c r="C400" s="58" t="s">
        <v>1812</v>
      </c>
      <c r="D400" s="69" t="s">
        <v>102</v>
      </c>
      <c r="E400" s="58" t="s">
        <v>2347</v>
      </c>
      <c r="F400" s="69" t="s">
        <v>3955</v>
      </c>
      <c r="G400" s="69">
        <v>2000</v>
      </c>
      <c r="H400" s="70">
        <v>5</v>
      </c>
      <c r="I400" s="71">
        <v>165</v>
      </c>
      <c r="J400" s="71">
        <v>33</v>
      </c>
      <c r="K400" s="71">
        <v>10.199999999999999</v>
      </c>
      <c r="L400" s="71">
        <v>1.8</v>
      </c>
      <c r="M400" s="70">
        <v>2</v>
      </c>
      <c r="N400" s="71">
        <v>51</v>
      </c>
      <c r="O400" s="60">
        <v>0</v>
      </c>
      <c r="P400" s="70">
        <v>3</v>
      </c>
      <c r="Q400" s="71">
        <v>21</v>
      </c>
      <c r="R400" s="60">
        <v>0</v>
      </c>
      <c r="S400" s="70">
        <v>0.6</v>
      </c>
      <c r="T400" s="60">
        <v>0</v>
      </c>
      <c r="U400" s="71">
        <v>5</v>
      </c>
      <c r="V400" s="77">
        <v>-5</v>
      </c>
      <c r="W400" s="77">
        <v>-2.73</v>
      </c>
      <c r="X400" s="77">
        <v>-1.1200000000000001</v>
      </c>
      <c r="Y400" s="70">
        <v>0.3</v>
      </c>
      <c r="Z400" s="71">
        <v>3.6</v>
      </c>
      <c r="AA400" s="77">
        <v>-3.3</v>
      </c>
      <c r="AB400" s="77">
        <v>-1.81</v>
      </c>
      <c r="AC400" s="77">
        <v>-0.56000000000000005</v>
      </c>
      <c r="AD400" s="63" t="s">
        <v>25</v>
      </c>
    </row>
    <row r="401" spans="1:30" ht="17.25" thickBot="1">
      <c r="A401" s="72">
        <v>31</v>
      </c>
      <c r="B401" s="57" t="s">
        <v>116</v>
      </c>
      <c r="C401" s="58" t="s">
        <v>1812</v>
      </c>
      <c r="D401" s="69" t="s">
        <v>102</v>
      </c>
      <c r="E401" s="58" t="s">
        <v>95</v>
      </c>
      <c r="F401" s="69" t="s">
        <v>3920</v>
      </c>
      <c r="G401" s="69">
        <v>1999</v>
      </c>
      <c r="H401" s="70">
        <v>3</v>
      </c>
      <c r="I401" s="71">
        <v>152</v>
      </c>
      <c r="J401" s="71">
        <v>51</v>
      </c>
      <c r="K401" s="71">
        <v>9.6</v>
      </c>
      <c r="L401" s="71">
        <v>1.7</v>
      </c>
      <c r="M401" s="70">
        <v>2</v>
      </c>
      <c r="N401" s="71">
        <v>61</v>
      </c>
      <c r="O401" s="60">
        <v>0</v>
      </c>
      <c r="P401" s="70">
        <v>1</v>
      </c>
      <c r="Q401" s="71">
        <v>31</v>
      </c>
      <c r="R401" s="60">
        <v>0</v>
      </c>
      <c r="S401" s="70">
        <v>0.33</v>
      </c>
      <c r="T401" s="71">
        <v>1</v>
      </c>
      <c r="U401" s="71">
        <v>5</v>
      </c>
      <c r="V401" s="77">
        <v>-4</v>
      </c>
      <c r="W401" s="77">
        <v>-2.37</v>
      </c>
      <c r="X401" s="77">
        <v>-2.12</v>
      </c>
      <c r="Y401" s="70">
        <v>0.6</v>
      </c>
      <c r="Z401" s="71">
        <v>4.4000000000000004</v>
      </c>
      <c r="AA401" s="77">
        <v>-3.8</v>
      </c>
      <c r="AB401" s="77">
        <v>-2.27</v>
      </c>
      <c r="AC401" s="77">
        <v>-2.1800000000000002</v>
      </c>
      <c r="AD401" s="63" t="s">
        <v>25</v>
      </c>
    </row>
    <row r="402" spans="1:30" ht="17.25" thickBot="1">
      <c r="A402" s="72">
        <v>348</v>
      </c>
      <c r="B402" s="57" t="s">
        <v>2671</v>
      </c>
      <c r="C402" s="58" t="s">
        <v>1818</v>
      </c>
      <c r="D402" s="69" t="s">
        <v>1819</v>
      </c>
      <c r="E402" s="58" t="s">
        <v>81</v>
      </c>
      <c r="F402" s="69" t="s">
        <v>4135</v>
      </c>
      <c r="G402" s="69">
        <v>2002</v>
      </c>
      <c r="H402" s="70">
        <v>11</v>
      </c>
      <c r="I402" s="71">
        <v>152</v>
      </c>
      <c r="J402" s="71">
        <v>14</v>
      </c>
      <c r="K402" s="71">
        <v>9.4</v>
      </c>
      <c r="L402" s="71">
        <v>1.7</v>
      </c>
      <c r="M402" s="59">
        <v>0</v>
      </c>
      <c r="N402" s="60"/>
      <c r="O402" s="60">
        <v>0</v>
      </c>
      <c r="P402" s="70">
        <v>11</v>
      </c>
      <c r="Q402" s="71">
        <v>14</v>
      </c>
      <c r="R402" s="71">
        <v>7</v>
      </c>
      <c r="S402" s="70">
        <v>1.55</v>
      </c>
      <c r="T402" s="71">
        <v>1</v>
      </c>
      <c r="U402" s="71">
        <v>4</v>
      </c>
      <c r="V402" s="77">
        <v>-3</v>
      </c>
      <c r="W402" s="77">
        <v>-1.78</v>
      </c>
      <c r="X402" s="77">
        <v>-2.02</v>
      </c>
      <c r="Y402" s="70">
        <v>3.6</v>
      </c>
      <c r="Z402" s="71">
        <v>4.4000000000000004</v>
      </c>
      <c r="AA402" s="77">
        <v>-0.8</v>
      </c>
      <c r="AB402" s="77">
        <v>-0.46</v>
      </c>
      <c r="AC402" s="77">
        <v>-1.1100000000000001</v>
      </c>
      <c r="AD402" s="63" t="s">
        <v>25</v>
      </c>
    </row>
    <row r="403" spans="1:30" ht="17.25" thickBot="1">
      <c r="A403" s="72">
        <v>218</v>
      </c>
      <c r="B403" s="57" t="s">
        <v>3313</v>
      </c>
      <c r="C403" s="58" t="s">
        <v>1820</v>
      </c>
      <c r="D403" s="69" t="s">
        <v>1819</v>
      </c>
      <c r="E403" s="58" t="s">
        <v>71</v>
      </c>
      <c r="F403" s="69" t="s">
        <v>4053</v>
      </c>
      <c r="G403" s="69">
        <v>2001</v>
      </c>
      <c r="H403" s="70">
        <v>6</v>
      </c>
      <c r="I403" s="71">
        <v>145</v>
      </c>
      <c r="J403" s="71">
        <v>24</v>
      </c>
      <c r="K403" s="71">
        <v>9</v>
      </c>
      <c r="L403" s="71">
        <v>1.6</v>
      </c>
      <c r="M403" s="70">
        <v>2</v>
      </c>
      <c r="N403" s="71">
        <v>58</v>
      </c>
      <c r="O403" s="60">
        <v>0</v>
      </c>
      <c r="P403" s="70">
        <v>4</v>
      </c>
      <c r="Q403" s="71">
        <v>8</v>
      </c>
      <c r="R403" s="71">
        <v>5</v>
      </c>
      <c r="S403" s="70">
        <v>1.17</v>
      </c>
      <c r="T403" s="71">
        <v>2</v>
      </c>
      <c r="U403" s="71">
        <v>8</v>
      </c>
      <c r="V403" s="77">
        <v>-6</v>
      </c>
      <c r="W403" s="77">
        <v>-3.72</v>
      </c>
      <c r="X403" s="77">
        <v>-4.88</v>
      </c>
      <c r="Y403" s="70">
        <v>2.9</v>
      </c>
      <c r="Z403" s="71">
        <v>4.5999999999999996</v>
      </c>
      <c r="AA403" s="77">
        <v>-1.7</v>
      </c>
      <c r="AB403" s="77">
        <v>-1.08</v>
      </c>
      <c r="AC403" s="77">
        <v>-1.23</v>
      </c>
      <c r="AD403" s="63" t="s">
        <v>25</v>
      </c>
    </row>
    <row r="404" spans="1:30" ht="17.25" thickBot="1">
      <c r="A404" s="72">
        <v>177</v>
      </c>
      <c r="B404" s="57" t="s">
        <v>2798</v>
      </c>
      <c r="C404" s="58" t="s">
        <v>1846</v>
      </c>
      <c r="D404" s="69" t="s">
        <v>1819</v>
      </c>
      <c r="E404" s="58" t="s">
        <v>83</v>
      </c>
      <c r="F404" s="69" t="s">
        <v>4022</v>
      </c>
      <c r="G404" s="69">
        <v>2003</v>
      </c>
      <c r="H404" s="70">
        <v>11</v>
      </c>
      <c r="I404" s="71">
        <v>144</v>
      </c>
      <c r="J404" s="71">
        <v>13</v>
      </c>
      <c r="K404" s="71">
        <v>8.9</v>
      </c>
      <c r="L404" s="71">
        <v>1.6</v>
      </c>
      <c r="M404" s="59">
        <v>0</v>
      </c>
      <c r="N404" s="60"/>
      <c r="O404" s="60">
        <v>0</v>
      </c>
      <c r="P404" s="70">
        <v>11</v>
      </c>
      <c r="Q404" s="71">
        <v>13</v>
      </c>
      <c r="R404" s="71">
        <v>3</v>
      </c>
      <c r="S404" s="70">
        <v>2.36</v>
      </c>
      <c r="T404" s="71">
        <v>10</v>
      </c>
      <c r="U404" s="71">
        <v>1</v>
      </c>
      <c r="V404" s="78">
        <v>9</v>
      </c>
      <c r="W404" s="78">
        <v>5.63</v>
      </c>
      <c r="X404" s="78">
        <v>5.2</v>
      </c>
      <c r="Y404" s="70">
        <v>4</v>
      </c>
      <c r="Z404" s="71">
        <v>2.1</v>
      </c>
      <c r="AA404" s="78">
        <v>1.9</v>
      </c>
      <c r="AB404" s="78">
        <v>1.21</v>
      </c>
      <c r="AC404" s="78">
        <v>0.86</v>
      </c>
      <c r="AD404" s="63" t="s">
        <v>25</v>
      </c>
    </row>
    <row r="405" spans="1:30" ht="17.25" thickBot="1">
      <c r="A405" s="72">
        <v>271</v>
      </c>
      <c r="B405" s="57" t="s">
        <v>210</v>
      </c>
      <c r="C405" s="58" t="s">
        <v>1812</v>
      </c>
      <c r="D405" s="69" t="s">
        <v>102</v>
      </c>
      <c r="E405" s="58" t="s">
        <v>91</v>
      </c>
      <c r="F405" s="69" t="s">
        <v>4084</v>
      </c>
      <c r="G405" s="69">
        <v>1992</v>
      </c>
      <c r="H405" s="70">
        <v>10</v>
      </c>
      <c r="I405" s="71">
        <v>142</v>
      </c>
      <c r="J405" s="71">
        <v>14</v>
      </c>
      <c r="K405" s="71">
        <v>8.8000000000000007</v>
      </c>
      <c r="L405" s="71">
        <v>1.6</v>
      </c>
      <c r="M405" s="70">
        <v>1</v>
      </c>
      <c r="N405" s="71">
        <v>61</v>
      </c>
      <c r="O405" s="60">
        <v>0</v>
      </c>
      <c r="P405" s="70">
        <v>9</v>
      </c>
      <c r="Q405" s="71">
        <v>9</v>
      </c>
      <c r="R405" s="71">
        <v>8</v>
      </c>
      <c r="S405" s="70">
        <v>1.3</v>
      </c>
      <c r="T405" s="71">
        <v>1</v>
      </c>
      <c r="U405" s="71">
        <v>5</v>
      </c>
      <c r="V405" s="77">
        <v>-4</v>
      </c>
      <c r="W405" s="77">
        <v>-2.54</v>
      </c>
      <c r="X405" s="77">
        <v>-2.84</v>
      </c>
      <c r="Y405" s="70">
        <v>1.6</v>
      </c>
      <c r="Z405" s="71">
        <v>3.7</v>
      </c>
      <c r="AA405" s="77">
        <v>-2.1</v>
      </c>
      <c r="AB405" s="77">
        <v>-1.34</v>
      </c>
      <c r="AC405" s="77">
        <v>-1.18</v>
      </c>
      <c r="AD405" s="63" t="s">
        <v>25</v>
      </c>
    </row>
    <row r="406" spans="1:30" ht="17.25" thickBot="1">
      <c r="A406" s="72">
        <v>274</v>
      </c>
      <c r="B406" s="57" t="s">
        <v>212</v>
      </c>
      <c r="C406" s="58" t="s">
        <v>1827</v>
      </c>
      <c r="D406" s="69" t="s">
        <v>103</v>
      </c>
      <c r="E406" s="58" t="s">
        <v>96</v>
      </c>
      <c r="F406" s="69" t="s">
        <v>4086</v>
      </c>
      <c r="G406" s="69">
        <v>1996</v>
      </c>
      <c r="H406" s="70">
        <v>2</v>
      </c>
      <c r="I406" s="71">
        <v>140</v>
      </c>
      <c r="J406" s="71">
        <v>70</v>
      </c>
      <c r="K406" s="71">
        <v>8.6</v>
      </c>
      <c r="L406" s="71">
        <v>1.6</v>
      </c>
      <c r="M406" s="70">
        <v>2</v>
      </c>
      <c r="N406" s="71">
        <v>70</v>
      </c>
      <c r="O406" s="71">
        <v>1</v>
      </c>
      <c r="P406" s="59">
        <v>0</v>
      </c>
      <c r="Q406" s="60"/>
      <c r="R406" s="60">
        <v>0</v>
      </c>
      <c r="S406" s="59">
        <v>0</v>
      </c>
      <c r="T406" s="60">
        <v>0</v>
      </c>
      <c r="U406" s="71">
        <v>3</v>
      </c>
      <c r="V406" s="77">
        <v>-3</v>
      </c>
      <c r="W406" s="77">
        <v>-1.93</v>
      </c>
      <c r="X406" s="77">
        <v>-2.17</v>
      </c>
      <c r="Y406" s="70">
        <v>2.9</v>
      </c>
      <c r="Z406" s="71">
        <v>3.3</v>
      </c>
      <c r="AA406" s="77">
        <v>-0.3</v>
      </c>
      <c r="AB406" s="77">
        <v>-0.21</v>
      </c>
      <c r="AC406" s="77">
        <v>-0.55000000000000004</v>
      </c>
      <c r="AD406" s="63" t="s">
        <v>25</v>
      </c>
    </row>
    <row r="407" spans="1:30" ht="17.25" thickBot="1">
      <c r="A407" s="72">
        <v>433</v>
      </c>
      <c r="B407" s="57" t="s">
        <v>282</v>
      </c>
      <c r="C407" s="58" t="s">
        <v>1852</v>
      </c>
      <c r="D407" s="69" t="s">
        <v>104</v>
      </c>
      <c r="E407" s="58" t="s">
        <v>91</v>
      </c>
      <c r="F407" s="69" t="s">
        <v>4195</v>
      </c>
      <c r="G407" s="69">
        <v>1988</v>
      </c>
      <c r="H407" s="70">
        <v>4</v>
      </c>
      <c r="I407" s="71">
        <v>140</v>
      </c>
      <c r="J407" s="71">
        <v>35</v>
      </c>
      <c r="K407" s="71">
        <v>8.6</v>
      </c>
      <c r="L407" s="71">
        <v>1.6</v>
      </c>
      <c r="M407" s="70">
        <v>1</v>
      </c>
      <c r="N407" s="71">
        <v>90</v>
      </c>
      <c r="O407" s="71">
        <v>1</v>
      </c>
      <c r="P407" s="70">
        <v>3</v>
      </c>
      <c r="Q407" s="71">
        <v>17</v>
      </c>
      <c r="R407" s="71">
        <v>14</v>
      </c>
      <c r="S407" s="70">
        <v>2.25</v>
      </c>
      <c r="T407" s="71">
        <v>4</v>
      </c>
      <c r="U407" s="71">
        <v>2</v>
      </c>
      <c r="V407" s="78">
        <v>2</v>
      </c>
      <c r="W407" s="78">
        <v>1.29</v>
      </c>
      <c r="X407" s="78">
        <v>1.35</v>
      </c>
      <c r="Y407" s="70">
        <v>4.9000000000000004</v>
      </c>
      <c r="Z407" s="71">
        <v>2.5</v>
      </c>
      <c r="AA407" s="78">
        <v>2.4</v>
      </c>
      <c r="AB407" s="78">
        <v>1.53</v>
      </c>
      <c r="AC407" s="78">
        <v>1.95</v>
      </c>
      <c r="AD407" s="63" t="s">
        <v>25</v>
      </c>
    </row>
    <row r="408" spans="1:30" ht="17.25" thickBot="1">
      <c r="A408" s="72">
        <v>400</v>
      </c>
      <c r="B408" s="57" t="s">
        <v>3206</v>
      </c>
      <c r="C408" s="58" t="s">
        <v>1820</v>
      </c>
      <c r="D408" s="69" t="s">
        <v>104</v>
      </c>
      <c r="E408" s="58" t="s">
        <v>83</v>
      </c>
      <c r="F408" s="69" t="s">
        <v>4172</v>
      </c>
      <c r="G408" s="69">
        <v>1993</v>
      </c>
      <c r="H408" s="70">
        <v>5</v>
      </c>
      <c r="I408" s="71">
        <v>138</v>
      </c>
      <c r="J408" s="71">
        <v>28</v>
      </c>
      <c r="K408" s="71">
        <v>8.5</v>
      </c>
      <c r="L408" s="71">
        <v>1.5</v>
      </c>
      <c r="M408" s="70">
        <v>1</v>
      </c>
      <c r="N408" s="71">
        <v>90</v>
      </c>
      <c r="O408" s="71">
        <v>1</v>
      </c>
      <c r="P408" s="70">
        <v>4</v>
      </c>
      <c r="Q408" s="71">
        <v>12</v>
      </c>
      <c r="R408" s="71">
        <v>4</v>
      </c>
      <c r="S408" s="70">
        <v>2.2000000000000002</v>
      </c>
      <c r="T408" s="71">
        <v>4</v>
      </c>
      <c r="U408" s="71">
        <v>2</v>
      </c>
      <c r="V408" s="78">
        <v>2</v>
      </c>
      <c r="W408" s="78">
        <v>1.3</v>
      </c>
      <c r="X408" s="78">
        <v>0.45</v>
      </c>
      <c r="Y408" s="70">
        <v>2.1</v>
      </c>
      <c r="Z408" s="71">
        <v>1.3</v>
      </c>
      <c r="AA408" s="78">
        <v>0.8</v>
      </c>
      <c r="AB408" s="78">
        <v>0.52</v>
      </c>
      <c r="AC408" s="78">
        <v>0.09</v>
      </c>
      <c r="AD408" s="63" t="s">
        <v>25</v>
      </c>
    </row>
    <row r="409" spans="1:30" ht="17.25" thickBot="1">
      <c r="A409" s="72">
        <v>608</v>
      </c>
      <c r="B409" s="57" t="s">
        <v>3384</v>
      </c>
      <c r="C409" s="58" t="s">
        <v>1812</v>
      </c>
      <c r="D409" s="69" t="s">
        <v>1810</v>
      </c>
      <c r="E409" s="58" t="s">
        <v>67</v>
      </c>
      <c r="F409" s="69" t="s">
        <v>4314</v>
      </c>
      <c r="G409" s="69">
        <v>1999</v>
      </c>
      <c r="H409" s="70">
        <v>3</v>
      </c>
      <c r="I409" s="71">
        <v>137</v>
      </c>
      <c r="J409" s="71">
        <v>46</v>
      </c>
      <c r="K409" s="71">
        <v>8.5</v>
      </c>
      <c r="L409" s="71">
        <v>1.5</v>
      </c>
      <c r="M409" s="70">
        <v>1</v>
      </c>
      <c r="N409" s="71">
        <v>89</v>
      </c>
      <c r="O409" s="60">
        <v>0</v>
      </c>
      <c r="P409" s="70">
        <v>2</v>
      </c>
      <c r="Q409" s="71">
        <v>24</v>
      </c>
      <c r="R409" s="60">
        <v>0</v>
      </c>
      <c r="S409" s="70">
        <v>1.33</v>
      </c>
      <c r="T409" s="71">
        <v>1</v>
      </c>
      <c r="U409" s="71">
        <v>2</v>
      </c>
      <c r="V409" s="77">
        <v>-1</v>
      </c>
      <c r="W409" s="77">
        <v>-0.66</v>
      </c>
      <c r="X409" s="77">
        <v>-1.57</v>
      </c>
      <c r="Y409" s="70">
        <v>1.5</v>
      </c>
      <c r="Z409" s="71">
        <v>2.2999999999999998</v>
      </c>
      <c r="AA409" s="77">
        <v>-0.8</v>
      </c>
      <c r="AB409" s="77">
        <v>-0.52</v>
      </c>
      <c r="AC409" s="77">
        <v>-1.37</v>
      </c>
      <c r="AD409" s="63" t="s">
        <v>25</v>
      </c>
    </row>
    <row r="410" spans="1:30" ht="17.25" thickBot="1">
      <c r="A410" s="72">
        <v>620</v>
      </c>
      <c r="B410" s="57" t="s">
        <v>2696</v>
      </c>
      <c r="C410" s="58" t="s">
        <v>1813</v>
      </c>
      <c r="D410" s="69" t="s">
        <v>1819</v>
      </c>
      <c r="E410" s="58" t="s">
        <v>2346</v>
      </c>
      <c r="F410" s="69" t="s">
        <v>4079</v>
      </c>
      <c r="G410" s="69">
        <v>2000</v>
      </c>
      <c r="H410" s="70">
        <v>5</v>
      </c>
      <c r="I410" s="71">
        <v>137</v>
      </c>
      <c r="J410" s="71">
        <v>27</v>
      </c>
      <c r="K410" s="71">
        <v>8.5</v>
      </c>
      <c r="L410" s="71">
        <v>1.5</v>
      </c>
      <c r="M410" s="70">
        <v>1</v>
      </c>
      <c r="N410" s="71">
        <v>67</v>
      </c>
      <c r="O410" s="60">
        <v>0</v>
      </c>
      <c r="P410" s="70">
        <v>4</v>
      </c>
      <c r="Q410" s="71">
        <v>18</v>
      </c>
      <c r="R410" s="71">
        <v>6</v>
      </c>
      <c r="S410" s="70">
        <v>0.2</v>
      </c>
      <c r="T410" s="71">
        <v>1</v>
      </c>
      <c r="U410" s="71">
        <v>4</v>
      </c>
      <c r="V410" s="77">
        <v>-3</v>
      </c>
      <c r="W410" s="77">
        <v>-1.97</v>
      </c>
      <c r="X410" s="77">
        <v>-1.06</v>
      </c>
      <c r="Y410" s="70">
        <v>0.8</v>
      </c>
      <c r="Z410" s="71">
        <v>2.6</v>
      </c>
      <c r="AA410" s="77">
        <v>-1.8</v>
      </c>
      <c r="AB410" s="77">
        <v>-1.21</v>
      </c>
      <c r="AC410" s="77">
        <v>-0.48</v>
      </c>
      <c r="AD410" s="63" t="s">
        <v>25</v>
      </c>
    </row>
    <row r="411" spans="1:30" ht="17.25" thickBot="1">
      <c r="A411" s="72">
        <v>477</v>
      </c>
      <c r="B411" s="57" t="s">
        <v>2721</v>
      </c>
      <c r="C411" s="58" t="s">
        <v>1812</v>
      </c>
      <c r="D411" s="69" t="s">
        <v>1810</v>
      </c>
      <c r="E411" s="58" t="s">
        <v>85</v>
      </c>
      <c r="F411" s="69" t="s">
        <v>4224</v>
      </c>
      <c r="G411" s="69">
        <v>2002</v>
      </c>
      <c r="H411" s="70">
        <v>6</v>
      </c>
      <c r="I411" s="71">
        <v>136</v>
      </c>
      <c r="J411" s="71">
        <v>23</v>
      </c>
      <c r="K411" s="71">
        <v>8.4</v>
      </c>
      <c r="L411" s="71">
        <v>1.5</v>
      </c>
      <c r="M411" s="59">
        <v>0</v>
      </c>
      <c r="N411" s="60"/>
      <c r="O411" s="60">
        <v>0</v>
      </c>
      <c r="P411" s="70">
        <v>6</v>
      </c>
      <c r="Q411" s="71">
        <v>23</v>
      </c>
      <c r="R411" s="71">
        <v>4</v>
      </c>
      <c r="S411" s="70">
        <v>0.33</v>
      </c>
      <c r="T411" s="71">
        <v>1</v>
      </c>
      <c r="U411" s="71">
        <v>3</v>
      </c>
      <c r="V411" s="77">
        <v>-2</v>
      </c>
      <c r="W411" s="77">
        <v>-1.32</v>
      </c>
      <c r="X411" s="77">
        <v>-0.96</v>
      </c>
      <c r="Y411" s="70">
        <v>2.4</v>
      </c>
      <c r="Z411" s="71">
        <v>3.1</v>
      </c>
      <c r="AA411" s="77">
        <v>-0.7</v>
      </c>
      <c r="AB411" s="77">
        <v>-0.47</v>
      </c>
      <c r="AC411" s="77">
        <v>-0.38</v>
      </c>
      <c r="AD411" s="63" t="s">
        <v>25</v>
      </c>
    </row>
    <row r="412" spans="1:30" ht="17.25" thickBot="1">
      <c r="A412" s="72">
        <v>485</v>
      </c>
      <c r="B412" s="57" t="s">
        <v>296</v>
      </c>
      <c r="C412" s="58" t="s">
        <v>1812</v>
      </c>
      <c r="D412" s="69" t="s">
        <v>1819</v>
      </c>
      <c r="E412" s="58" t="s">
        <v>2346</v>
      </c>
      <c r="F412" s="69" t="s">
        <v>4229</v>
      </c>
      <c r="G412" s="69">
        <v>1994</v>
      </c>
      <c r="H412" s="70">
        <v>11</v>
      </c>
      <c r="I412" s="71">
        <v>136</v>
      </c>
      <c r="J412" s="71">
        <v>12</v>
      </c>
      <c r="K412" s="71">
        <v>8.4</v>
      </c>
      <c r="L412" s="71">
        <v>1.5</v>
      </c>
      <c r="M412" s="59">
        <v>0</v>
      </c>
      <c r="N412" s="60"/>
      <c r="O412" s="60">
        <v>0</v>
      </c>
      <c r="P412" s="70">
        <v>11</v>
      </c>
      <c r="Q412" s="71">
        <v>12</v>
      </c>
      <c r="R412" s="71">
        <v>2</v>
      </c>
      <c r="S412" s="70">
        <v>0.64</v>
      </c>
      <c r="T412" s="71">
        <v>2</v>
      </c>
      <c r="U412" s="71">
        <v>4</v>
      </c>
      <c r="V412" s="77">
        <v>-2</v>
      </c>
      <c r="W412" s="77">
        <v>-1.32</v>
      </c>
      <c r="X412" s="77">
        <v>-0.35</v>
      </c>
      <c r="Y412" s="70">
        <v>2.5</v>
      </c>
      <c r="Z412" s="71">
        <v>3.5</v>
      </c>
      <c r="AA412" s="77">
        <v>-0.9</v>
      </c>
      <c r="AB412" s="77">
        <v>-0.62</v>
      </c>
      <c r="AC412" s="78">
        <v>0.17</v>
      </c>
      <c r="AD412" s="63" t="s">
        <v>25</v>
      </c>
    </row>
    <row r="413" spans="1:30" ht="17.25" thickBot="1">
      <c r="A413" s="72">
        <v>546</v>
      </c>
      <c r="B413" s="57" t="s">
        <v>378</v>
      </c>
      <c r="C413" s="58" t="s">
        <v>1840</v>
      </c>
      <c r="D413" s="69" t="s">
        <v>111</v>
      </c>
      <c r="E413" s="58" t="s">
        <v>77</v>
      </c>
      <c r="F413" s="69" t="s">
        <v>4267</v>
      </c>
      <c r="G413" s="69">
        <v>1995</v>
      </c>
      <c r="H413" s="70">
        <v>2</v>
      </c>
      <c r="I413" s="71">
        <v>135</v>
      </c>
      <c r="J413" s="71">
        <v>68</v>
      </c>
      <c r="K413" s="71">
        <v>8.8000000000000007</v>
      </c>
      <c r="L413" s="71">
        <v>1.5</v>
      </c>
      <c r="M413" s="70">
        <v>1</v>
      </c>
      <c r="N413" s="71">
        <v>90</v>
      </c>
      <c r="O413" s="71">
        <v>1</v>
      </c>
      <c r="P413" s="70">
        <v>1</v>
      </c>
      <c r="Q413" s="71">
        <v>45</v>
      </c>
      <c r="R413" s="71">
        <v>14</v>
      </c>
      <c r="S413" s="70">
        <v>1.5</v>
      </c>
      <c r="T413" s="71">
        <v>3</v>
      </c>
      <c r="U413" s="71">
        <v>2</v>
      </c>
      <c r="V413" s="78">
        <v>1</v>
      </c>
      <c r="W413" s="78">
        <v>0.67</v>
      </c>
      <c r="X413" s="78">
        <v>0.73</v>
      </c>
      <c r="Y413" s="70">
        <v>1.4</v>
      </c>
      <c r="Z413" s="71">
        <v>1.6</v>
      </c>
      <c r="AA413" s="77">
        <v>-0.2</v>
      </c>
      <c r="AB413" s="77">
        <v>-0.16</v>
      </c>
      <c r="AC413" s="77">
        <v>-0.64</v>
      </c>
      <c r="AD413" s="63" t="s">
        <v>25</v>
      </c>
    </row>
    <row r="414" spans="1:30" ht="17.25" thickBot="1">
      <c r="A414" s="72">
        <v>194</v>
      </c>
      <c r="B414" s="57" t="s">
        <v>1761</v>
      </c>
      <c r="C414" s="58" t="s">
        <v>1822</v>
      </c>
      <c r="D414" s="69" t="s">
        <v>104</v>
      </c>
      <c r="E414" s="58" t="s">
        <v>87</v>
      </c>
      <c r="F414" s="69" t="s">
        <v>4036</v>
      </c>
      <c r="G414" s="69">
        <v>1989</v>
      </c>
      <c r="H414" s="70">
        <v>3</v>
      </c>
      <c r="I414" s="71">
        <v>134</v>
      </c>
      <c r="J414" s="71">
        <v>45</v>
      </c>
      <c r="K414" s="71">
        <v>8.3000000000000007</v>
      </c>
      <c r="L414" s="71">
        <v>1.5</v>
      </c>
      <c r="M414" s="70">
        <v>1</v>
      </c>
      <c r="N414" s="71">
        <v>75</v>
      </c>
      <c r="O414" s="60">
        <v>0</v>
      </c>
      <c r="P414" s="70">
        <v>2</v>
      </c>
      <c r="Q414" s="71">
        <v>30</v>
      </c>
      <c r="R414" s="71">
        <v>1</v>
      </c>
      <c r="S414" s="70">
        <v>0.33</v>
      </c>
      <c r="T414" s="60">
        <v>0</v>
      </c>
      <c r="U414" s="71">
        <v>5</v>
      </c>
      <c r="V414" s="77">
        <v>-5</v>
      </c>
      <c r="W414" s="77">
        <v>-3.36</v>
      </c>
      <c r="X414" s="77">
        <v>-2.81</v>
      </c>
      <c r="Y414" s="70">
        <v>0.8</v>
      </c>
      <c r="Z414" s="71">
        <v>2.4</v>
      </c>
      <c r="AA414" s="77">
        <v>-1.6</v>
      </c>
      <c r="AB414" s="77">
        <v>-1.08</v>
      </c>
      <c r="AC414" s="77">
        <v>-0.69</v>
      </c>
      <c r="AD414" s="63" t="s">
        <v>25</v>
      </c>
    </row>
    <row r="415" spans="1:30" ht="17.25" thickBot="1">
      <c r="A415" s="72">
        <v>351</v>
      </c>
      <c r="B415" s="57" t="s">
        <v>1781</v>
      </c>
      <c r="C415" s="58" t="s">
        <v>1812</v>
      </c>
      <c r="D415" s="69" t="s">
        <v>1819</v>
      </c>
      <c r="E415" s="58" t="s">
        <v>81</v>
      </c>
      <c r="F415" s="69" t="s">
        <v>4135</v>
      </c>
      <c r="G415" s="69">
        <v>2002</v>
      </c>
      <c r="H415" s="70">
        <v>7</v>
      </c>
      <c r="I415" s="71">
        <v>134</v>
      </c>
      <c r="J415" s="71">
        <v>19</v>
      </c>
      <c r="K415" s="71">
        <v>8.3000000000000007</v>
      </c>
      <c r="L415" s="71">
        <v>1.5</v>
      </c>
      <c r="M415" s="70">
        <v>1</v>
      </c>
      <c r="N415" s="71">
        <v>66</v>
      </c>
      <c r="O415" s="60">
        <v>0</v>
      </c>
      <c r="P415" s="70">
        <v>6</v>
      </c>
      <c r="Q415" s="71">
        <v>11</v>
      </c>
      <c r="R415" s="71">
        <v>6</v>
      </c>
      <c r="S415" s="70">
        <v>0.56999999999999995</v>
      </c>
      <c r="T415" s="71">
        <v>1</v>
      </c>
      <c r="U415" s="71">
        <v>4</v>
      </c>
      <c r="V415" s="77">
        <v>-3</v>
      </c>
      <c r="W415" s="77">
        <v>-2.0099999999999998</v>
      </c>
      <c r="X415" s="77">
        <v>-2.2599999999999998</v>
      </c>
      <c r="Y415" s="70">
        <v>2.7</v>
      </c>
      <c r="Z415" s="71">
        <v>2.2000000000000002</v>
      </c>
      <c r="AA415" s="78">
        <v>0.6</v>
      </c>
      <c r="AB415" s="78">
        <v>0.4</v>
      </c>
      <c r="AC415" s="77">
        <v>-0.16</v>
      </c>
      <c r="AD415" s="63" t="s">
        <v>25</v>
      </c>
    </row>
    <row r="416" spans="1:30" ht="17.25" thickBot="1">
      <c r="A416" s="72">
        <v>11</v>
      </c>
      <c r="B416" s="57" t="s">
        <v>1778</v>
      </c>
      <c r="C416" s="58" t="s">
        <v>1814</v>
      </c>
      <c r="D416" s="69" t="s">
        <v>1810</v>
      </c>
      <c r="E416" s="58" t="s">
        <v>85</v>
      </c>
      <c r="F416" s="69" t="s">
        <v>3907</v>
      </c>
      <c r="G416" s="69">
        <v>2002</v>
      </c>
      <c r="H416" s="70">
        <v>10</v>
      </c>
      <c r="I416" s="71">
        <v>132</v>
      </c>
      <c r="J416" s="71">
        <v>13</v>
      </c>
      <c r="K416" s="71">
        <v>8.1</v>
      </c>
      <c r="L416" s="71">
        <v>1.5</v>
      </c>
      <c r="M416" s="59">
        <v>0</v>
      </c>
      <c r="N416" s="60"/>
      <c r="O416" s="60">
        <v>0</v>
      </c>
      <c r="P416" s="70">
        <v>10</v>
      </c>
      <c r="Q416" s="71">
        <v>13</v>
      </c>
      <c r="R416" s="71">
        <v>5</v>
      </c>
      <c r="S416" s="70">
        <v>0.5</v>
      </c>
      <c r="T416" s="71">
        <v>4</v>
      </c>
      <c r="U416" s="71">
        <v>5</v>
      </c>
      <c r="V416" s="77">
        <v>-1</v>
      </c>
      <c r="W416" s="77">
        <v>-0.68</v>
      </c>
      <c r="X416" s="77">
        <v>-0.26</v>
      </c>
      <c r="Y416" s="70">
        <v>3.8</v>
      </c>
      <c r="Z416" s="71">
        <v>3.9</v>
      </c>
      <c r="AA416" s="77">
        <v>-0.1</v>
      </c>
      <c r="AB416" s="77">
        <v>-7.0000000000000007E-2</v>
      </c>
      <c r="AC416" s="78">
        <v>0.05</v>
      </c>
      <c r="AD416" s="63" t="s">
        <v>25</v>
      </c>
    </row>
    <row r="417" spans="1:30" ht="17.25" thickBot="1">
      <c r="A417" s="72">
        <v>385</v>
      </c>
      <c r="B417" s="57" t="s">
        <v>3093</v>
      </c>
      <c r="C417" s="58" t="s">
        <v>1866</v>
      </c>
      <c r="D417" s="69" t="s">
        <v>103</v>
      </c>
      <c r="E417" s="58" t="s">
        <v>69</v>
      </c>
      <c r="F417" s="69" t="s">
        <v>4159</v>
      </c>
      <c r="G417" s="69">
        <v>2003</v>
      </c>
      <c r="H417" s="70">
        <v>4</v>
      </c>
      <c r="I417" s="71">
        <v>132</v>
      </c>
      <c r="J417" s="71">
        <v>33</v>
      </c>
      <c r="K417" s="71">
        <v>8.1</v>
      </c>
      <c r="L417" s="71">
        <v>1.5</v>
      </c>
      <c r="M417" s="70">
        <v>1</v>
      </c>
      <c r="N417" s="71">
        <v>90</v>
      </c>
      <c r="O417" s="71">
        <v>1</v>
      </c>
      <c r="P417" s="70">
        <v>3</v>
      </c>
      <c r="Q417" s="71">
        <v>14</v>
      </c>
      <c r="R417" s="71">
        <v>8</v>
      </c>
      <c r="S417" s="70">
        <v>1.75</v>
      </c>
      <c r="T417" s="71">
        <v>2</v>
      </c>
      <c r="U417" s="71">
        <v>1</v>
      </c>
      <c r="V417" s="78">
        <v>1</v>
      </c>
      <c r="W417" s="78">
        <v>0.68</v>
      </c>
      <c r="X417" s="78">
        <v>1.04</v>
      </c>
      <c r="Y417" s="70">
        <v>1.4</v>
      </c>
      <c r="Z417" s="71">
        <v>3</v>
      </c>
      <c r="AA417" s="77">
        <v>-1.6</v>
      </c>
      <c r="AB417" s="77">
        <v>-1.1100000000000001</v>
      </c>
      <c r="AC417" s="77">
        <v>-1.03</v>
      </c>
      <c r="AD417" s="63" t="s">
        <v>25</v>
      </c>
    </row>
    <row r="418" spans="1:30" ht="17.25" thickBot="1">
      <c r="A418" s="72">
        <v>133</v>
      </c>
      <c r="B418" s="57" t="s">
        <v>2812</v>
      </c>
      <c r="C418" s="58" t="s">
        <v>1812</v>
      </c>
      <c r="D418" s="69" t="s">
        <v>104</v>
      </c>
      <c r="E418" s="58" t="s">
        <v>91</v>
      </c>
      <c r="F418" s="69" t="s">
        <v>3989</v>
      </c>
      <c r="G418" s="69">
        <v>1989</v>
      </c>
      <c r="H418" s="70">
        <v>3</v>
      </c>
      <c r="I418" s="71">
        <v>130</v>
      </c>
      <c r="J418" s="71">
        <v>43</v>
      </c>
      <c r="K418" s="71">
        <v>8</v>
      </c>
      <c r="L418" s="71">
        <v>1.4</v>
      </c>
      <c r="M418" s="70">
        <v>2</v>
      </c>
      <c r="N418" s="71">
        <v>65</v>
      </c>
      <c r="O418" s="60">
        <v>0</v>
      </c>
      <c r="P418" s="70">
        <v>1</v>
      </c>
      <c r="Q418" s="71">
        <v>1</v>
      </c>
      <c r="R418" s="71">
        <v>10</v>
      </c>
      <c r="S418" s="70">
        <v>1</v>
      </c>
      <c r="T418" s="60">
        <v>0</v>
      </c>
      <c r="U418" s="71">
        <v>4</v>
      </c>
      <c r="V418" s="77">
        <v>-4</v>
      </c>
      <c r="W418" s="77">
        <v>-2.77</v>
      </c>
      <c r="X418" s="77">
        <v>-3.07</v>
      </c>
      <c r="Y418" s="70">
        <v>1.1000000000000001</v>
      </c>
      <c r="Z418" s="71">
        <v>1.9</v>
      </c>
      <c r="AA418" s="77">
        <v>-0.7</v>
      </c>
      <c r="AB418" s="77">
        <v>-0.51</v>
      </c>
      <c r="AC418" s="77">
        <v>-0.28000000000000003</v>
      </c>
      <c r="AD418" s="63" t="s">
        <v>25</v>
      </c>
    </row>
    <row r="419" spans="1:30" ht="17.25" thickBot="1">
      <c r="A419" s="72">
        <v>120</v>
      </c>
      <c r="B419" s="57" t="s">
        <v>145</v>
      </c>
      <c r="C419" s="58" t="s">
        <v>1812</v>
      </c>
      <c r="D419" s="69" t="s">
        <v>103</v>
      </c>
      <c r="E419" s="58" t="s">
        <v>81</v>
      </c>
      <c r="F419" s="69" t="s">
        <v>3886</v>
      </c>
      <c r="G419" s="69">
        <v>2003</v>
      </c>
      <c r="H419" s="70">
        <v>2</v>
      </c>
      <c r="I419" s="71">
        <v>125</v>
      </c>
      <c r="J419" s="71">
        <v>63</v>
      </c>
      <c r="K419" s="71">
        <v>7.7</v>
      </c>
      <c r="L419" s="71">
        <v>1.4</v>
      </c>
      <c r="M419" s="70">
        <v>2</v>
      </c>
      <c r="N419" s="71">
        <v>63</v>
      </c>
      <c r="O419" s="60">
        <v>0</v>
      </c>
      <c r="P419" s="59">
        <v>0</v>
      </c>
      <c r="Q419" s="60"/>
      <c r="R419" s="71">
        <v>1</v>
      </c>
      <c r="S419" s="70">
        <v>0.5</v>
      </c>
      <c r="T419" s="71">
        <v>2</v>
      </c>
      <c r="U419" s="71">
        <v>2</v>
      </c>
      <c r="V419" s="60">
        <v>0</v>
      </c>
      <c r="W419" s="60">
        <v>0</v>
      </c>
      <c r="X419" s="77">
        <v>-0.06</v>
      </c>
      <c r="Y419" s="70">
        <v>3.5</v>
      </c>
      <c r="Z419" s="71">
        <v>2</v>
      </c>
      <c r="AA419" s="78">
        <v>1.5</v>
      </c>
      <c r="AB419" s="78">
        <v>1.0900000000000001</v>
      </c>
      <c r="AC419" s="78">
        <v>0.59</v>
      </c>
      <c r="AD419" s="63" t="s">
        <v>25</v>
      </c>
    </row>
    <row r="420" spans="1:30" ht="17.25" thickBot="1">
      <c r="A420" s="72">
        <v>409</v>
      </c>
      <c r="B420" s="57" t="s">
        <v>271</v>
      </c>
      <c r="C420" s="58" t="s">
        <v>1812</v>
      </c>
      <c r="D420" s="69" t="s">
        <v>102</v>
      </c>
      <c r="E420" s="58" t="s">
        <v>67</v>
      </c>
      <c r="F420" s="69" t="s">
        <v>4179</v>
      </c>
      <c r="G420" s="69">
        <v>1995</v>
      </c>
      <c r="H420" s="70">
        <v>5</v>
      </c>
      <c r="I420" s="71">
        <v>121</v>
      </c>
      <c r="J420" s="71">
        <v>24</v>
      </c>
      <c r="K420" s="71">
        <v>7.5</v>
      </c>
      <c r="L420" s="71">
        <v>1.3</v>
      </c>
      <c r="M420" s="70">
        <v>1</v>
      </c>
      <c r="N420" s="71">
        <v>90</v>
      </c>
      <c r="O420" s="71">
        <v>1</v>
      </c>
      <c r="P420" s="70">
        <v>4</v>
      </c>
      <c r="Q420" s="71">
        <v>8</v>
      </c>
      <c r="R420" s="71">
        <v>4</v>
      </c>
      <c r="S420" s="70">
        <v>2.6</v>
      </c>
      <c r="T420" s="71">
        <v>6</v>
      </c>
      <c r="U420" s="71">
        <v>1</v>
      </c>
      <c r="V420" s="78">
        <v>5</v>
      </c>
      <c r="W420" s="78">
        <v>3.72</v>
      </c>
      <c r="X420" s="78">
        <v>3.18</v>
      </c>
      <c r="Y420" s="70">
        <v>3.7</v>
      </c>
      <c r="Z420" s="71">
        <v>1.6</v>
      </c>
      <c r="AA420" s="78">
        <v>2.2000000000000002</v>
      </c>
      <c r="AB420" s="78">
        <v>1.61</v>
      </c>
      <c r="AC420" s="78">
        <v>0.95</v>
      </c>
      <c r="AD420" s="63" t="s">
        <v>25</v>
      </c>
    </row>
    <row r="421" spans="1:30" ht="17.25" thickBot="1">
      <c r="A421" s="72">
        <v>92</v>
      </c>
      <c r="B421" s="57" t="s">
        <v>3275</v>
      </c>
      <c r="C421" s="58" t="s">
        <v>1837</v>
      </c>
      <c r="D421" s="69" t="s">
        <v>104</v>
      </c>
      <c r="E421" s="58" t="s">
        <v>93</v>
      </c>
      <c r="F421" s="69" t="s">
        <v>3962</v>
      </c>
      <c r="G421" s="69">
        <v>1998</v>
      </c>
      <c r="H421" s="70">
        <v>2</v>
      </c>
      <c r="I421" s="71">
        <v>111</v>
      </c>
      <c r="J421" s="71">
        <v>56</v>
      </c>
      <c r="K421" s="71">
        <v>6.9</v>
      </c>
      <c r="L421" s="71">
        <v>1.2</v>
      </c>
      <c r="M421" s="70">
        <v>1</v>
      </c>
      <c r="N421" s="71">
        <v>90</v>
      </c>
      <c r="O421" s="71">
        <v>1</v>
      </c>
      <c r="P421" s="70">
        <v>1</v>
      </c>
      <c r="Q421" s="71">
        <v>21</v>
      </c>
      <c r="R421" s="71">
        <v>9</v>
      </c>
      <c r="S421" s="70">
        <v>1.5</v>
      </c>
      <c r="T421" s="71">
        <v>3</v>
      </c>
      <c r="U421" s="71">
        <v>4</v>
      </c>
      <c r="V421" s="77">
        <v>-1</v>
      </c>
      <c r="W421" s="77">
        <v>-0.81</v>
      </c>
      <c r="X421" s="77">
        <v>-0.45</v>
      </c>
      <c r="Y421" s="70">
        <v>1.7</v>
      </c>
      <c r="Z421" s="71">
        <v>3.6</v>
      </c>
      <c r="AA421" s="77">
        <v>-1.9</v>
      </c>
      <c r="AB421" s="77">
        <v>-1.55</v>
      </c>
      <c r="AC421" s="77">
        <v>-1.18</v>
      </c>
      <c r="AD421" s="63" t="s">
        <v>25</v>
      </c>
    </row>
    <row r="422" spans="1:30" ht="17.25" thickBot="1">
      <c r="A422" s="72">
        <v>371</v>
      </c>
      <c r="B422" s="57" t="s">
        <v>255</v>
      </c>
      <c r="C422" s="58" t="s">
        <v>1814</v>
      </c>
      <c r="D422" s="69" t="s">
        <v>102</v>
      </c>
      <c r="E422" s="58" t="s">
        <v>96</v>
      </c>
      <c r="F422" s="69" t="s">
        <v>3860</v>
      </c>
      <c r="G422" s="69">
        <v>1996</v>
      </c>
      <c r="H422" s="70">
        <v>2</v>
      </c>
      <c r="I422" s="71">
        <v>111</v>
      </c>
      <c r="J422" s="71">
        <v>56</v>
      </c>
      <c r="K422" s="71">
        <v>6.9</v>
      </c>
      <c r="L422" s="71">
        <v>1.2</v>
      </c>
      <c r="M422" s="70">
        <v>1</v>
      </c>
      <c r="N422" s="71">
        <v>71</v>
      </c>
      <c r="O422" s="60">
        <v>0</v>
      </c>
      <c r="P422" s="70">
        <v>1</v>
      </c>
      <c r="Q422" s="71">
        <v>40</v>
      </c>
      <c r="R422" s="71">
        <v>1</v>
      </c>
      <c r="S422" s="59">
        <v>0</v>
      </c>
      <c r="T422" s="60">
        <v>0</v>
      </c>
      <c r="U422" s="71">
        <v>2</v>
      </c>
      <c r="V422" s="77">
        <v>-2</v>
      </c>
      <c r="W422" s="77">
        <v>-1.62</v>
      </c>
      <c r="X422" s="77">
        <v>-1.8</v>
      </c>
      <c r="Y422" s="70">
        <v>2.8</v>
      </c>
      <c r="Z422" s="71">
        <v>1.5</v>
      </c>
      <c r="AA422" s="78">
        <v>1.3</v>
      </c>
      <c r="AB422" s="78">
        <v>1.08</v>
      </c>
      <c r="AC422" s="78">
        <v>0.84</v>
      </c>
      <c r="AD422" s="63" t="s">
        <v>25</v>
      </c>
    </row>
    <row r="423" spans="1:30" ht="17.25" thickBot="1">
      <c r="A423" s="72">
        <v>536</v>
      </c>
      <c r="B423" s="57" t="s">
        <v>326</v>
      </c>
      <c r="C423" s="58" t="s">
        <v>1812</v>
      </c>
      <c r="D423" s="69" t="s">
        <v>103</v>
      </c>
      <c r="E423" s="58" t="s">
        <v>63</v>
      </c>
      <c r="F423" s="69" t="s">
        <v>3758</v>
      </c>
      <c r="G423" s="69">
        <v>2000</v>
      </c>
      <c r="H423" s="70">
        <v>5</v>
      </c>
      <c r="I423" s="71">
        <v>109</v>
      </c>
      <c r="J423" s="71">
        <v>22</v>
      </c>
      <c r="K423" s="71">
        <v>6.7</v>
      </c>
      <c r="L423" s="71">
        <v>1.2</v>
      </c>
      <c r="M423" s="70">
        <v>1</v>
      </c>
      <c r="N423" s="71">
        <v>73</v>
      </c>
      <c r="O423" s="60">
        <v>0</v>
      </c>
      <c r="P423" s="70">
        <v>4</v>
      </c>
      <c r="Q423" s="71">
        <v>9</v>
      </c>
      <c r="R423" s="71">
        <v>7</v>
      </c>
      <c r="S423" s="70">
        <v>2.2000000000000002</v>
      </c>
      <c r="T423" s="71">
        <v>6</v>
      </c>
      <c r="U423" s="60">
        <v>0</v>
      </c>
      <c r="V423" s="78">
        <v>6</v>
      </c>
      <c r="W423" s="78">
        <v>4.95</v>
      </c>
      <c r="X423" s="78">
        <v>4.12</v>
      </c>
      <c r="Y423" s="70">
        <v>2.5</v>
      </c>
      <c r="Z423" s="71">
        <v>0.2</v>
      </c>
      <c r="AA423" s="78">
        <v>2.2999999999999998</v>
      </c>
      <c r="AB423" s="78">
        <v>1.91</v>
      </c>
      <c r="AC423" s="78">
        <v>0.95</v>
      </c>
      <c r="AD423" s="63" t="s">
        <v>25</v>
      </c>
    </row>
    <row r="424" spans="1:30" ht="17.25" thickBot="1">
      <c r="A424" s="72">
        <v>493</v>
      </c>
      <c r="B424" s="57" t="s">
        <v>2819</v>
      </c>
      <c r="C424" s="58" t="s">
        <v>1811</v>
      </c>
      <c r="D424" s="69" t="s">
        <v>102</v>
      </c>
      <c r="E424" s="58" t="s">
        <v>67</v>
      </c>
      <c r="F424" s="69" t="s">
        <v>4235</v>
      </c>
      <c r="G424" s="69">
        <v>1989</v>
      </c>
      <c r="H424" s="70">
        <v>7</v>
      </c>
      <c r="I424" s="71">
        <v>108</v>
      </c>
      <c r="J424" s="71">
        <v>15</v>
      </c>
      <c r="K424" s="71">
        <v>6.7</v>
      </c>
      <c r="L424" s="71">
        <v>1.2</v>
      </c>
      <c r="M424" s="59">
        <v>0</v>
      </c>
      <c r="N424" s="60"/>
      <c r="O424" s="60">
        <v>0</v>
      </c>
      <c r="P424" s="70">
        <v>7</v>
      </c>
      <c r="Q424" s="71">
        <v>15</v>
      </c>
      <c r="R424" s="71">
        <v>5</v>
      </c>
      <c r="S424" s="70">
        <v>1.71</v>
      </c>
      <c r="T424" s="71">
        <v>2</v>
      </c>
      <c r="U424" s="71">
        <v>4</v>
      </c>
      <c r="V424" s="77">
        <v>-2</v>
      </c>
      <c r="W424" s="77">
        <v>-1.67</v>
      </c>
      <c r="X424" s="77">
        <v>-2.62</v>
      </c>
      <c r="Y424" s="70">
        <v>1.7</v>
      </c>
      <c r="Z424" s="71">
        <v>3.9</v>
      </c>
      <c r="AA424" s="77">
        <v>-2.2000000000000002</v>
      </c>
      <c r="AB424" s="77">
        <v>-1.85</v>
      </c>
      <c r="AC424" s="77">
        <v>-2.77</v>
      </c>
      <c r="AD424" s="63" t="s">
        <v>25</v>
      </c>
    </row>
    <row r="425" spans="1:30" ht="17.25" thickBot="1">
      <c r="A425" s="72">
        <v>182</v>
      </c>
      <c r="B425" s="57" t="s">
        <v>2706</v>
      </c>
      <c r="C425" s="58" t="s">
        <v>1829</v>
      </c>
      <c r="D425" s="69" t="s">
        <v>104</v>
      </c>
      <c r="E425" s="58" t="s">
        <v>2346</v>
      </c>
      <c r="F425" s="69" t="s">
        <v>4025</v>
      </c>
      <c r="G425" s="69">
        <v>1998</v>
      </c>
      <c r="H425" s="70">
        <v>3</v>
      </c>
      <c r="I425" s="71">
        <v>106</v>
      </c>
      <c r="J425" s="71">
        <v>35</v>
      </c>
      <c r="K425" s="71">
        <v>6.5</v>
      </c>
      <c r="L425" s="71">
        <v>1.2</v>
      </c>
      <c r="M425" s="70">
        <v>1</v>
      </c>
      <c r="N425" s="71">
        <v>89</v>
      </c>
      <c r="O425" s="60">
        <v>0</v>
      </c>
      <c r="P425" s="70">
        <v>2</v>
      </c>
      <c r="Q425" s="71">
        <v>9</v>
      </c>
      <c r="R425" s="71">
        <v>2</v>
      </c>
      <c r="S425" s="70">
        <v>1.33</v>
      </c>
      <c r="T425" s="60">
        <v>0</v>
      </c>
      <c r="U425" s="71">
        <v>1</v>
      </c>
      <c r="V425" s="77">
        <v>-1</v>
      </c>
      <c r="W425" s="77">
        <v>-0.85</v>
      </c>
      <c r="X425" s="78">
        <v>0.16</v>
      </c>
      <c r="Y425" s="70">
        <v>1.1000000000000001</v>
      </c>
      <c r="Z425" s="71">
        <v>1.8</v>
      </c>
      <c r="AA425" s="77">
        <v>-0.6</v>
      </c>
      <c r="AB425" s="77">
        <v>-0.55000000000000004</v>
      </c>
      <c r="AC425" s="78">
        <v>0.25</v>
      </c>
      <c r="AD425" s="63" t="s">
        <v>25</v>
      </c>
    </row>
    <row r="426" spans="1:30" ht="17.25" thickBot="1">
      <c r="A426" s="72">
        <v>463</v>
      </c>
      <c r="B426" s="57" t="s">
        <v>291</v>
      </c>
      <c r="C426" s="58" t="s">
        <v>1843</v>
      </c>
      <c r="D426" s="69" t="s">
        <v>102</v>
      </c>
      <c r="E426" s="58" t="s">
        <v>71</v>
      </c>
      <c r="F426" s="69" t="s">
        <v>4215</v>
      </c>
      <c r="G426" s="69">
        <v>1989</v>
      </c>
      <c r="H426" s="70">
        <v>5</v>
      </c>
      <c r="I426" s="71">
        <v>103</v>
      </c>
      <c r="J426" s="71">
        <v>21</v>
      </c>
      <c r="K426" s="71">
        <v>6.4</v>
      </c>
      <c r="L426" s="71">
        <v>1.1000000000000001</v>
      </c>
      <c r="M426" s="59">
        <v>0</v>
      </c>
      <c r="N426" s="60"/>
      <c r="O426" s="60">
        <v>0</v>
      </c>
      <c r="P426" s="70">
        <v>5</v>
      </c>
      <c r="Q426" s="71">
        <v>21</v>
      </c>
      <c r="R426" s="60">
        <v>0</v>
      </c>
      <c r="S426" s="70">
        <v>2.6</v>
      </c>
      <c r="T426" s="71">
        <v>4</v>
      </c>
      <c r="U426" s="71">
        <v>1</v>
      </c>
      <c r="V426" s="78">
        <v>3</v>
      </c>
      <c r="W426" s="78">
        <v>2.62</v>
      </c>
      <c r="X426" s="78">
        <v>2.0299999999999998</v>
      </c>
      <c r="Y426" s="70">
        <v>2.1</v>
      </c>
      <c r="Z426" s="71">
        <v>1.5</v>
      </c>
      <c r="AA426" s="78">
        <v>0.7</v>
      </c>
      <c r="AB426" s="78">
        <v>0.6</v>
      </c>
      <c r="AC426" s="78">
        <v>0.59</v>
      </c>
      <c r="AD426" s="63" t="s">
        <v>25</v>
      </c>
    </row>
    <row r="427" spans="1:30" ht="17.25" thickBot="1">
      <c r="A427" s="72">
        <v>398</v>
      </c>
      <c r="B427" s="57" t="s">
        <v>267</v>
      </c>
      <c r="C427" s="58" t="s">
        <v>1838</v>
      </c>
      <c r="D427" s="69" t="s">
        <v>1819</v>
      </c>
      <c r="E427" s="58" t="s">
        <v>95</v>
      </c>
      <c r="F427" s="69" t="s">
        <v>4171</v>
      </c>
      <c r="G427" s="69">
        <v>1992</v>
      </c>
      <c r="H427" s="70">
        <v>7</v>
      </c>
      <c r="I427" s="71">
        <v>100</v>
      </c>
      <c r="J427" s="71">
        <v>14</v>
      </c>
      <c r="K427" s="71">
        <v>6.3</v>
      </c>
      <c r="L427" s="71">
        <v>1.1000000000000001</v>
      </c>
      <c r="M427" s="59">
        <v>0</v>
      </c>
      <c r="N427" s="60"/>
      <c r="O427" s="60">
        <v>0</v>
      </c>
      <c r="P427" s="70">
        <v>7</v>
      </c>
      <c r="Q427" s="71">
        <v>14</v>
      </c>
      <c r="R427" s="71">
        <v>7</v>
      </c>
      <c r="S427" s="70">
        <v>1</v>
      </c>
      <c r="T427" s="71">
        <v>3</v>
      </c>
      <c r="U427" s="71">
        <v>1</v>
      </c>
      <c r="V427" s="78">
        <v>2</v>
      </c>
      <c r="W427" s="78">
        <v>1.8</v>
      </c>
      <c r="X427" s="78">
        <v>2.4</v>
      </c>
      <c r="Y427" s="70">
        <v>3.7</v>
      </c>
      <c r="Z427" s="71">
        <v>2.1</v>
      </c>
      <c r="AA427" s="78">
        <v>1.6</v>
      </c>
      <c r="AB427" s="78">
        <v>1.45</v>
      </c>
      <c r="AC427" s="78">
        <v>1.87</v>
      </c>
      <c r="AD427" s="63" t="s">
        <v>25</v>
      </c>
    </row>
    <row r="428" spans="1:30" ht="17.25" thickBot="1">
      <c r="A428" s="72">
        <v>298</v>
      </c>
      <c r="B428" s="57" t="s">
        <v>223</v>
      </c>
      <c r="C428" s="58" t="s">
        <v>1825</v>
      </c>
      <c r="D428" s="69" t="s">
        <v>104</v>
      </c>
      <c r="E428" s="58" t="s">
        <v>77</v>
      </c>
      <c r="F428" s="69" t="s">
        <v>4100</v>
      </c>
      <c r="G428" s="69">
        <v>1990</v>
      </c>
      <c r="H428" s="70">
        <v>3</v>
      </c>
      <c r="I428" s="71">
        <v>98</v>
      </c>
      <c r="J428" s="71">
        <v>33</v>
      </c>
      <c r="K428" s="71">
        <v>6.4</v>
      </c>
      <c r="L428" s="71">
        <v>1.1000000000000001</v>
      </c>
      <c r="M428" s="70">
        <v>1</v>
      </c>
      <c r="N428" s="71">
        <v>90</v>
      </c>
      <c r="O428" s="71">
        <v>1</v>
      </c>
      <c r="P428" s="70">
        <v>2</v>
      </c>
      <c r="Q428" s="71">
        <v>4</v>
      </c>
      <c r="R428" s="71">
        <v>13</v>
      </c>
      <c r="S428" s="70">
        <v>0.33</v>
      </c>
      <c r="T428" s="71">
        <v>1</v>
      </c>
      <c r="U428" s="71">
        <v>2</v>
      </c>
      <c r="V428" s="77">
        <v>-1</v>
      </c>
      <c r="W428" s="77">
        <v>-0.92</v>
      </c>
      <c r="X428" s="77">
        <v>-0.98</v>
      </c>
      <c r="Y428" s="70">
        <v>0.9</v>
      </c>
      <c r="Z428" s="71">
        <v>1.5</v>
      </c>
      <c r="AA428" s="77">
        <v>-0.6</v>
      </c>
      <c r="AB428" s="77">
        <v>-0.59</v>
      </c>
      <c r="AC428" s="77">
        <v>-1.07</v>
      </c>
      <c r="AD428" s="63" t="s">
        <v>25</v>
      </c>
    </row>
    <row r="429" spans="1:30" ht="17.25" thickBot="1">
      <c r="A429" s="72">
        <v>553</v>
      </c>
      <c r="B429" s="57" t="s">
        <v>3076</v>
      </c>
      <c r="C429" s="58" t="s">
        <v>1841</v>
      </c>
      <c r="D429" s="69" t="s">
        <v>104</v>
      </c>
      <c r="E429" s="58" t="s">
        <v>87</v>
      </c>
      <c r="F429" s="69" t="s">
        <v>4092</v>
      </c>
      <c r="G429" s="69">
        <v>2000</v>
      </c>
      <c r="H429" s="70">
        <v>3</v>
      </c>
      <c r="I429" s="71">
        <v>95</v>
      </c>
      <c r="J429" s="71">
        <v>32</v>
      </c>
      <c r="K429" s="71">
        <v>5.9</v>
      </c>
      <c r="L429" s="71">
        <v>1.1000000000000001</v>
      </c>
      <c r="M429" s="70">
        <v>1</v>
      </c>
      <c r="N429" s="71">
        <v>38</v>
      </c>
      <c r="O429" s="60">
        <v>0</v>
      </c>
      <c r="P429" s="70">
        <v>2</v>
      </c>
      <c r="Q429" s="71">
        <v>29</v>
      </c>
      <c r="R429" s="71">
        <v>3</v>
      </c>
      <c r="S429" s="70">
        <v>1.33</v>
      </c>
      <c r="T429" s="71">
        <v>1</v>
      </c>
      <c r="U429" s="71">
        <v>2</v>
      </c>
      <c r="V429" s="77">
        <v>-1</v>
      </c>
      <c r="W429" s="77">
        <v>-0.95</v>
      </c>
      <c r="X429" s="77">
        <v>-0.18</v>
      </c>
      <c r="Y429" s="70">
        <v>0.6</v>
      </c>
      <c r="Z429" s="71">
        <v>1.7</v>
      </c>
      <c r="AA429" s="77">
        <v>-1.1000000000000001</v>
      </c>
      <c r="AB429" s="77">
        <v>-1.04</v>
      </c>
      <c r="AC429" s="77">
        <v>-0.64</v>
      </c>
      <c r="AD429" s="63" t="s">
        <v>25</v>
      </c>
    </row>
    <row r="430" spans="1:30" ht="17.25" thickBot="1">
      <c r="A430" s="72">
        <v>450</v>
      </c>
      <c r="B430" s="57" t="s">
        <v>3279</v>
      </c>
      <c r="C430" s="58" t="s">
        <v>1812</v>
      </c>
      <c r="D430" s="69" t="s">
        <v>103</v>
      </c>
      <c r="E430" s="58" t="s">
        <v>85</v>
      </c>
      <c r="F430" s="69" t="s">
        <v>4208</v>
      </c>
      <c r="G430" s="69">
        <v>2005</v>
      </c>
      <c r="H430" s="70">
        <v>4</v>
      </c>
      <c r="I430" s="71">
        <v>94</v>
      </c>
      <c r="J430" s="71">
        <v>24</v>
      </c>
      <c r="K430" s="71">
        <v>5.8</v>
      </c>
      <c r="L430" s="71">
        <v>1</v>
      </c>
      <c r="M430" s="59">
        <v>0</v>
      </c>
      <c r="N430" s="60"/>
      <c r="O430" s="60">
        <v>0</v>
      </c>
      <c r="P430" s="70">
        <v>4</v>
      </c>
      <c r="Q430" s="71">
        <v>24</v>
      </c>
      <c r="R430" s="71">
        <v>2</v>
      </c>
      <c r="S430" s="70">
        <v>0.5</v>
      </c>
      <c r="T430" s="71">
        <v>2</v>
      </c>
      <c r="U430" s="71">
        <v>2</v>
      </c>
      <c r="V430" s="60">
        <v>0</v>
      </c>
      <c r="W430" s="60">
        <v>0</v>
      </c>
      <c r="X430" s="78">
        <v>0.47</v>
      </c>
      <c r="Y430" s="70">
        <v>2.6</v>
      </c>
      <c r="Z430" s="71">
        <v>1.1000000000000001</v>
      </c>
      <c r="AA430" s="78">
        <v>1.5</v>
      </c>
      <c r="AB430" s="78">
        <v>1.41</v>
      </c>
      <c r="AC430" s="78">
        <v>1.62</v>
      </c>
      <c r="AD430" s="63" t="s">
        <v>25</v>
      </c>
    </row>
    <row r="431" spans="1:30" ht="17.25" thickBot="1">
      <c r="A431" s="72">
        <v>467</v>
      </c>
      <c r="B431" s="57" t="s">
        <v>292</v>
      </c>
      <c r="C431" s="58" t="s">
        <v>1812</v>
      </c>
      <c r="D431" s="69" t="s">
        <v>103</v>
      </c>
      <c r="E431" s="58" t="s">
        <v>65</v>
      </c>
      <c r="F431" s="69" t="s">
        <v>4217</v>
      </c>
      <c r="G431" s="69">
        <v>1995</v>
      </c>
      <c r="H431" s="70">
        <v>4</v>
      </c>
      <c r="I431" s="71">
        <v>93</v>
      </c>
      <c r="J431" s="71">
        <v>23</v>
      </c>
      <c r="K431" s="71">
        <v>6.1</v>
      </c>
      <c r="L431" s="71">
        <v>1</v>
      </c>
      <c r="M431" s="59">
        <v>0</v>
      </c>
      <c r="N431" s="60"/>
      <c r="O431" s="60">
        <v>0</v>
      </c>
      <c r="P431" s="70">
        <v>4</v>
      </c>
      <c r="Q431" s="71">
        <v>23</v>
      </c>
      <c r="R431" s="71">
        <v>13</v>
      </c>
      <c r="S431" s="70">
        <v>2.25</v>
      </c>
      <c r="T431" s="71">
        <v>3</v>
      </c>
      <c r="U431" s="71">
        <v>2</v>
      </c>
      <c r="V431" s="78">
        <v>1</v>
      </c>
      <c r="W431" s="78">
        <v>0.97</v>
      </c>
      <c r="X431" s="77">
        <v>-0.22</v>
      </c>
      <c r="Y431" s="70">
        <v>1.7</v>
      </c>
      <c r="Z431" s="71">
        <v>1.6</v>
      </c>
      <c r="AA431" s="78">
        <v>0.2</v>
      </c>
      <c r="AB431" s="78">
        <v>0.17</v>
      </c>
      <c r="AC431" s="77">
        <v>-0.8</v>
      </c>
      <c r="AD431" s="63" t="s">
        <v>25</v>
      </c>
    </row>
    <row r="432" spans="1:30" ht="17.25" thickBot="1">
      <c r="A432" s="72">
        <v>199</v>
      </c>
      <c r="B432" s="57" t="s">
        <v>3312</v>
      </c>
      <c r="C432" s="58" t="s">
        <v>1811</v>
      </c>
      <c r="D432" s="69" t="s">
        <v>1853</v>
      </c>
      <c r="E432" s="58" t="s">
        <v>2347</v>
      </c>
      <c r="F432" s="69" t="s">
        <v>4040</v>
      </c>
      <c r="G432" s="69">
        <v>1991</v>
      </c>
      <c r="H432" s="70">
        <v>4</v>
      </c>
      <c r="I432" s="71">
        <v>92</v>
      </c>
      <c r="J432" s="71">
        <v>23</v>
      </c>
      <c r="K432" s="71">
        <v>5.7</v>
      </c>
      <c r="L432" s="71">
        <v>1</v>
      </c>
      <c r="M432" s="70">
        <v>1</v>
      </c>
      <c r="N432" s="71">
        <v>45</v>
      </c>
      <c r="O432" s="60">
        <v>0</v>
      </c>
      <c r="P432" s="70">
        <v>3</v>
      </c>
      <c r="Q432" s="71">
        <v>16</v>
      </c>
      <c r="R432" s="71">
        <v>5</v>
      </c>
      <c r="S432" s="59">
        <v>0</v>
      </c>
      <c r="T432" s="71">
        <v>1</v>
      </c>
      <c r="U432" s="71">
        <v>5</v>
      </c>
      <c r="V432" s="77">
        <v>-4</v>
      </c>
      <c r="W432" s="77">
        <v>-3.91</v>
      </c>
      <c r="X432" s="77">
        <v>-2.3199999999999998</v>
      </c>
      <c r="Y432" s="70">
        <v>1</v>
      </c>
      <c r="Z432" s="71">
        <v>3</v>
      </c>
      <c r="AA432" s="77">
        <v>-2</v>
      </c>
      <c r="AB432" s="77">
        <v>-1.92</v>
      </c>
      <c r="AC432" s="77">
        <v>-0.65</v>
      </c>
      <c r="AD432" s="63" t="s">
        <v>25</v>
      </c>
    </row>
    <row r="433" spans="1:30" ht="17.25" thickBot="1">
      <c r="A433" s="72">
        <v>222</v>
      </c>
      <c r="B433" s="57" t="s">
        <v>192</v>
      </c>
      <c r="C433" s="58" t="s">
        <v>1812</v>
      </c>
      <c r="D433" s="69" t="s">
        <v>104</v>
      </c>
      <c r="E433" s="58" t="s">
        <v>96</v>
      </c>
      <c r="F433" s="69" t="s">
        <v>4054</v>
      </c>
      <c r="G433" s="69">
        <v>1998</v>
      </c>
      <c r="H433" s="70">
        <v>2</v>
      </c>
      <c r="I433" s="71">
        <v>91</v>
      </c>
      <c r="J433" s="71">
        <v>46</v>
      </c>
      <c r="K433" s="71">
        <v>5.6</v>
      </c>
      <c r="L433" s="71">
        <v>1</v>
      </c>
      <c r="M433" s="70">
        <v>1</v>
      </c>
      <c r="N433" s="71">
        <v>90</v>
      </c>
      <c r="O433" s="71">
        <v>1</v>
      </c>
      <c r="P433" s="70">
        <v>1</v>
      </c>
      <c r="Q433" s="71">
        <v>1</v>
      </c>
      <c r="R433" s="71">
        <v>16</v>
      </c>
      <c r="S433" s="70">
        <v>2</v>
      </c>
      <c r="T433" s="71">
        <v>2</v>
      </c>
      <c r="U433" s="60">
        <v>0</v>
      </c>
      <c r="V433" s="78">
        <v>2</v>
      </c>
      <c r="W433" s="78">
        <v>1.98</v>
      </c>
      <c r="X433" s="78">
        <v>2.04</v>
      </c>
      <c r="Y433" s="70">
        <v>1.4</v>
      </c>
      <c r="Z433" s="71">
        <v>1.1000000000000001</v>
      </c>
      <c r="AA433" s="78">
        <v>0.4</v>
      </c>
      <c r="AB433" s="78">
        <v>0.37</v>
      </c>
      <c r="AC433" s="78">
        <v>0.08</v>
      </c>
      <c r="AD433" s="63" t="s">
        <v>25</v>
      </c>
    </row>
    <row r="434" spans="1:30" ht="17.25" thickBot="1">
      <c r="A434" s="72">
        <v>63</v>
      </c>
      <c r="B434" s="57" t="s">
        <v>3383</v>
      </c>
      <c r="C434" s="58" t="s">
        <v>1837</v>
      </c>
      <c r="D434" s="69" t="s">
        <v>1810</v>
      </c>
      <c r="E434" s="58" t="s">
        <v>71</v>
      </c>
      <c r="F434" s="69" t="s">
        <v>3849</v>
      </c>
      <c r="G434" s="69">
        <v>1997</v>
      </c>
      <c r="H434" s="70">
        <v>4</v>
      </c>
      <c r="I434" s="71">
        <v>90</v>
      </c>
      <c r="J434" s="71">
        <v>23</v>
      </c>
      <c r="K434" s="71">
        <v>5.6</v>
      </c>
      <c r="L434" s="71">
        <v>1</v>
      </c>
      <c r="M434" s="70">
        <v>1</v>
      </c>
      <c r="N434" s="71">
        <v>31</v>
      </c>
      <c r="O434" s="60">
        <v>0</v>
      </c>
      <c r="P434" s="70">
        <v>3</v>
      </c>
      <c r="Q434" s="71">
        <v>20</v>
      </c>
      <c r="R434" s="60">
        <v>0</v>
      </c>
      <c r="S434" s="70">
        <v>0.75</v>
      </c>
      <c r="T434" s="71">
        <v>1</v>
      </c>
      <c r="U434" s="71">
        <v>6</v>
      </c>
      <c r="V434" s="77">
        <v>-5</v>
      </c>
      <c r="W434" s="77">
        <v>-5</v>
      </c>
      <c r="X434" s="77">
        <v>-6.06</v>
      </c>
      <c r="Y434" s="70">
        <v>2.2000000000000002</v>
      </c>
      <c r="Z434" s="71">
        <v>4.0999999999999996</v>
      </c>
      <c r="AA434" s="77">
        <v>-1.9</v>
      </c>
      <c r="AB434" s="77">
        <v>-1.88</v>
      </c>
      <c r="AC434" s="77">
        <v>-2.0299999999999998</v>
      </c>
      <c r="AD434" s="63" t="s">
        <v>25</v>
      </c>
    </row>
    <row r="435" spans="1:30" ht="17.25" thickBot="1">
      <c r="A435" s="72">
        <v>332</v>
      </c>
      <c r="B435" s="57" t="s">
        <v>3092</v>
      </c>
      <c r="C435" s="58" t="s">
        <v>1814</v>
      </c>
      <c r="D435" s="69" t="s">
        <v>104</v>
      </c>
      <c r="E435" s="58" t="s">
        <v>83</v>
      </c>
      <c r="F435" s="69" t="s">
        <v>4124</v>
      </c>
      <c r="G435" s="69">
        <v>1995</v>
      </c>
      <c r="H435" s="70">
        <v>1</v>
      </c>
      <c r="I435" s="71">
        <v>90</v>
      </c>
      <c r="J435" s="71">
        <v>90</v>
      </c>
      <c r="K435" s="71">
        <v>5.6</v>
      </c>
      <c r="L435" s="71">
        <v>1</v>
      </c>
      <c r="M435" s="70">
        <v>1</v>
      </c>
      <c r="N435" s="71">
        <v>90</v>
      </c>
      <c r="O435" s="71">
        <v>1</v>
      </c>
      <c r="P435" s="59">
        <v>0</v>
      </c>
      <c r="Q435" s="60"/>
      <c r="R435" s="71">
        <v>14</v>
      </c>
      <c r="S435" s="70">
        <v>1</v>
      </c>
      <c r="T435" s="71">
        <v>1</v>
      </c>
      <c r="U435" s="71">
        <v>1</v>
      </c>
      <c r="V435" s="60">
        <v>0</v>
      </c>
      <c r="W435" s="60">
        <v>0</v>
      </c>
      <c r="X435" s="77">
        <v>-0.94</v>
      </c>
      <c r="Y435" s="70">
        <v>0.9</v>
      </c>
      <c r="Z435" s="71">
        <v>0.6</v>
      </c>
      <c r="AA435" s="78">
        <v>0.3</v>
      </c>
      <c r="AB435" s="78">
        <v>0.28999999999999998</v>
      </c>
      <c r="AC435" s="77">
        <v>-0.15</v>
      </c>
      <c r="AD435" s="63" t="s">
        <v>25</v>
      </c>
    </row>
    <row r="436" spans="1:30" ht="17.25" thickBot="1">
      <c r="A436" s="72">
        <v>437</v>
      </c>
      <c r="B436" s="57" t="s">
        <v>283</v>
      </c>
      <c r="C436" s="58" t="s">
        <v>1829</v>
      </c>
      <c r="D436" s="69" t="s">
        <v>111</v>
      </c>
      <c r="E436" s="58" t="s">
        <v>83</v>
      </c>
      <c r="F436" s="69" t="s">
        <v>4198</v>
      </c>
      <c r="G436" s="69">
        <v>1990</v>
      </c>
      <c r="H436" s="70">
        <v>1</v>
      </c>
      <c r="I436" s="71">
        <v>90</v>
      </c>
      <c r="J436" s="71">
        <v>90</v>
      </c>
      <c r="K436" s="71">
        <v>5.6</v>
      </c>
      <c r="L436" s="71">
        <v>1</v>
      </c>
      <c r="M436" s="70">
        <v>1</v>
      </c>
      <c r="N436" s="71">
        <v>90</v>
      </c>
      <c r="O436" s="71">
        <v>1</v>
      </c>
      <c r="P436" s="59">
        <v>0</v>
      </c>
      <c r="Q436" s="60"/>
      <c r="R436" s="71">
        <v>13</v>
      </c>
      <c r="S436" s="70">
        <v>3</v>
      </c>
      <c r="T436" s="71">
        <v>3</v>
      </c>
      <c r="U436" s="71">
        <v>1</v>
      </c>
      <c r="V436" s="78">
        <v>2</v>
      </c>
      <c r="W436" s="78">
        <v>2</v>
      </c>
      <c r="X436" s="78">
        <v>1.18</v>
      </c>
      <c r="Y436" s="70">
        <v>2.5</v>
      </c>
      <c r="Z436" s="71">
        <v>0.7</v>
      </c>
      <c r="AA436" s="78">
        <v>1.8</v>
      </c>
      <c r="AB436" s="78">
        <v>1.78</v>
      </c>
      <c r="AC436" s="78">
        <v>1.42</v>
      </c>
      <c r="AD436" s="63" t="s">
        <v>25</v>
      </c>
    </row>
    <row r="437" spans="1:30" ht="17.25" thickBot="1">
      <c r="A437" s="72">
        <v>445</v>
      </c>
      <c r="B437" s="57" t="s">
        <v>375</v>
      </c>
      <c r="C437" s="58" t="s">
        <v>1836</v>
      </c>
      <c r="D437" s="69" t="s">
        <v>111</v>
      </c>
      <c r="E437" s="58" t="s">
        <v>65</v>
      </c>
      <c r="F437" s="69" t="s">
        <v>4204</v>
      </c>
      <c r="G437" s="69">
        <v>1992</v>
      </c>
      <c r="H437" s="70">
        <v>1</v>
      </c>
      <c r="I437" s="71">
        <v>90</v>
      </c>
      <c r="J437" s="71">
        <v>90</v>
      </c>
      <c r="K437" s="71">
        <v>5.9</v>
      </c>
      <c r="L437" s="71">
        <v>1</v>
      </c>
      <c r="M437" s="70">
        <v>1</v>
      </c>
      <c r="N437" s="71">
        <v>90</v>
      </c>
      <c r="O437" s="71">
        <v>1</v>
      </c>
      <c r="P437" s="59">
        <v>0</v>
      </c>
      <c r="Q437" s="60"/>
      <c r="R437" s="71">
        <v>16</v>
      </c>
      <c r="S437" s="70">
        <v>3</v>
      </c>
      <c r="T437" s="71">
        <v>2</v>
      </c>
      <c r="U437" s="71">
        <v>1</v>
      </c>
      <c r="V437" s="78">
        <v>1</v>
      </c>
      <c r="W437" s="78">
        <v>1</v>
      </c>
      <c r="X437" s="77">
        <v>-0.19</v>
      </c>
      <c r="Y437" s="70">
        <v>0.8</v>
      </c>
      <c r="Z437" s="71">
        <v>0.8</v>
      </c>
      <c r="AA437" s="77">
        <v>-0.1</v>
      </c>
      <c r="AB437" s="77">
        <v>-7.0000000000000007E-2</v>
      </c>
      <c r="AC437" s="77">
        <v>-1.05</v>
      </c>
      <c r="AD437" s="63" t="s">
        <v>25</v>
      </c>
    </row>
    <row r="438" spans="1:30" ht="17.25" thickBot="1">
      <c r="A438" s="72">
        <v>243</v>
      </c>
      <c r="B438" s="57" t="s">
        <v>3091</v>
      </c>
      <c r="C438" s="58" t="s">
        <v>1812</v>
      </c>
      <c r="D438" s="69" t="s">
        <v>104</v>
      </c>
      <c r="E438" s="58" t="s">
        <v>67</v>
      </c>
      <c r="F438" s="69" t="s">
        <v>4068</v>
      </c>
      <c r="G438" s="69">
        <v>2004</v>
      </c>
      <c r="H438" s="70">
        <v>5</v>
      </c>
      <c r="I438" s="71">
        <v>85</v>
      </c>
      <c r="J438" s="71">
        <v>17</v>
      </c>
      <c r="K438" s="71">
        <v>5.2</v>
      </c>
      <c r="L438" s="71">
        <v>0.9</v>
      </c>
      <c r="M438" s="70">
        <v>1</v>
      </c>
      <c r="N438" s="71">
        <v>45</v>
      </c>
      <c r="O438" s="60">
        <v>0</v>
      </c>
      <c r="P438" s="70">
        <v>4</v>
      </c>
      <c r="Q438" s="71">
        <v>10</v>
      </c>
      <c r="R438" s="71">
        <v>9</v>
      </c>
      <c r="S438" s="70">
        <v>1.2</v>
      </c>
      <c r="T438" s="71">
        <v>2</v>
      </c>
      <c r="U438" s="71">
        <v>1</v>
      </c>
      <c r="V438" s="78">
        <v>1</v>
      </c>
      <c r="W438" s="78">
        <v>1.06</v>
      </c>
      <c r="X438" s="78">
        <v>0.3</v>
      </c>
      <c r="Y438" s="70">
        <v>1.7</v>
      </c>
      <c r="Z438" s="71">
        <v>2</v>
      </c>
      <c r="AA438" s="77">
        <v>-0.3</v>
      </c>
      <c r="AB438" s="77">
        <v>-0.32</v>
      </c>
      <c r="AC438" s="77">
        <v>-1.1100000000000001</v>
      </c>
      <c r="AD438" s="63" t="s">
        <v>25</v>
      </c>
    </row>
    <row r="439" spans="1:30" ht="17.25" thickBot="1">
      <c r="A439" s="72">
        <v>322</v>
      </c>
      <c r="B439" s="57" t="s">
        <v>3387</v>
      </c>
      <c r="C439" s="58" t="s">
        <v>1829</v>
      </c>
      <c r="D439" s="69" t="s">
        <v>104</v>
      </c>
      <c r="E439" s="58" t="s">
        <v>67</v>
      </c>
      <c r="F439" s="69" t="s">
        <v>4116</v>
      </c>
      <c r="G439" s="69">
        <v>1994</v>
      </c>
      <c r="H439" s="70">
        <v>4</v>
      </c>
      <c r="I439" s="71">
        <v>84</v>
      </c>
      <c r="J439" s="71">
        <v>21</v>
      </c>
      <c r="K439" s="71">
        <v>5.2</v>
      </c>
      <c r="L439" s="71">
        <v>0.9</v>
      </c>
      <c r="M439" s="59">
        <v>0</v>
      </c>
      <c r="N439" s="60"/>
      <c r="O439" s="60">
        <v>0</v>
      </c>
      <c r="P439" s="70">
        <v>4</v>
      </c>
      <c r="Q439" s="71">
        <v>21</v>
      </c>
      <c r="R439" s="71">
        <v>4</v>
      </c>
      <c r="S439" s="70">
        <v>0.75</v>
      </c>
      <c r="T439" s="71">
        <v>4</v>
      </c>
      <c r="U439" s="71">
        <v>1</v>
      </c>
      <c r="V439" s="78">
        <v>3</v>
      </c>
      <c r="W439" s="78">
        <v>3.21</v>
      </c>
      <c r="X439" s="78">
        <v>2.57</v>
      </c>
      <c r="Y439" s="70">
        <v>4</v>
      </c>
      <c r="Z439" s="71">
        <v>1.3</v>
      </c>
      <c r="AA439" s="78">
        <v>2.7</v>
      </c>
      <c r="AB439" s="78">
        <v>2.92</v>
      </c>
      <c r="AC439" s="78">
        <v>2.31</v>
      </c>
      <c r="AD439" s="63" t="s">
        <v>25</v>
      </c>
    </row>
    <row r="440" spans="1:30" ht="17.25" thickBot="1">
      <c r="A440" s="72">
        <v>122</v>
      </c>
      <c r="B440" s="57" t="s">
        <v>3424</v>
      </c>
      <c r="C440" s="58" t="s">
        <v>1812</v>
      </c>
      <c r="D440" s="69" t="s">
        <v>1853</v>
      </c>
      <c r="E440" s="58" t="s">
        <v>2626</v>
      </c>
      <c r="F440" s="69" t="s">
        <v>3980</v>
      </c>
      <c r="G440" s="69">
        <v>1993</v>
      </c>
      <c r="H440" s="70">
        <v>5</v>
      </c>
      <c r="I440" s="71">
        <v>83</v>
      </c>
      <c r="J440" s="71">
        <v>17</v>
      </c>
      <c r="K440" s="71">
        <v>5.2</v>
      </c>
      <c r="L440" s="71">
        <v>0.9</v>
      </c>
      <c r="M440" s="59">
        <v>0</v>
      </c>
      <c r="N440" s="60"/>
      <c r="O440" s="60">
        <v>0</v>
      </c>
      <c r="P440" s="70">
        <v>5</v>
      </c>
      <c r="Q440" s="71">
        <v>17</v>
      </c>
      <c r="R440" s="71">
        <v>3</v>
      </c>
      <c r="S440" s="70">
        <v>0.6</v>
      </c>
      <c r="T440" s="71">
        <v>3</v>
      </c>
      <c r="U440" s="71">
        <v>3</v>
      </c>
      <c r="V440" s="60">
        <v>0</v>
      </c>
      <c r="W440" s="60">
        <v>0</v>
      </c>
      <c r="X440" s="78">
        <v>0.84</v>
      </c>
      <c r="Y440" s="70">
        <v>1</v>
      </c>
      <c r="Z440" s="71">
        <v>3.1</v>
      </c>
      <c r="AA440" s="77">
        <v>-2.2000000000000002</v>
      </c>
      <c r="AB440" s="77">
        <v>-2.36</v>
      </c>
      <c r="AC440" s="77">
        <v>-1.39</v>
      </c>
      <c r="AD440" s="63" t="s">
        <v>25</v>
      </c>
    </row>
    <row r="441" spans="1:30" ht="17.25" thickBot="1">
      <c r="A441" s="72">
        <v>302</v>
      </c>
      <c r="B441" s="57" t="s">
        <v>3763</v>
      </c>
      <c r="C441" s="58" t="s">
        <v>1814</v>
      </c>
      <c r="D441" s="69" t="s">
        <v>104</v>
      </c>
      <c r="E441" s="58" t="s">
        <v>69</v>
      </c>
      <c r="F441" s="69" t="s">
        <v>4103</v>
      </c>
      <c r="G441" s="69">
        <v>2004</v>
      </c>
      <c r="H441" s="70">
        <v>1</v>
      </c>
      <c r="I441" s="71">
        <v>83</v>
      </c>
      <c r="J441" s="71">
        <v>83</v>
      </c>
      <c r="K441" s="71">
        <v>5.0999999999999996</v>
      </c>
      <c r="L441" s="71">
        <v>0.9</v>
      </c>
      <c r="M441" s="70">
        <v>1</v>
      </c>
      <c r="N441" s="71">
        <v>83</v>
      </c>
      <c r="O441" s="60">
        <v>0</v>
      </c>
      <c r="P441" s="59">
        <v>0</v>
      </c>
      <c r="Q441" s="60"/>
      <c r="R441" s="71">
        <v>1</v>
      </c>
      <c r="S441" s="59">
        <v>0</v>
      </c>
      <c r="T441" s="60">
        <v>0</v>
      </c>
      <c r="U441" s="71">
        <v>2</v>
      </c>
      <c r="V441" s="77">
        <v>-2</v>
      </c>
      <c r="W441" s="77">
        <v>-2.17</v>
      </c>
      <c r="X441" s="77">
        <v>-1.99</v>
      </c>
      <c r="Y441" s="70">
        <v>0.8</v>
      </c>
      <c r="Z441" s="71">
        <v>1.2</v>
      </c>
      <c r="AA441" s="77">
        <v>-0.4</v>
      </c>
      <c r="AB441" s="77">
        <v>-0.47</v>
      </c>
      <c r="AC441" s="77">
        <v>-0.32</v>
      </c>
      <c r="AD441" s="63" t="s">
        <v>25</v>
      </c>
    </row>
    <row r="442" spans="1:30" ht="17.25" thickBot="1">
      <c r="A442" s="72">
        <v>613</v>
      </c>
      <c r="B442" s="57" t="s">
        <v>2695</v>
      </c>
      <c r="C442" s="58" t="s">
        <v>1812</v>
      </c>
      <c r="D442" s="69" t="s">
        <v>1819</v>
      </c>
      <c r="E442" s="58" t="s">
        <v>2626</v>
      </c>
      <c r="F442" s="69" t="s">
        <v>4318</v>
      </c>
      <c r="G442" s="69">
        <v>1994</v>
      </c>
      <c r="H442" s="70">
        <v>7</v>
      </c>
      <c r="I442" s="71">
        <v>81</v>
      </c>
      <c r="J442" s="71">
        <v>12</v>
      </c>
      <c r="K442" s="71">
        <v>5.0999999999999996</v>
      </c>
      <c r="L442" s="71">
        <v>0.9</v>
      </c>
      <c r="M442" s="59">
        <v>0</v>
      </c>
      <c r="N442" s="60"/>
      <c r="O442" s="60">
        <v>0</v>
      </c>
      <c r="P442" s="70">
        <v>7</v>
      </c>
      <c r="Q442" s="71">
        <v>12</v>
      </c>
      <c r="R442" s="71">
        <v>4</v>
      </c>
      <c r="S442" s="70">
        <v>0.71</v>
      </c>
      <c r="T442" s="71">
        <v>3</v>
      </c>
      <c r="U442" s="71">
        <v>2</v>
      </c>
      <c r="V442" s="78">
        <v>1</v>
      </c>
      <c r="W442" s="78">
        <v>1.1100000000000001</v>
      </c>
      <c r="X442" s="78">
        <v>2.0099999999999998</v>
      </c>
      <c r="Y442" s="70">
        <v>2.4</v>
      </c>
      <c r="Z442" s="71">
        <v>1.6</v>
      </c>
      <c r="AA442" s="78">
        <v>0.8</v>
      </c>
      <c r="AB442" s="78">
        <v>0.93</v>
      </c>
      <c r="AC442" s="78">
        <v>2.0699999999999998</v>
      </c>
      <c r="AD442" s="63" t="s">
        <v>25</v>
      </c>
    </row>
    <row r="443" spans="1:30" ht="17.25" thickBot="1">
      <c r="A443" s="72">
        <v>513</v>
      </c>
      <c r="B443" s="57" t="s">
        <v>315</v>
      </c>
      <c r="C443" s="58" t="s">
        <v>1812</v>
      </c>
      <c r="D443" s="69" t="s">
        <v>1819</v>
      </c>
      <c r="E443" s="58" t="s">
        <v>69</v>
      </c>
      <c r="F443" s="69" t="s">
        <v>4248</v>
      </c>
      <c r="G443" s="69">
        <v>2000</v>
      </c>
      <c r="H443" s="70">
        <v>3</v>
      </c>
      <c r="I443" s="71">
        <v>79</v>
      </c>
      <c r="J443" s="71">
        <v>26</v>
      </c>
      <c r="K443" s="71">
        <v>4.9000000000000004</v>
      </c>
      <c r="L443" s="71">
        <v>0.9</v>
      </c>
      <c r="M443" s="59">
        <v>0</v>
      </c>
      <c r="N443" s="60"/>
      <c r="O443" s="60">
        <v>0</v>
      </c>
      <c r="P443" s="70">
        <v>3</v>
      </c>
      <c r="Q443" s="71">
        <v>26</v>
      </c>
      <c r="R443" s="60">
        <v>0</v>
      </c>
      <c r="S443" s="70">
        <v>2</v>
      </c>
      <c r="T443" s="71">
        <v>2</v>
      </c>
      <c r="U443" s="71">
        <v>1</v>
      </c>
      <c r="V443" s="78">
        <v>1</v>
      </c>
      <c r="W443" s="78">
        <v>1.1399999999999999</v>
      </c>
      <c r="X443" s="78">
        <v>1.49</v>
      </c>
      <c r="Y443" s="70">
        <v>2.6</v>
      </c>
      <c r="Z443" s="71">
        <v>1.9</v>
      </c>
      <c r="AA443" s="78">
        <v>0.8</v>
      </c>
      <c r="AB443" s="78">
        <v>0.89</v>
      </c>
      <c r="AC443" s="78">
        <v>1.1000000000000001</v>
      </c>
      <c r="AD443" s="63" t="s">
        <v>25</v>
      </c>
    </row>
    <row r="444" spans="1:30" ht="17.25" thickBot="1">
      <c r="A444" s="72">
        <v>551</v>
      </c>
      <c r="B444" s="57" t="s">
        <v>332</v>
      </c>
      <c r="C444" s="58" t="s">
        <v>1812</v>
      </c>
      <c r="D444" s="69" t="s">
        <v>104</v>
      </c>
      <c r="E444" s="58" t="s">
        <v>67</v>
      </c>
      <c r="F444" s="69" t="s">
        <v>4269</v>
      </c>
      <c r="G444" s="69">
        <v>1995</v>
      </c>
      <c r="H444" s="70">
        <v>3</v>
      </c>
      <c r="I444" s="71">
        <v>78</v>
      </c>
      <c r="J444" s="71">
        <v>26</v>
      </c>
      <c r="K444" s="71">
        <v>4.8</v>
      </c>
      <c r="L444" s="71">
        <v>0.9</v>
      </c>
      <c r="M444" s="70">
        <v>1</v>
      </c>
      <c r="N444" s="71">
        <v>73</v>
      </c>
      <c r="O444" s="60">
        <v>0</v>
      </c>
      <c r="P444" s="70">
        <v>2</v>
      </c>
      <c r="Q444" s="71">
        <v>3</v>
      </c>
      <c r="R444" s="71">
        <v>7</v>
      </c>
      <c r="S444" s="70">
        <v>0.33</v>
      </c>
      <c r="T444" s="60">
        <v>0</v>
      </c>
      <c r="U444" s="71">
        <v>4</v>
      </c>
      <c r="V444" s="77">
        <v>-4</v>
      </c>
      <c r="W444" s="77">
        <v>-4.62</v>
      </c>
      <c r="X444" s="77">
        <v>-5.67</v>
      </c>
      <c r="Y444" s="70">
        <v>1.1000000000000001</v>
      </c>
      <c r="Z444" s="71">
        <v>1.6</v>
      </c>
      <c r="AA444" s="77">
        <v>-0.5</v>
      </c>
      <c r="AB444" s="77">
        <v>-0.55000000000000004</v>
      </c>
      <c r="AC444" s="77">
        <v>-1.35</v>
      </c>
      <c r="AD444" s="63" t="s">
        <v>25</v>
      </c>
    </row>
    <row r="445" spans="1:30" ht="17.25" thickBot="1">
      <c r="A445" s="72">
        <v>511</v>
      </c>
      <c r="B445" s="57" t="s">
        <v>314</v>
      </c>
      <c r="C445" s="58" t="s">
        <v>1846</v>
      </c>
      <c r="D445" s="69" t="s">
        <v>104</v>
      </c>
      <c r="E445" s="58" t="s">
        <v>71</v>
      </c>
      <c r="F445" s="69" t="s">
        <v>3832</v>
      </c>
      <c r="G445" s="69">
        <v>1996</v>
      </c>
      <c r="H445" s="70">
        <v>1</v>
      </c>
      <c r="I445" s="71">
        <v>77</v>
      </c>
      <c r="J445" s="71">
        <v>77</v>
      </c>
      <c r="K445" s="71">
        <v>4.8</v>
      </c>
      <c r="L445" s="71">
        <v>0.9</v>
      </c>
      <c r="M445" s="59">
        <v>0</v>
      </c>
      <c r="N445" s="60"/>
      <c r="O445" s="60">
        <v>0</v>
      </c>
      <c r="P445" s="70">
        <v>1</v>
      </c>
      <c r="Q445" s="71">
        <v>77</v>
      </c>
      <c r="R445" s="71">
        <v>3</v>
      </c>
      <c r="S445" s="70">
        <v>1</v>
      </c>
      <c r="T445" s="71">
        <v>1</v>
      </c>
      <c r="U445" s="71">
        <v>2</v>
      </c>
      <c r="V445" s="77">
        <v>-1</v>
      </c>
      <c r="W445" s="77">
        <v>-1.17</v>
      </c>
      <c r="X445" s="77">
        <v>-1.99</v>
      </c>
      <c r="Y445" s="70">
        <v>0.7</v>
      </c>
      <c r="Z445" s="71">
        <v>2.2000000000000002</v>
      </c>
      <c r="AA445" s="77">
        <v>-1.5</v>
      </c>
      <c r="AB445" s="77">
        <v>-1.8</v>
      </c>
      <c r="AC445" s="77">
        <v>-1.93</v>
      </c>
      <c r="AD445" s="63" t="s">
        <v>25</v>
      </c>
    </row>
    <row r="446" spans="1:30" ht="17.25" thickBot="1">
      <c r="A446" s="72">
        <v>356</v>
      </c>
      <c r="B446" s="57" t="s">
        <v>2672</v>
      </c>
      <c r="C446" s="58" t="s">
        <v>1844</v>
      </c>
      <c r="D446" s="69" t="s">
        <v>1810</v>
      </c>
      <c r="E446" s="58" t="s">
        <v>2346</v>
      </c>
      <c r="F446" s="69" t="s">
        <v>4141</v>
      </c>
      <c r="G446" s="69">
        <v>1997</v>
      </c>
      <c r="H446" s="70">
        <v>4</v>
      </c>
      <c r="I446" s="71">
        <v>76</v>
      </c>
      <c r="J446" s="71">
        <v>19</v>
      </c>
      <c r="K446" s="71">
        <v>4.7</v>
      </c>
      <c r="L446" s="71">
        <v>0.8</v>
      </c>
      <c r="M446" s="70">
        <v>1</v>
      </c>
      <c r="N446" s="71">
        <v>45</v>
      </c>
      <c r="O446" s="60">
        <v>0</v>
      </c>
      <c r="P446" s="70">
        <v>3</v>
      </c>
      <c r="Q446" s="71">
        <v>10</v>
      </c>
      <c r="R446" s="71">
        <v>2</v>
      </c>
      <c r="S446" s="59">
        <v>0</v>
      </c>
      <c r="T446" s="60">
        <v>0</v>
      </c>
      <c r="U446" s="71">
        <v>3</v>
      </c>
      <c r="V446" s="77">
        <v>-3</v>
      </c>
      <c r="W446" s="77">
        <v>-3.55</v>
      </c>
      <c r="X446" s="77">
        <v>-2.68</v>
      </c>
      <c r="Y446" s="70">
        <v>0.2</v>
      </c>
      <c r="Z446" s="71">
        <v>3</v>
      </c>
      <c r="AA446" s="77">
        <v>-2.8</v>
      </c>
      <c r="AB446" s="77">
        <v>-3.36</v>
      </c>
      <c r="AC446" s="77">
        <v>-2.71</v>
      </c>
      <c r="AD446" s="63" t="s">
        <v>25</v>
      </c>
    </row>
    <row r="447" spans="1:30" ht="17.25" thickBot="1">
      <c r="A447" s="72">
        <v>245</v>
      </c>
      <c r="B447" s="57" t="s">
        <v>2924</v>
      </c>
      <c r="C447" s="58" t="s">
        <v>1838</v>
      </c>
      <c r="D447" s="69" t="s">
        <v>103</v>
      </c>
      <c r="E447" s="58" t="s">
        <v>75</v>
      </c>
      <c r="F447" s="69" t="s">
        <v>4070</v>
      </c>
      <c r="G447" s="69">
        <v>2005</v>
      </c>
      <c r="H447" s="70">
        <v>1</v>
      </c>
      <c r="I447" s="71">
        <v>75</v>
      </c>
      <c r="J447" s="71">
        <v>75</v>
      </c>
      <c r="K447" s="71">
        <v>4.5999999999999996</v>
      </c>
      <c r="L447" s="71">
        <v>0.8</v>
      </c>
      <c r="M447" s="59">
        <v>0</v>
      </c>
      <c r="N447" s="60"/>
      <c r="O447" s="60">
        <v>0</v>
      </c>
      <c r="P447" s="70">
        <v>1</v>
      </c>
      <c r="Q447" s="71">
        <v>75</v>
      </c>
      <c r="R447" s="71">
        <v>3</v>
      </c>
      <c r="S447" s="59">
        <v>0</v>
      </c>
      <c r="T447" s="71">
        <v>1</v>
      </c>
      <c r="U447" s="71">
        <v>5</v>
      </c>
      <c r="V447" s="77">
        <v>-4</v>
      </c>
      <c r="W447" s="77">
        <v>-4.8</v>
      </c>
      <c r="X447" s="77">
        <v>-4.74</v>
      </c>
      <c r="Y447" s="70">
        <v>1.4</v>
      </c>
      <c r="Z447" s="71">
        <v>2.2000000000000002</v>
      </c>
      <c r="AA447" s="77">
        <v>-0.8</v>
      </c>
      <c r="AB447" s="77">
        <v>-0.92</v>
      </c>
      <c r="AC447" s="77">
        <v>-0.5</v>
      </c>
      <c r="AD447" s="63" t="s">
        <v>25</v>
      </c>
    </row>
    <row r="448" spans="1:30" ht="17.25" thickBot="1">
      <c r="A448" s="72">
        <v>75</v>
      </c>
      <c r="B448" s="57" t="s">
        <v>2811</v>
      </c>
      <c r="C448" s="58" t="s">
        <v>1816</v>
      </c>
      <c r="D448" s="69" t="s">
        <v>1810</v>
      </c>
      <c r="E448" s="58" t="s">
        <v>65</v>
      </c>
      <c r="F448" s="69" t="s">
        <v>3949</v>
      </c>
      <c r="G448" s="69">
        <v>2003</v>
      </c>
      <c r="H448" s="70">
        <v>5</v>
      </c>
      <c r="I448" s="71">
        <v>71</v>
      </c>
      <c r="J448" s="71">
        <v>14</v>
      </c>
      <c r="K448" s="71">
        <v>4.5999999999999996</v>
      </c>
      <c r="L448" s="71">
        <v>0.8</v>
      </c>
      <c r="M448" s="59">
        <v>0</v>
      </c>
      <c r="N448" s="60"/>
      <c r="O448" s="60">
        <v>0</v>
      </c>
      <c r="P448" s="70">
        <v>5</v>
      </c>
      <c r="Q448" s="71">
        <v>14</v>
      </c>
      <c r="R448" s="71">
        <v>10</v>
      </c>
      <c r="S448" s="70">
        <v>1.8</v>
      </c>
      <c r="T448" s="71">
        <v>3</v>
      </c>
      <c r="U448" s="71">
        <v>2</v>
      </c>
      <c r="V448" s="78">
        <v>1</v>
      </c>
      <c r="W448" s="78">
        <v>1.27</v>
      </c>
      <c r="X448" s="78">
        <v>0.1</v>
      </c>
      <c r="Y448" s="70">
        <v>1.1000000000000001</v>
      </c>
      <c r="Z448" s="71">
        <v>1.1000000000000001</v>
      </c>
      <c r="AA448" s="60">
        <v>0</v>
      </c>
      <c r="AB448" s="77">
        <v>-0.04</v>
      </c>
      <c r="AC448" s="77">
        <v>-1.01</v>
      </c>
      <c r="AD448" s="63" t="s">
        <v>25</v>
      </c>
    </row>
    <row r="449" spans="1:30" ht="17.25" thickBot="1">
      <c r="A449" s="72">
        <v>111</v>
      </c>
      <c r="B449" s="57" t="s">
        <v>141</v>
      </c>
      <c r="C449" s="58" t="s">
        <v>1823</v>
      </c>
      <c r="D449" s="69" t="s">
        <v>103</v>
      </c>
      <c r="E449" s="58" t="s">
        <v>73</v>
      </c>
      <c r="F449" s="69" t="s">
        <v>3976</v>
      </c>
      <c r="G449" s="69">
        <v>2004</v>
      </c>
      <c r="H449" s="70">
        <v>2</v>
      </c>
      <c r="I449" s="71">
        <v>69</v>
      </c>
      <c r="J449" s="71">
        <v>35</v>
      </c>
      <c r="K449" s="71">
        <v>4.3</v>
      </c>
      <c r="L449" s="71">
        <v>0.8</v>
      </c>
      <c r="M449" s="70">
        <v>1</v>
      </c>
      <c r="N449" s="71">
        <v>66</v>
      </c>
      <c r="O449" s="60">
        <v>0</v>
      </c>
      <c r="P449" s="70">
        <v>1</v>
      </c>
      <c r="Q449" s="71">
        <v>3</v>
      </c>
      <c r="R449" s="60">
        <v>0</v>
      </c>
      <c r="S449" s="70">
        <v>3</v>
      </c>
      <c r="T449" s="71">
        <v>5</v>
      </c>
      <c r="U449" s="71">
        <v>1</v>
      </c>
      <c r="V449" s="78">
        <v>4</v>
      </c>
      <c r="W449" s="78">
        <v>5.22</v>
      </c>
      <c r="X449" s="78">
        <v>5.28</v>
      </c>
      <c r="Y449" s="70">
        <v>3.1</v>
      </c>
      <c r="Z449" s="71">
        <v>2</v>
      </c>
      <c r="AA449" s="78">
        <v>1</v>
      </c>
      <c r="AB449" s="78">
        <v>1.36</v>
      </c>
      <c r="AC449" s="78">
        <v>1.26</v>
      </c>
      <c r="AD449" s="63" t="s">
        <v>25</v>
      </c>
    </row>
    <row r="450" spans="1:30" ht="17.25" thickBot="1">
      <c r="A450" s="72">
        <v>413</v>
      </c>
      <c r="B450" s="57" t="s">
        <v>273</v>
      </c>
      <c r="C450" s="58" t="s">
        <v>1812</v>
      </c>
      <c r="D450" s="69" t="s">
        <v>102</v>
      </c>
      <c r="E450" s="58" t="s">
        <v>63</v>
      </c>
      <c r="F450" s="69" t="s">
        <v>4182</v>
      </c>
      <c r="G450" s="69">
        <v>1999</v>
      </c>
      <c r="H450" s="70">
        <v>7</v>
      </c>
      <c r="I450" s="71">
        <v>68</v>
      </c>
      <c r="J450" s="71">
        <v>10</v>
      </c>
      <c r="K450" s="71">
        <v>4.2</v>
      </c>
      <c r="L450" s="71">
        <v>0.8</v>
      </c>
      <c r="M450" s="59">
        <v>0</v>
      </c>
      <c r="N450" s="60"/>
      <c r="O450" s="60">
        <v>0</v>
      </c>
      <c r="P450" s="70">
        <v>7</v>
      </c>
      <c r="Q450" s="71">
        <v>10</v>
      </c>
      <c r="R450" s="71">
        <v>11</v>
      </c>
      <c r="S450" s="70">
        <v>2.29</v>
      </c>
      <c r="T450" s="71">
        <v>5</v>
      </c>
      <c r="U450" s="60">
        <v>0</v>
      </c>
      <c r="V450" s="78">
        <v>5</v>
      </c>
      <c r="W450" s="78">
        <v>6.62</v>
      </c>
      <c r="X450" s="78">
        <v>5.75</v>
      </c>
      <c r="Y450" s="70">
        <v>2.9</v>
      </c>
      <c r="Z450" s="71">
        <v>0.6</v>
      </c>
      <c r="AA450" s="78">
        <v>2.2999999999999998</v>
      </c>
      <c r="AB450" s="78">
        <v>3.05</v>
      </c>
      <c r="AC450" s="78">
        <v>2.13</v>
      </c>
      <c r="AD450" s="63" t="s">
        <v>25</v>
      </c>
    </row>
    <row r="451" spans="1:30" ht="17.25" thickBot="1">
      <c r="A451" s="72">
        <v>223</v>
      </c>
      <c r="B451" s="57" t="s">
        <v>368</v>
      </c>
      <c r="C451" s="58" t="s">
        <v>1841</v>
      </c>
      <c r="D451" s="69" t="s">
        <v>103</v>
      </c>
      <c r="E451" s="58" t="s">
        <v>96</v>
      </c>
      <c r="F451" s="69" t="s">
        <v>4055</v>
      </c>
      <c r="G451" s="69">
        <v>1993</v>
      </c>
      <c r="H451" s="70">
        <v>1</v>
      </c>
      <c r="I451" s="71">
        <v>67</v>
      </c>
      <c r="J451" s="71">
        <v>67</v>
      </c>
      <c r="K451" s="71">
        <v>4.0999999999999996</v>
      </c>
      <c r="L451" s="71">
        <v>0.7</v>
      </c>
      <c r="M451" s="59">
        <v>0</v>
      </c>
      <c r="N451" s="60"/>
      <c r="O451" s="60">
        <v>0</v>
      </c>
      <c r="P451" s="70">
        <v>1</v>
      </c>
      <c r="Q451" s="71">
        <v>67</v>
      </c>
      <c r="R451" s="71">
        <v>1</v>
      </c>
      <c r="S451" s="59">
        <v>0</v>
      </c>
      <c r="T451" s="71">
        <v>1</v>
      </c>
      <c r="U451" s="60">
        <v>0</v>
      </c>
      <c r="V451" s="78">
        <v>1</v>
      </c>
      <c r="W451" s="78">
        <v>1.34</v>
      </c>
      <c r="X451" s="78">
        <v>1.34</v>
      </c>
      <c r="Y451" s="70">
        <v>1.4</v>
      </c>
      <c r="Z451" s="71">
        <v>0.5</v>
      </c>
      <c r="AA451" s="78">
        <v>0.9</v>
      </c>
      <c r="AB451" s="78">
        <v>1.17</v>
      </c>
      <c r="AC451" s="78">
        <v>0.91</v>
      </c>
      <c r="AD451" s="63" t="s">
        <v>25</v>
      </c>
    </row>
    <row r="452" spans="1:30" ht="17.25" thickBot="1">
      <c r="A452" s="72">
        <v>124</v>
      </c>
      <c r="B452" s="57" t="s">
        <v>3559</v>
      </c>
      <c r="C452" s="58" t="s">
        <v>1832</v>
      </c>
      <c r="D452" s="69" t="s">
        <v>104</v>
      </c>
      <c r="E452" s="58" t="s">
        <v>96</v>
      </c>
      <c r="F452" s="69" t="s">
        <v>3982</v>
      </c>
      <c r="G452" s="69">
        <v>1988</v>
      </c>
      <c r="H452" s="70">
        <v>1</v>
      </c>
      <c r="I452" s="71">
        <v>66</v>
      </c>
      <c r="J452" s="71">
        <v>66</v>
      </c>
      <c r="K452" s="71">
        <v>4.0999999999999996</v>
      </c>
      <c r="L452" s="71">
        <v>0.7</v>
      </c>
      <c r="M452" s="70">
        <v>1</v>
      </c>
      <c r="N452" s="71">
        <v>66</v>
      </c>
      <c r="O452" s="60">
        <v>0</v>
      </c>
      <c r="P452" s="59">
        <v>0</v>
      </c>
      <c r="Q452" s="60"/>
      <c r="R452" s="71">
        <v>2</v>
      </c>
      <c r="S452" s="70">
        <v>3</v>
      </c>
      <c r="T452" s="60">
        <v>0</v>
      </c>
      <c r="U452" s="60">
        <v>0</v>
      </c>
      <c r="V452" s="60">
        <v>0</v>
      </c>
      <c r="W452" s="60">
        <v>0</v>
      </c>
      <c r="X452" s="77">
        <v>-0.06</v>
      </c>
      <c r="Y452" s="70">
        <v>2.2999999999999998</v>
      </c>
      <c r="Z452" s="71">
        <v>0.9</v>
      </c>
      <c r="AA452" s="78">
        <v>1.4</v>
      </c>
      <c r="AB452" s="78">
        <v>1.96</v>
      </c>
      <c r="AC452" s="78">
        <v>1.74</v>
      </c>
      <c r="AD452" s="63" t="s">
        <v>25</v>
      </c>
    </row>
    <row r="453" spans="1:30" ht="17.25" thickBot="1">
      <c r="A453" s="72">
        <v>403</v>
      </c>
      <c r="B453" s="57" t="s">
        <v>269</v>
      </c>
      <c r="C453" s="58" t="s">
        <v>1812</v>
      </c>
      <c r="D453" s="69" t="s">
        <v>102</v>
      </c>
      <c r="E453" s="58" t="s">
        <v>91</v>
      </c>
      <c r="F453" s="69" t="s">
        <v>4175</v>
      </c>
      <c r="G453" s="69">
        <v>2004</v>
      </c>
      <c r="H453" s="70">
        <v>3</v>
      </c>
      <c r="I453" s="71">
        <v>61</v>
      </c>
      <c r="J453" s="71">
        <v>20</v>
      </c>
      <c r="K453" s="71">
        <v>3.8</v>
      </c>
      <c r="L453" s="71">
        <v>0.7</v>
      </c>
      <c r="M453" s="59">
        <v>0</v>
      </c>
      <c r="N453" s="60"/>
      <c r="O453" s="60">
        <v>0</v>
      </c>
      <c r="P453" s="70">
        <v>3</v>
      </c>
      <c r="Q453" s="71">
        <v>20</v>
      </c>
      <c r="R453" s="71">
        <v>10</v>
      </c>
      <c r="S453" s="70">
        <v>2</v>
      </c>
      <c r="T453" s="71">
        <v>2</v>
      </c>
      <c r="U453" s="71">
        <v>1</v>
      </c>
      <c r="V453" s="78">
        <v>1</v>
      </c>
      <c r="W453" s="78">
        <v>1.48</v>
      </c>
      <c r="X453" s="78">
        <v>1.48</v>
      </c>
      <c r="Y453" s="70">
        <v>1.3</v>
      </c>
      <c r="Z453" s="71">
        <v>0.9</v>
      </c>
      <c r="AA453" s="78">
        <v>0.4</v>
      </c>
      <c r="AB453" s="78">
        <v>0.59</v>
      </c>
      <c r="AC453" s="78">
        <v>0.88</v>
      </c>
      <c r="AD453" s="63" t="s">
        <v>25</v>
      </c>
    </row>
    <row r="454" spans="1:30" ht="17.25" thickBot="1">
      <c r="A454" s="72">
        <v>146</v>
      </c>
      <c r="B454" s="57" t="s">
        <v>2813</v>
      </c>
      <c r="C454" s="58" t="s">
        <v>1812</v>
      </c>
      <c r="D454" s="69" t="s">
        <v>103</v>
      </c>
      <c r="E454" s="58" t="s">
        <v>2347</v>
      </c>
      <c r="F454" s="69" t="s">
        <v>3844</v>
      </c>
      <c r="G454" s="69">
        <v>1998</v>
      </c>
      <c r="H454" s="70">
        <v>3</v>
      </c>
      <c r="I454" s="71">
        <v>60</v>
      </c>
      <c r="J454" s="71">
        <v>20</v>
      </c>
      <c r="K454" s="71">
        <v>3.7</v>
      </c>
      <c r="L454" s="71">
        <v>0.7</v>
      </c>
      <c r="M454" s="59">
        <v>0</v>
      </c>
      <c r="N454" s="60"/>
      <c r="O454" s="60">
        <v>0</v>
      </c>
      <c r="P454" s="70">
        <v>3</v>
      </c>
      <c r="Q454" s="71">
        <v>20</v>
      </c>
      <c r="R454" s="71">
        <v>1</v>
      </c>
      <c r="S454" s="59">
        <v>0</v>
      </c>
      <c r="T454" s="60">
        <v>0</v>
      </c>
      <c r="U454" s="71">
        <v>5</v>
      </c>
      <c r="V454" s="77">
        <v>-5</v>
      </c>
      <c r="W454" s="77">
        <v>-7.5</v>
      </c>
      <c r="X454" s="77">
        <v>-6</v>
      </c>
      <c r="Y454" s="70">
        <v>0.6</v>
      </c>
      <c r="Z454" s="71">
        <v>2.5</v>
      </c>
      <c r="AA454" s="77">
        <v>-1.9</v>
      </c>
      <c r="AB454" s="77">
        <v>-2.88</v>
      </c>
      <c r="AC454" s="77">
        <v>-1.63</v>
      </c>
      <c r="AD454" s="63" t="s">
        <v>25</v>
      </c>
    </row>
    <row r="455" spans="1:30" ht="17.25" thickBot="1">
      <c r="A455" s="72">
        <v>115</v>
      </c>
      <c r="B455" s="57" t="s">
        <v>2907</v>
      </c>
      <c r="C455" s="58" t="s">
        <v>1841</v>
      </c>
      <c r="D455" s="69" t="s">
        <v>102</v>
      </c>
      <c r="E455" s="58" t="s">
        <v>96</v>
      </c>
      <c r="F455" s="69" t="s">
        <v>3977</v>
      </c>
      <c r="G455" s="69">
        <v>2004</v>
      </c>
      <c r="H455" s="70">
        <v>7</v>
      </c>
      <c r="I455" s="71">
        <v>52</v>
      </c>
      <c r="J455" s="71">
        <v>7</v>
      </c>
      <c r="K455" s="71">
        <v>3.2</v>
      </c>
      <c r="L455" s="71">
        <v>0.6</v>
      </c>
      <c r="M455" s="59">
        <v>0</v>
      </c>
      <c r="N455" s="60"/>
      <c r="O455" s="60">
        <v>0</v>
      </c>
      <c r="P455" s="70">
        <v>7</v>
      </c>
      <c r="Q455" s="71">
        <v>7</v>
      </c>
      <c r="R455" s="71">
        <v>9</v>
      </c>
      <c r="S455" s="70">
        <v>1.29</v>
      </c>
      <c r="T455" s="60">
        <v>0</v>
      </c>
      <c r="U455" s="71">
        <v>2</v>
      </c>
      <c r="V455" s="77">
        <v>-2</v>
      </c>
      <c r="W455" s="77">
        <v>-3.46</v>
      </c>
      <c r="X455" s="77">
        <v>-3.63</v>
      </c>
      <c r="Y455" s="70">
        <v>1.6</v>
      </c>
      <c r="Z455" s="71">
        <v>1.4</v>
      </c>
      <c r="AA455" s="78">
        <v>0.1</v>
      </c>
      <c r="AB455" s="78">
        <v>0.26</v>
      </c>
      <c r="AC455" s="77">
        <v>-0.04</v>
      </c>
      <c r="AD455" s="63" t="s">
        <v>25</v>
      </c>
    </row>
    <row r="456" spans="1:30" ht="17.25" thickBot="1">
      <c r="A456" s="72">
        <v>559</v>
      </c>
      <c r="B456" s="57" t="s">
        <v>2687</v>
      </c>
      <c r="C456" s="58" t="s">
        <v>1818</v>
      </c>
      <c r="D456" s="69" t="s">
        <v>104</v>
      </c>
      <c r="E456" s="58" t="s">
        <v>63</v>
      </c>
      <c r="F456" s="69" t="s">
        <v>4276</v>
      </c>
      <c r="G456" s="69">
        <v>2001</v>
      </c>
      <c r="H456" s="70">
        <v>1</v>
      </c>
      <c r="I456" s="71">
        <v>49</v>
      </c>
      <c r="J456" s="71">
        <v>49</v>
      </c>
      <c r="K456" s="71">
        <v>3</v>
      </c>
      <c r="L456" s="71">
        <v>0.5</v>
      </c>
      <c r="M456" s="70">
        <v>1</v>
      </c>
      <c r="N456" s="71">
        <v>49</v>
      </c>
      <c r="O456" s="60">
        <v>0</v>
      </c>
      <c r="P456" s="59">
        <v>0</v>
      </c>
      <c r="Q456" s="60"/>
      <c r="R456" s="60">
        <v>0</v>
      </c>
      <c r="S456" s="70">
        <v>3</v>
      </c>
      <c r="T456" s="71">
        <v>2</v>
      </c>
      <c r="U456" s="60">
        <v>0</v>
      </c>
      <c r="V456" s="78">
        <v>2</v>
      </c>
      <c r="W456" s="78">
        <v>3.67</v>
      </c>
      <c r="X456" s="78">
        <v>2.64</v>
      </c>
      <c r="Y456" s="70">
        <v>0.3</v>
      </c>
      <c r="Z456" s="71">
        <v>0.3</v>
      </c>
      <c r="AA456" s="60">
        <v>0</v>
      </c>
      <c r="AB456" s="78">
        <v>7.0000000000000007E-2</v>
      </c>
      <c r="AC456" s="77">
        <v>-0.98</v>
      </c>
      <c r="AD456" s="63" t="s">
        <v>25</v>
      </c>
    </row>
    <row r="457" spans="1:30" ht="17.25" thickBot="1">
      <c r="A457" s="72">
        <v>297</v>
      </c>
      <c r="B457" s="57" t="s">
        <v>1780</v>
      </c>
      <c r="C457" s="58" t="s">
        <v>1830</v>
      </c>
      <c r="D457" s="69" t="s">
        <v>103</v>
      </c>
      <c r="E457" s="58" t="s">
        <v>95</v>
      </c>
      <c r="F457" s="69" t="s">
        <v>3854</v>
      </c>
      <c r="G457" s="69">
        <v>2000</v>
      </c>
      <c r="H457" s="70">
        <v>3</v>
      </c>
      <c r="I457" s="71">
        <v>47</v>
      </c>
      <c r="J457" s="71">
        <v>16</v>
      </c>
      <c r="K457" s="71">
        <v>3</v>
      </c>
      <c r="L457" s="71">
        <v>0.5</v>
      </c>
      <c r="M457" s="59">
        <v>0</v>
      </c>
      <c r="N457" s="60"/>
      <c r="O457" s="60">
        <v>0</v>
      </c>
      <c r="P457" s="70">
        <v>3</v>
      </c>
      <c r="Q457" s="71">
        <v>16</v>
      </c>
      <c r="R457" s="71">
        <v>7</v>
      </c>
      <c r="S457" s="59">
        <v>0</v>
      </c>
      <c r="T457" s="60">
        <v>0</v>
      </c>
      <c r="U457" s="71">
        <v>1</v>
      </c>
      <c r="V457" s="77">
        <v>-1</v>
      </c>
      <c r="W457" s="77">
        <v>-1.91</v>
      </c>
      <c r="X457" s="77">
        <v>-1.51</v>
      </c>
      <c r="Y457" s="70">
        <v>1.3</v>
      </c>
      <c r="Z457" s="71">
        <v>0.8</v>
      </c>
      <c r="AA457" s="78">
        <v>0.5</v>
      </c>
      <c r="AB457" s="78">
        <v>0.93</v>
      </c>
      <c r="AC457" s="78">
        <v>1.26</v>
      </c>
      <c r="AD457" s="63" t="s">
        <v>25</v>
      </c>
    </row>
    <row r="458" spans="1:30" ht="17.25" thickBot="1">
      <c r="A458" s="72">
        <v>47</v>
      </c>
      <c r="B458" s="57" t="s">
        <v>3197</v>
      </c>
      <c r="C458" s="58" t="s">
        <v>1851</v>
      </c>
      <c r="D458" s="69" t="s">
        <v>104</v>
      </c>
      <c r="E458" s="58" t="s">
        <v>75</v>
      </c>
      <c r="F458" s="69" t="s">
        <v>3930</v>
      </c>
      <c r="G458" s="69">
        <v>1997</v>
      </c>
      <c r="H458" s="70">
        <v>3</v>
      </c>
      <c r="I458" s="71">
        <v>44</v>
      </c>
      <c r="J458" s="71">
        <v>15</v>
      </c>
      <c r="K458" s="71">
        <v>2.7</v>
      </c>
      <c r="L458" s="71">
        <v>0.5</v>
      </c>
      <c r="M458" s="59">
        <v>0</v>
      </c>
      <c r="N458" s="60"/>
      <c r="O458" s="60">
        <v>0</v>
      </c>
      <c r="P458" s="70">
        <v>3</v>
      </c>
      <c r="Q458" s="71">
        <v>15</v>
      </c>
      <c r="R458" s="71">
        <v>11</v>
      </c>
      <c r="S458" s="70">
        <v>2</v>
      </c>
      <c r="T458" s="71">
        <v>2</v>
      </c>
      <c r="U458" s="60">
        <v>0</v>
      </c>
      <c r="V458" s="78">
        <v>2</v>
      </c>
      <c r="W458" s="78">
        <v>4.09</v>
      </c>
      <c r="X458" s="78">
        <v>4.49</v>
      </c>
      <c r="Y458" s="70">
        <v>1.5</v>
      </c>
      <c r="Z458" s="71">
        <v>0.5</v>
      </c>
      <c r="AA458" s="78">
        <v>1</v>
      </c>
      <c r="AB458" s="78">
        <v>2.02</v>
      </c>
      <c r="AC458" s="78">
        <v>2.5299999999999998</v>
      </c>
      <c r="AD458" s="63" t="s">
        <v>25</v>
      </c>
    </row>
    <row r="459" spans="1:30" ht="17.25" thickBot="1">
      <c r="A459" s="72">
        <v>567</v>
      </c>
      <c r="B459" s="57" t="s">
        <v>2806</v>
      </c>
      <c r="C459" s="58" t="s">
        <v>1820</v>
      </c>
      <c r="D459" s="69" t="s">
        <v>2805</v>
      </c>
      <c r="E459" s="58" t="s">
        <v>75</v>
      </c>
      <c r="F459" s="69" t="s">
        <v>4284</v>
      </c>
      <c r="G459" s="69">
        <v>1996</v>
      </c>
      <c r="H459" s="70">
        <v>4</v>
      </c>
      <c r="I459" s="71">
        <v>44</v>
      </c>
      <c r="J459" s="71">
        <v>11</v>
      </c>
      <c r="K459" s="71">
        <v>2.7</v>
      </c>
      <c r="L459" s="71">
        <v>0.5</v>
      </c>
      <c r="M459" s="59">
        <v>0</v>
      </c>
      <c r="N459" s="60"/>
      <c r="O459" s="60">
        <v>0</v>
      </c>
      <c r="P459" s="70">
        <v>4</v>
      </c>
      <c r="Q459" s="71">
        <v>11</v>
      </c>
      <c r="R459" s="60">
        <v>0</v>
      </c>
      <c r="S459" s="70">
        <v>0.25</v>
      </c>
      <c r="T459" s="71">
        <v>1</v>
      </c>
      <c r="U459" s="71">
        <v>3</v>
      </c>
      <c r="V459" s="77">
        <v>-2</v>
      </c>
      <c r="W459" s="77">
        <v>-4.09</v>
      </c>
      <c r="X459" s="77">
        <v>-3.92</v>
      </c>
      <c r="Y459" s="70">
        <v>0.3</v>
      </c>
      <c r="Z459" s="71">
        <v>3.4</v>
      </c>
      <c r="AA459" s="77">
        <v>-3</v>
      </c>
      <c r="AB459" s="77">
        <v>-6.19</v>
      </c>
      <c r="AC459" s="77">
        <v>-5.91</v>
      </c>
      <c r="AD459" s="63" t="s">
        <v>25</v>
      </c>
    </row>
    <row r="460" spans="1:30" ht="17.25" thickBot="1">
      <c r="A460" s="72">
        <v>206</v>
      </c>
      <c r="B460" s="57" t="s">
        <v>2405</v>
      </c>
      <c r="C460" s="58" t="s">
        <v>1822</v>
      </c>
      <c r="D460" s="69" t="s">
        <v>1810</v>
      </c>
      <c r="E460" s="58" t="s">
        <v>85</v>
      </c>
      <c r="F460" s="69" t="s">
        <v>4046</v>
      </c>
      <c r="G460" s="69">
        <v>2004</v>
      </c>
      <c r="H460" s="70">
        <v>3</v>
      </c>
      <c r="I460" s="71">
        <v>43</v>
      </c>
      <c r="J460" s="71">
        <v>14</v>
      </c>
      <c r="K460" s="71">
        <v>2.7</v>
      </c>
      <c r="L460" s="71">
        <v>0.5</v>
      </c>
      <c r="M460" s="59">
        <v>0</v>
      </c>
      <c r="N460" s="60"/>
      <c r="O460" s="60">
        <v>0</v>
      </c>
      <c r="P460" s="70">
        <v>3</v>
      </c>
      <c r="Q460" s="71">
        <v>14</v>
      </c>
      <c r="R460" s="71">
        <v>7</v>
      </c>
      <c r="S460" s="70">
        <v>0.33</v>
      </c>
      <c r="T460" s="71">
        <v>2</v>
      </c>
      <c r="U460" s="60">
        <v>0</v>
      </c>
      <c r="V460" s="78">
        <v>2</v>
      </c>
      <c r="W460" s="78">
        <v>4.1900000000000004</v>
      </c>
      <c r="X460" s="78">
        <v>4.76</v>
      </c>
      <c r="Y460" s="70">
        <v>1.8</v>
      </c>
      <c r="Z460" s="71">
        <v>0.4</v>
      </c>
      <c r="AA460" s="78">
        <v>1.4</v>
      </c>
      <c r="AB460" s="78">
        <v>2.87</v>
      </c>
      <c r="AC460" s="78">
        <v>3.07</v>
      </c>
      <c r="AD460" s="63" t="s">
        <v>25</v>
      </c>
    </row>
    <row r="461" spans="1:30" ht="17.25" thickBot="1">
      <c r="A461" s="72">
        <v>435</v>
      </c>
      <c r="B461" s="57" t="s">
        <v>2929</v>
      </c>
      <c r="C461" s="58" t="s">
        <v>1812</v>
      </c>
      <c r="D461" s="69" t="s">
        <v>1847</v>
      </c>
      <c r="E461" s="58" t="s">
        <v>77</v>
      </c>
      <c r="F461" s="69" t="s">
        <v>4196</v>
      </c>
      <c r="G461" s="69">
        <v>2004</v>
      </c>
      <c r="H461" s="70">
        <v>6</v>
      </c>
      <c r="I461" s="71">
        <v>43</v>
      </c>
      <c r="J461" s="71">
        <v>7</v>
      </c>
      <c r="K461" s="71">
        <v>2.8</v>
      </c>
      <c r="L461" s="71">
        <v>0.5</v>
      </c>
      <c r="M461" s="59">
        <v>0</v>
      </c>
      <c r="N461" s="60"/>
      <c r="O461" s="60">
        <v>0</v>
      </c>
      <c r="P461" s="70">
        <v>6</v>
      </c>
      <c r="Q461" s="71">
        <v>7</v>
      </c>
      <c r="R461" s="71">
        <v>8</v>
      </c>
      <c r="S461" s="70">
        <v>0.83</v>
      </c>
      <c r="T461" s="71">
        <v>1</v>
      </c>
      <c r="U461" s="60">
        <v>0</v>
      </c>
      <c r="V461" s="78">
        <v>1</v>
      </c>
      <c r="W461" s="78">
        <v>2.09</v>
      </c>
      <c r="X461" s="78">
        <v>2.15</v>
      </c>
      <c r="Y461" s="70">
        <v>2</v>
      </c>
      <c r="Z461" s="71">
        <v>0.6</v>
      </c>
      <c r="AA461" s="78">
        <v>1.4</v>
      </c>
      <c r="AB461" s="78">
        <v>2.92</v>
      </c>
      <c r="AC461" s="78">
        <v>2.57</v>
      </c>
      <c r="AD461" s="63" t="s">
        <v>25</v>
      </c>
    </row>
    <row r="462" spans="1:30" ht="17.25" thickBot="1">
      <c r="A462" s="72">
        <v>151</v>
      </c>
      <c r="B462" s="57" t="s">
        <v>3084</v>
      </c>
      <c r="C462" s="58" t="s">
        <v>1844</v>
      </c>
      <c r="D462" s="69" t="s">
        <v>103</v>
      </c>
      <c r="E462" s="58" t="s">
        <v>83</v>
      </c>
      <c r="F462" s="69" t="s">
        <v>4004</v>
      </c>
      <c r="G462" s="69">
        <v>1995</v>
      </c>
      <c r="H462" s="70">
        <v>6</v>
      </c>
      <c r="I462" s="71">
        <v>33</v>
      </c>
      <c r="J462" s="71">
        <v>6</v>
      </c>
      <c r="K462" s="71">
        <v>2</v>
      </c>
      <c r="L462" s="71">
        <v>0.4</v>
      </c>
      <c r="M462" s="59">
        <v>0</v>
      </c>
      <c r="N462" s="60"/>
      <c r="O462" s="60">
        <v>0</v>
      </c>
      <c r="P462" s="70">
        <v>6</v>
      </c>
      <c r="Q462" s="71">
        <v>6</v>
      </c>
      <c r="R462" s="71">
        <v>9</v>
      </c>
      <c r="S462" s="70">
        <v>2.5</v>
      </c>
      <c r="T462" s="71">
        <v>1</v>
      </c>
      <c r="U462" s="60">
        <v>0</v>
      </c>
      <c r="V462" s="78">
        <v>1</v>
      </c>
      <c r="W462" s="78">
        <v>2.73</v>
      </c>
      <c r="X462" s="78">
        <v>1.88</v>
      </c>
      <c r="Y462" s="70">
        <v>1</v>
      </c>
      <c r="Z462" s="71">
        <v>0.6</v>
      </c>
      <c r="AA462" s="78">
        <v>0.3</v>
      </c>
      <c r="AB462" s="78">
        <v>0.94</v>
      </c>
      <c r="AC462" s="78">
        <v>0.52</v>
      </c>
      <c r="AD462" s="63" t="s">
        <v>25</v>
      </c>
    </row>
    <row r="463" spans="1:30" ht="17.25" thickBot="1">
      <c r="A463" s="72">
        <v>394</v>
      </c>
      <c r="B463" s="57" t="s">
        <v>266</v>
      </c>
      <c r="C463" s="58" t="s">
        <v>1859</v>
      </c>
      <c r="D463" s="69" t="s">
        <v>102</v>
      </c>
      <c r="E463" s="58" t="s">
        <v>75</v>
      </c>
      <c r="F463" s="69" t="s">
        <v>4167</v>
      </c>
      <c r="G463" s="69">
        <v>1994</v>
      </c>
      <c r="H463" s="70">
        <v>1</v>
      </c>
      <c r="I463" s="71">
        <v>33</v>
      </c>
      <c r="J463" s="71">
        <v>33</v>
      </c>
      <c r="K463" s="71">
        <v>2</v>
      </c>
      <c r="L463" s="71">
        <v>0.4</v>
      </c>
      <c r="M463" s="59">
        <v>0</v>
      </c>
      <c r="N463" s="60"/>
      <c r="O463" s="60">
        <v>0</v>
      </c>
      <c r="P463" s="70">
        <v>1</v>
      </c>
      <c r="Q463" s="71">
        <v>33</v>
      </c>
      <c r="R463" s="60">
        <v>0</v>
      </c>
      <c r="S463" s="70">
        <v>3</v>
      </c>
      <c r="T463" s="71">
        <v>1</v>
      </c>
      <c r="U463" s="60">
        <v>0</v>
      </c>
      <c r="V463" s="78">
        <v>1</v>
      </c>
      <c r="W463" s="78">
        <v>2.73</v>
      </c>
      <c r="X463" s="78">
        <v>3.07</v>
      </c>
      <c r="Y463" s="70">
        <v>1.2</v>
      </c>
      <c r="Z463" s="71">
        <v>0.6</v>
      </c>
      <c r="AA463" s="78">
        <v>0.7</v>
      </c>
      <c r="AB463" s="78">
        <v>1.79</v>
      </c>
      <c r="AC463" s="78">
        <v>2.2799999999999998</v>
      </c>
      <c r="AD463" s="63" t="s">
        <v>25</v>
      </c>
    </row>
    <row r="464" spans="1:30" ht="17.25" thickBot="1">
      <c r="A464" s="72">
        <v>419</v>
      </c>
      <c r="B464" s="57" t="s">
        <v>3766</v>
      </c>
      <c r="C464" s="58" t="s">
        <v>1814</v>
      </c>
      <c r="D464" s="69" t="s">
        <v>103</v>
      </c>
      <c r="E464" s="58" t="s">
        <v>81</v>
      </c>
      <c r="F464" s="69" t="s">
        <v>4186</v>
      </c>
      <c r="G464" s="69">
        <v>1997</v>
      </c>
      <c r="H464" s="70">
        <v>1</v>
      </c>
      <c r="I464" s="71">
        <v>32</v>
      </c>
      <c r="J464" s="71">
        <v>32</v>
      </c>
      <c r="K464" s="71">
        <v>2</v>
      </c>
      <c r="L464" s="71">
        <v>0.4</v>
      </c>
      <c r="M464" s="59">
        <v>0</v>
      </c>
      <c r="N464" s="60"/>
      <c r="O464" s="60">
        <v>0</v>
      </c>
      <c r="P464" s="70">
        <v>1</v>
      </c>
      <c r="Q464" s="71">
        <v>32</v>
      </c>
      <c r="R464" s="71">
        <v>1</v>
      </c>
      <c r="S464" s="59">
        <v>0</v>
      </c>
      <c r="T464" s="71">
        <v>1</v>
      </c>
      <c r="U464" s="71">
        <v>1</v>
      </c>
      <c r="V464" s="60">
        <v>0</v>
      </c>
      <c r="W464" s="60">
        <v>0</v>
      </c>
      <c r="X464" s="77">
        <v>-0.06</v>
      </c>
      <c r="Y464" s="70">
        <v>1</v>
      </c>
      <c r="Z464" s="71">
        <v>0.4</v>
      </c>
      <c r="AA464" s="78">
        <v>0.6</v>
      </c>
      <c r="AB464" s="78">
        <v>1.58</v>
      </c>
      <c r="AC464" s="78">
        <v>1.05</v>
      </c>
      <c r="AD464" s="63" t="s">
        <v>25</v>
      </c>
    </row>
    <row r="465" spans="1:30" ht="17.25" thickBot="1">
      <c r="A465" s="72">
        <v>391</v>
      </c>
      <c r="B465" s="57" t="s">
        <v>263</v>
      </c>
      <c r="C465" s="58" t="s">
        <v>1812</v>
      </c>
      <c r="D465" s="69" t="s">
        <v>104</v>
      </c>
      <c r="E465" s="58" t="s">
        <v>83</v>
      </c>
      <c r="F465" s="69" t="s">
        <v>4164</v>
      </c>
      <c r="G465" s="69">
        <v>1993</v>
      </c>
      <c r="H465" s="70">
        <v>1</v>
      </c>
      <c r="I465" s="71">
        <v>30</v>
      </c>
      <c r="J465" s="71">
        <v>30</v>
      </c>
      <c r="K465" s="71">
        <v>1.9</v>
      </c>
      <c r="L465" s="71">
        <v>0.3</v>
      </c>
      <c r="M465" s="70">
        <v>1</v>
      </c>
      <c r="N465" s="71">
        <v>30</v>
      </c>
      <c r="O465" s="60">
        <v>0</v>
      </c>
      <c r="P465" s="59">
        <v>0</v>
      </c>
      <c r="Q465" s="60"/>
      <c r="R465" s="60">
        <v>0</v>
      </c>
      <c r="S465" s="59">
        <v>0</v>
      </c>
      <c r="T465" s="71">
        <v>1</v>
      </c>
      <c r="U465" s="71">
        <v>2</v>
      </c>
      <c r="V465" s="77">
        <v>-1</v>
      </c>
      <c r="W465" s="77">
        <v>-3</v>
      </c>
      <c r="X465" s="77">
        <v>-3.96</v>
      </c>
      <c r="Y465" s="70">
        <v>0.3</v>
      </c>
      <c r="Z465" s="71">
        <v>1.1000000000000001</v>
      </c>
      <c r="AA465" s="77">
        <v>-0.8</v>
      </c>
      <c r="AB465" s="77">
        <v>-2.4300000000000002</v>
      </c>
      <c r="AC465" s="77">
        <v>-2.91</v>
      </c>
      <c r="AD465" s="63" t="s">
        <v>25</v>
      </c>
    </row>
    <row r="466" spans="1:30" ht="17.25" thickBot="1">
      <c r="A466" s="72">
        <v>395</v>
      </c>
      <c r="B466" s="57" t="s">
        <v>3514</v>
      </c>
      <c r="C466" s="58" t="s">
        <v>1834</v>
      </c>
      <c r="D466" s="69" t="s">
        <v>1810</v>
      </c>
      <c r="E466" s="58" t="s">
        <v>73</v>
      </c>
      <c r="F466" s="69" t="s">
        <v>4168</v>
      </c>
      <c r="G466" s="69">
        <v>1999</v>
      </c>
      <c r="H466" s="70">
        <v>3</v>
      </c>
      <c r="I466" s="71">
        <v>29</v>
      </c>
      <c r="J466" s="71">
        <v>10</v>
      </c>
      <c r="K466" s="71">
        <v>1.8</v>
      </c>
      <c r="L466" s="71">
        <v>0.3</v>
      </c>
      <c r="M466" s="59">
        <v>0</v>
      </c>
      <c r="N466" s="60"/>
      <c r="O466" s="60">
        <v>0</v>
      </c>
      <c r="P466" s="70">
        <v>3</v>
      </c>
      <c r="Q466" s="71">
        <v>10</v>
      </c>
      <c r="R466" s="71">
        <v>4</v>
      </c>
      <c r="S466" s="70">
        <v>2.33</v>
      </c>
      <c r="T466" s="60">
        <v>0</v>
      </c>
      <c r="U466" s="60">
        <v>0</v>
      </c>
      <c r="V466" s="60">
        <v>0</v>
      </c>
      <c r="W466" s="60">
        <v>0</v>
      </c>
      <c r="X466" s="77">
        <v>-0.17</v>
      </c>
      <c r="Y466" s="70">
        <v>0.2</v>
      </c>
      <c r="Z466" s="71">
        <v>0.5</v>
      </c>
      <c r="AA466" s="77">
        <v>-0.4</v>
      </c>
      <c r="AB466" s="77">
        <v>-1.0900000000000001</v>
      </c>
      <c r="AC466" s="77">
        <v>-1.27</v>
      </c>
      <c r="AD466" s="63" t="s">
        <v>25</v>
      </c>
    </row>
    <row r="467" spans="1:30" ht="17.25" thickBot="1">
      <c r="A467" s="72">
        <v>68</v>
      </c>
      <c r="B467" s="57" t="s">
        <v>2638</v>
      </c>
      <c r="C467" s="58" t="s">
        <v>1812</v>
      </c>
      <c r="D467" s="69" t="s">
        <v>103</v>
      </c>
      <c r="E467" s="58" t="s">
        <v>2626</v>
      </c>
      <c r="F467" s="69" t="s">
        <v>3843</v>
      </c>
      <c r="G467" s="69">
        <v>1992</v>
      </c>
      <c r="H467" s="70">
        <v>2</v>
      </c>
      <c r="I467" s="71">
        <v>28</v>
      </c>
      <c r="J467" s="71">
        <v>14</v>
      </c>
      <c r="K467" s="71">
        <v>1.8</v>
      </c>
      <c r="L467" s="71">
        <v>0.3</v>
      </c>
      <c r="M467" s="59">
        <v>0</v>
      </c>
      <c r="N467" s="60"/>
      <c r="O467" s="60">
        <v>0</v>
      </c>
      <c r="P467" s="70">
        <v>2</v>
      </c>
      <c r="Q467" s="71">
        <v>14</v>
      </c>
      <c r="R467" s="71">
        <v>11</v>
      </c>
      <c r="S467" s="59">
        <v>0</v>
      </c>
      <c r="T467" s="60">
        <v>0</v>
      </c>
      <c r="U467" s="71">
        <v>1</v>
      </c>
      <c r="V467" s="77">
        <v>-1</v>
      </c>
      <c r="W467" s="77">
        <v>-3.21</v>
      </c>
      <c r="X467" s="77">
        <v>-2.46</v>
      </c>
      <c r="Y467" s="70">
        <v>0.6</v>
      </c>
      <c r="Z467" s="71">
        <v>1.2</v>
      </c>
      <c r="AA467" s="77">
        <v>-0.6</v>
      </c>
      <c r="AB467" s="77">
        <v>-1.97</v>
      </c>
      <c r="AC467" s="77">
        <v>-0.94</v>
      </c>
      <c r="AD467" s="63" t="s">
        <v>25</v>
      </c>
    </row>
    <row r="468" spans="1:30" ht="17.25" thickBot="1">
      <c r="A468" s="72">
        <v>131</v>
      </c>
      <c r="B468" s="57" t="s">
        <v>151</v>
      </c>
      <c r="C468" s="58" t="s">
        <v>1822</v>
      </c>
      <c r="D468" s="69" t="s">
        <v>1810</v>
      </c>
      <c r="E468" s="58" t="s">
        <v>83</v>
      </c>
      <c r="F468" s="69" t="s">
        <v>3988</v>
      </c>
      <c r="G468" s="69">
        <v>1992</v>
      </c>
      <c r="H468" s="70">
        <v>2</v>
      </c>
      <c r="I468" s="71">
        <v>25</v>
      </c>
      <c r="J468" s="71">
        <v>13</v>
      </c>
      <c r="K468" s="71">
        <v>1.5</v>
      </c>
      <c r="L468" s="71">
        <v>0.3</v>
      </c>
      <c r="M468" s="59">
        <v>0</v>
      </c>
      <c r="N468" s="60"/>
      <c r="O468" s="60">
        <v>0</v>
      </c>
      <c r="P468" s="70">
        <v>2</v>
      </c>
      <c r="Q468" s="71">
        <v>13</v>
      </c>
      <c r="R468" s="60">
        <v>0</v>
      </c>
      <c r="S468" s="70">
        <v>1.5</v>
      </c>
      <c r="T468" s="71">
        <v>1</v>
      </c>
      <c r="U468" s="71">
        <v>1</v>
      </c>
      <c r="V468" s="60">
        <v>0</v>
      </c>
      <c r="W468" s="60">
        <v>0</v>
      </c>
      <c r="X468" s="77">
        <v>-0.9</v>
      </c>
      <c r="Y468" s="70">
        <v>0.9</v>
      </c>
      <c r="Z468" s="71">
        <v>0.6</v>
      </c>
      <c r="AA468" s="78">
        <v>0.3</v>
      </c>
      <c r="AB468" s="78">
        <v>1.1599999999999999</v>
      </c>
      <c r="AC468" s="78">
        <v>0.74</v>
      </c>
      <c r="AD468" s="63" t="s">
        <v>25</v>
      </c>
    </row>
    <row r="469" spans="1:30" ht="17.25" thickBot="1">
      <c r="A469" s="72">
        <v>456</v>
      </c>
      <c r="B469" s="57" t="s">
        <v>3509</v>
      </c>
      <c r="C469" s="58" t="s">
        <v>1812</v>
      </c>
      <c r="D469" s="69" t="s">
        <v>102</v>
      </c>
      <c r="E469" s="58" t="s">
        <v>67</v>
      </c>
      <c r="F469" s="69" t="s">
        <v>4212</v>
      </c>
      <c r="G469" s="69">
        <v>2005</v>
      </c>
      <c r="H469" s="70">
        <v>1</v>
      </c>
      <c r="I469" s="71">
        <v>25</v>
      </c>
      <c r="J469" s="71">
        <v>25</v>
      </c>
      <c r="K469" s="71">
        <v>1.5</v>
      </c>
      <c r="L469" s="71">
        <v>0.3</v>
      </c>
      <c r="M469" s="59">
        <v>0</v>
      </c>
      <c r="N469" s="60"/>
      <c r="O469" s="60">
        <v>0</v>
      </c>
      <c r="P469" s="70">
        <v>1</v>
      </c>
      <c r="Q469" s="71">
        <v>25</v>
      </c>
      <c r="R469" s="71">
        <v>3</v>
      </c>
      <c r="S469" s="59">
        <v>0</v>
      </c>
      <c r="T469" s="60">
        <v>0</v>
      </c>
      <c r="U469" s="71">
        <v>1</v>
      </c>
      <c r="V469" s="77">
        <v>-1</v>
      </c>
      <c r="W469" s="77">
        <v>-3.6</v>
      </c>
      <c r="X469" s="77">
        <v>-4.45</v>
      </c>
      <c r="Y469" s="70">
        <v>0.2</v>
      </c>
      <c r="Z469" s="71">
        <v>1.7</v>
      </c>
      <c r="AA469" s="77">
        <v>-1.5</v>
      </c>
      <c r="AB469" s="77">
        <v>-5.37</v>
      </c>
      <c r="AC469" s="77">
        <v>-6.2</v>
      </c>
      <c r="AD469" s="63" t="s">
        <v>25</v>
      </c>
    </row>
    <row r="470" spans="1:30" ht="17.25" thickBot="1">
      <c r="A470" s="72">
        <v>148</v>
      </c>
      <c r="B470" s="57" t="s">
        <v>161</v>
      </c>
      <c r="C470" s="58" t="s">
        <v>1844</v>
      </c>
      <c r="D470" s="69" t="s">
        <v>103</v>
      </c>
      <c r="E470" s="58" t="s">
        <v>65</v>
      </c>
      <c r="F470" s="69" t="s">
        <v>4002</v>
      </c>
      <c r="G470" s="69">
        <v>1991</v>
      </c>
      <c r="H470" s="70">
        <v>1</v>
      </c>
      <c r="I470" s="71">
        <v>22</v>
      </c>
      <c r="J470" s="71">
        <v>22</v>
      </c>
      <c r="K470" s="71">
        <v>1.4</v>
      </c>
      <c r="L470" s="71">
        <v>0.2</v>
      </c>
      <c r="M470" s="70">
        <v>1</v>
      </c>
      <c r="N470" s="71">
        <v>22</v>
      </c>
      <c r="O470" s="60">
        <v>0</v>
      </c>
      <c r="P470" s="59">
        <v>0</v>
      </c>
      <c r="Q470" s="60"/>
      <c r="R470" s="60">
        <v>0</v>
      </c>
      <c r="S470" s="70">
        <v>3</v>
      </c>
      <c r="T470" s="71">
        <v>1</v>
      </c>
      <c r="U470" s="60">
        <v>0</v>
      </c>
      <c r="V470" s="78">
        <v>1</v>
      </c>
      <c r="W470" s="78">
        <v>4.09</v>
      </c>
      <c r="X470" s="78">
        <v>2.96</v>
      </c>
      <c r="Y470" s="70">
        <v>0.4</v>
      </c>
      <c r="Z470" s="71">
        <v>0.1</v>
      </c>
      <c r="AA470" s="78">
        <v>0.3</v>
      </c>
      <c r="AB470" s="78">
        <v>1.1299999999999999</v>
      </c>
      <c r="AC470" s="78">
        <v>0.22</v>
      </c>
      <c r="AD470" s="63" t="s">
        <v>25</v>
      </c>
    </row>
    <row r="471" spans="1:30" ht="17.25" thickBot="1">
      <c r="A471" s="72">
        <v>307</v>
      </c>
      <c r="B471" s="57" t="s">
        <v>227</v>
      </c>
      <c r="C471" s="58" t="s">
        <v>1836</v>
      </c>
      <c r="D471" s="69" t="s">
        <v>1833</v>
      </c>
      <c r="E471" s="58" t="s">
        <v>91</v>
      </c>
      <c r="F471" s="69" t="s">
        <v>4106</v>
      </c>
      <c r="G471" s="69">
        <v>1996</v>
      </c>
      <c r="H471" s="70">
        <v>4</v>
      </c>
      <c r="I471" s="71">
        <v>22</v>
      </c>
      <c r="J471" s="71">
        <v>6</v>
      </c>
      <c r="K471" s="71">
        <v>1.4</v>
      </c>
      <c r="L471" s="71">
        <v>0.2</v>
      </c>
      <c r="M471" s="59">
        <v>0</v>
      </c>
      <c r="N471" s="60"/>
      <c r="O471" s="60">
        <v>0</v>
      </c>
      <c r="P471" s="70">
        <v>4</v>
      </c>
      <c r="Q471" s="71">
        <v>6</v>
      </c>
      <c r="R471" s="71">
        <v>13</v>
      </c>
      <c r="S471" s="70">
        <v>1.75</v>
      </c>
      <c r="T471" s="60">
        <v>0</v>
      </c>
      <c r="U471" s="71">
        <v>1</v>
      </c>
      <c r="V471" s="77">
        <v>-1</v>
      </c>
      <c r="W471" s="77">
        <v>-4.09</v>
      </c>
      <c r="X471" s="77">
        <v>-4.2</v>
      </c>
      <c r="Y471" s="70">
        <v>0.5</v>
      </c>
      <c r="Z471" s="71">
        <v>0.5</v>
      </c>
      <c r="AA471" s="78">
        <v>0.1</v>
      </c>
      <c r="AB471" s="78">
        <v>0.28999999999999998</v>
      </c>
      <c r="AC471" s="78">
        <v>0.55000000000000004</v>
      </c>
      <c r="AD471" s="63" t="s">
        <v>25</v>
      </c>
    </row>
    <row r="472" spans="1:30" ht="17.25" thickBot="1">
      <c r="A472" s="72">
        <v>430</v>
      </c>
      <c r="B472" s="57" t="s">
        <v>3507</v>
      </c>
      <c r="C472" s="58" t="s">
        <v>1832</v>
      </c>
      <c r="D472" s="69" t="s">
        <v>1819</v>
      </c>
      <c r="E472" s="58" t="s">
        <v>2346</v>
      </c>
      <c r="F472" s="69" t="s">
        <v>4192</v>
      </c>
      <c r="G472" s="69">
        <v>2000</v>
      </c>
      <c r="H472" s="70">
        <v>2</v>
      </c>
      <c r="I472" s="71">
        <v>20</v>
      </c>
      <c r="J472" s="71">
        <v>10</v>
      </c>
      <c r="K472" s="71">
        <v>1.2</v>
      </c>
      <c r="L472" s="71">
        <v>0.2</v>
      </c>
      <c r="M472" s="59">
        <v>0</v>
      </c>
      <c r="N472" s="60"/>
      <c r="O472" s="60">
        <v>0</v>
      </c>
      <c r="P472" s="70">
        <v>2</v>
      </c>
      <c r="Q472" s="71">
        <v>10</v>
      </c>
      <c r="R472" s="71">
        <v>3</v>
      </c>
      <c r="S472" s="70">
        <v>1.5</v>
      </c>
      <c r="T472" s="71">
        <v>1</v>
      </c>
      <c r="U472" s="60">
        <v>0</v>
      </c>
      <c r="V472" s="78">
        <v>1</v>
      </c>
      <c r="W472" s="78">
        <v>4.5</v>
      </c>
      <c r="X472" s="78">
        <v>5.57</v>
      </c>
      <c r="Y472" s="70">
        <v>0.4</v>
      </c>
      <c r="Z472" s="60">
        <v>0</v>
      </c>
      <c r="AA472" s="78">
        <v>0.4</v>
      </c>
      <c r="AB472" s="78">
        <v>1.78</v>
      </c>
      <c r="AC472" s="78">
        <v>2.59</v>
      </c>
      <c r="AD472" s="63" t="s">
        <v>25</v>
      </c>
    </row>
    <row r="473" spans="1:30" ht="17.25" thickBot="1">
      <c r="A473" s="72">
        <v>582</v>
      </c>
      <c r="B473" s="57" t="s">
        <v>3234</v>
      </c>
      <c r="C473" s="58" t="s">
        <v>1821</v>
      </c>
      <c r="D473" s="69" t="s">
        <v>1819</v>
      </c>
      <c r="E473" s="58" t="s">
        <v>71</v>
      </c>
      <c r="F473" s="69" t="s">
        <v>4294</v>
      </c>
      <c r="G473" s="69">
        <v>2003</v>
      </c>
      <c r="H473" s="70">
        <v>6</v>
      </c>
      <c r="I473" s="71">
        <v>20</v>
      </c>
      <c r="J473" s="71">
        <v>3</v>
      </c>
      <c r="K473" s="71">
        <v>1.2</v>
      </c>
      <c r="L473" s="71">
        <v>0.2</v>
      </c>
      <c r="M473" s="59">
        <v>0</v>
      </c>
      <c r="N473" s="60"/>
      <c r="O473" s="60">
        <v>0</v>
      </c>
      <c r="P473" s="70">
        <v>6</v>
      </c>
      <c r="Q473" s="71">
        <v>3</v>
      </c>
      <c r="R473" s="71">
        <v>5</v>
      </c>
      <c r="S473" s="70">
        <v>2</v>
      </c>
      <c r="T473" s="71">
        <v>1</v>
      </c>
      <c r="U473" s="60">
        <v>0</v>
      </c>
      <c r="V473" s="78">
        <v>1</v>
      </c>
      <c r="W473" s="78">
        <v>4.5</v>
      </c>
      <c r="X473" s="78">
        <v>3.83</v>
      </c>
      <c r="Y473" s="70">
        <v>0.3</v>
      </c>
      <c r="Z473" s="71">
        <v>0.9</v>
      </c>
      <c r="AA473" s="77">
        <v>-0.6</v>
      </c>
      <c r="AB473" s="77">
        <v>-2.87</v>
      </c>
      <c r="AC473" s="77">
        <v>-2.95</v>
      </c>
      <c r="AD473" s="63" t="s">
        <v>25</v>
      </c>
    </row>
    <row r="474" spans="1:30" ht="17.25" thickBot="1">
      <c r="A474" s="72">
        <v>128</v>
      </c>
      <c r="B474" s="57" t="s">
        <v>2704</v>
      </c>
      <c r="C474" s="58" t="s">
        <v>1812</v>
      </c>
      <c r="D474" s="69" t="s">
        <v>103</v>
      </c>
      <c r="E474" s="58" t="s">
        <v>2346</v>
      </c>
      <c r="F474" s="69" t="s">
        <v>3985</v>
      </c>
      <c r="G474" s="69">
        <v>1989</v>
      </c>
      <c r="H474" s="70">
        <v>1</v>
      </c>
      <c r="I474" s="71">
        <v>17</v>
      </c>
      <c r="J474" s="71">
        <v>17</v>
      </c>
      <c r="K474" s="71">
        <v>1</v>
      </c>
      <c r="L474" s="71">
        <v>0.2</v>
      </c>
      <c r="M474" s="59">
        <v>0</v>
      </c>
      <c r="N474" s="60"/>
      <c r="O474" s="60">
        <v>0</v>
      </c>
      <c r="P474" s="70">
        <v>1</v>
      </c>
      <c r="Q474" s="71">
        <v>17</v>
      </c>
      <c r="R474" s="71">
        <v>9</v>
      </c>
      <c r="S474" s="59">
        <v>0</v>
      </c>
      <c r="T474" s="71">
        <v>1</v>
      </c>
      <c r="U474" s="60">
        <v>0</v>
      </c>
      <c r="V474" s="78">
        <v>1</v>
      </c>
      <c r="W474" s="78">
        <v>5.29</v>
      </c>
      <c r="X474" s="78">
        <v>6.36</v>
      </c>
      <c r="Y474" s="70">
        <v>0.6</v>
      </c>
      <c r="Z474" s="71">
        <v>0.1</v>
      </c>
      <c r="AA474" s="78">
        <v>0.5</v>
      </c>
      <c r="AB474" s="78">
        <v>2.48</v>
      </c>
      <c r="AC474" s="78">
        <v>3.29</v>
      </c>
      <c r="AD474" s="63" t="s">
        <v>25</v>
      </c>
    </row>
    <row r="475" spans="1:30" ht="17.25" thickBot="1">
      <c r="A475" s="72">
        <v>227</v>
      </c>
      <c r="B475" s="57" t="s">
        <v>195</v>
      </c>
      <c r="C475" s="58" t="s">
        <v>1820</v>
      </c>
      <c r="D475" s="69" t="s">
        <v>102</v>
      </c>
      <c r="E475" s="58" t="s">
        <v>65</v>
      </c>
      <c r="F475" s="69" t="s">
        <v>3845</v>
      </c>
      <c r="G475" s="69">
        <v>2000</v>
      </c>
      <c r="H475" s="70">
        <v>2</v>
      </c>
      <c r="I475" s="71">
        <v>16</v>
      </c>
      <c r="J475" s="71">
        <v>8</v>
      </c>
      <c r="K475" s="71">
        <v>1</v>
      </c>
      <c r="L475" s="71">
        <v>0.2</v>
      </c>
      <c r="M475" s="59">
        <v>0</v>
      </c>
      <c r="N475" s="60"/>
      <c r="O475" s="60">
        <v>0</v>
      </c>
      <c r="P475" s="70">
        <v>2</v>
      </c>
      <c r="Q475" s="71">
        <v>8</v>
      </c>
      <c r="R475" s="71">
        <v>13</v>
      </c>
      <c r="S475" s="70">
        <v>3</v>
      </c>
      <c r="T475" s="71">
        <v>1</v>
      </c>
      <c r="U475" s="60">
        <v>0</v>
      </c>
      <c r="V475" s="78">
        <v>1</v>
      </c>
      <c r="W475" s="78">
        <v>5.63</v>
      </c>
      <c r="X475" s="78">
        <v>4.5</v>
      </c>
      <c r="Y475" s="70">
        <v>0.2</v>
      </c>
      <c r="Z475" s="60">
        <v>0</v>
      </c>
      <c r="AA475" s="78">
        <v>0.2</v>
      </c>
      <c r="AB475" s="78">
        <v>0.96</v>
      </c>
      <c r="AC475" s="78">
        <v>0.04</v>
      </c>
      <c r="AD475" s="63" t="s">
        <v>25</v>
      </c>
    </row>
    <row r="476" spans="1:30" ht="17.25" thickBot="1">
      <c r="A476" s="72">
        <v>256</v>
      </c>
      <c r="B476" s="57" t="s">
        <v>370</v>
      </c>
      <c r="C476" s="58" t="s">
        <v>1812</v>
      </c>
      <c r="D476" s="69" t="s">
        <v>104</v>
      </c>
      <c r="E476" s="58" t="s">
        <v>95</v>
      </c>
      <c r="F476" s="69" t="s">
        <v>4077</v>
      </c>
      <c r="G476" s="69">
        <v>2002</v>
      </c>
      <c r="H476" s="70">
        <v>1</v>
      </c>
      <c r="I476" s="71">
        <v>16</v>
      </c>
      <c r="J476" s="71">
        <v>16</v>
      </c>
      <c r="K476" s="71">
        <v>1</v>
      </c>
      <c r="L476" s="71">
        <v>0.2</v>
      </c>
      <c r="M476" s="59">
        <v>0</v>
      </c>
      <c r="N476" s="60"/>
      <c r="O476" s="60">
        <v>0</v>
      </c>
      <c r="P476" s="70">
        <v>1</v>
      </c>
      <c r="Q476" s="71">
        <v>16</v>
      </c>
      <c r="R476" s="71">
        <v>2</v>
      </c>
      <c r="S476" s="70">
        <v>1</v>
      </c>
      <c r="T476" s="71">
        <v>1</v>
      </c>
      <c r="U476" s="60">
        <v>0</v>
      </c>
      <c r="V476" s="78">
        <v>1</v>
      </c>
      <c r="W476" s="78">
        <v>5.63</v>
      </c>
      <c r="X476" s="78">
        <v>6.14</v>
      </c>
      <c r="Y476" s="70">
        <v>1</v>
      </c>
      <c r="Z476" s="71">
        <v>0.2</v>
      </c>
      <c r="AA476" s="78">
        <v>0.8</v>
      </c>
      <c r="AB476" s="78">
        <v>4.47</v>
      </c>
      <c r="AC476" s="78">
        <v>4.8099999999999996</v>
      </c>
      <c r="AD476" s="63" t="s">
        <v>25</v>
      </c>
    </row>
    <row r="477" spans="1:30" ht="17.25" thickBot="1">
      <c r="A477" s="72">
        <v>74</v>
      </c>
      <c r="B477" s="57" t="s">
        <v>3510</v>
      </c>
      <c r="C477" s="58" t="s">
        <v>1812</v>
      </c>
      <c r="D477" s="69" t="s">
        <v>1847</v>
      </c>
      <c r="E477" s="58" t="s">
        <v>73</v>
      </c>
      <c r="F477" s="69" t="s">
        <v>3948</v>
      </c>
      <c r="G477" s="69">
        <v>2004</v>
      </c>
      <c r="H477" s="70">
        <v>2</v>
      </c>
      <c r="I477" s="71">
        <v>14</v>
      </c>
      <c r="J477" s="71">
        <v>7</v>
      </c>
      <c r="K477" s="71">
        <v>0.9</v>
      </c>
      <c r="L477" s="71">
        <v>0.2</v>
      </c>
      <c r="M477" s="59">
        <v>0</v>
      </c>
      <c r="N477" s="60"/>
      <c r="O477" s="60">
        <v>0</v>
      </c>
      <c r="P477" s="70">
        <v>2</v>
      </c>
      <c r="Q477" s="71">
        <v>7</v>
      </c>
      <c r="R477" s="71">
        <v>3</v>
      </c>
      <c r="S477" s="70">
        <v>1.5</v>
      </c>
      <c r="T477" s="71">
        <v>1</v>
      </c>
      <c r="U477" s="60">
        <v>0</v>
      </c>
      <c r="V477" s="78">
        <v>1</v>
      </c>
      <c r="W477" s="78">
        <v>6.43</v>
      </c>
      <c r="X477" s="78">
        <v>6.32</v>
      </c>
      <c r="Y477" s="70">
        <v>0.7</v>
      </c>
      <c r="Z477" s="71">
        <v>0.1</v>
      </c>
      <c r="AA477" s="78">
        <v>0.6</v>
      </c>
      <c r="AB477" s="78">
        <v>3.95</v>
      </c>
      <c r="AC477" s="78">
        <v>3.83</v>
      </c>
      <c r="AD477" s="63" t="s">
        <v>25</v>
      </c>
    </row>
    <row r="478" spans="1:30" ht="17.25" thickBot="1">
      <c r="A478" s="72">
        <v>161</v>
      </c>
      <c r="B478" s="57" t="s">
        <v>165</v>
      </c>
      <c r="C478" s="58" t="s">
        <v>1811</v>
      </c>
      <c r="D478" s="69" t="s">
        <v>102</v>
      </c>
      <c r="E478" s="58" t="s">
        <v>79</v>
      </c>
      <c r="F478" s="69" t="s">
        <v>4012</v>
      </c>
      <c r="G478" s="69">
        <v>2005</v>
      </c>
      <c r="H478" s="70">
        <v>1</v>
      </c>
      <c r="I478" s="71">
        <v>14</v>
      </c>
      <c r="J478" s="71">
        <v>14</v>
      </c>
      <c r="K478" s="71">
        <v>0.9</v>
      </c>
      <c r="L478" s="71">
        <v>0.2</v>
      </c>
      <c r="M478" s="59">
        <v>0</v>
      </c>
      <c r="N478" s="60"/>
      <c r="O478" s="60">
        <v>0</v>
      </c>
      <c r="P478" s="70">
        <v>1</v>
      </c>
      <c r="Q478" s="71">
        <v>14</v>
      </c>
      <c r="R478" s="71">
        <v>8</v>
      </c>
      <c r="S478" s="70">
        <v>1</v>
      </c>
      <c r="T478" s="60">
        <v>0</v>
      </c>
      <c r="U478" s="60">
        <v>0</v>
      </c>
      <c r="V478" s="60">
        <v>0</v>
      </c>
      <c r="W478" s="60">
        <v>0</v>
      </c>
      <c r="X478" s="77">
        <v>-1.18</v>
      </c>
      <c r="Y478" s="59">
        <v>0</v>
      </c>
      <c r="Z478" s="60">
        <v>0</v>
      </c>
      <c r="AA478" s="60">
        <v>0</v>
      </c>
      <c r="AB478" s="78">
        <v>0.24</v>
      </c>
      <c r="AC478" s="77">
        <v>-0.56000000000000005</v>
      </c>
      <c r="AD478" s="63" t="s">
        <v>25</v>
      </c>
    </row>
    <row r="479" spans="1:30" ht="17.25" thickBot="1">
      <c r="A479" s="72">
        <v>242</v>
      </c>
      <c r="B479" s="57" t="s">
        <v>2659</v>
      </c>
      <c r="C479" s="58" t="s">
        <v>1812</v>
      </c>
      <c r="D479" s="69" t="s">
        <v>102</v>
      </c>
      <c r="E479" s="58" t="s">
        <v>2347</v>
      </c>
      <c r="F479" s="69" t="s">
        <v>4067</v>
      </c>
      <c r="G479" s="69">
        <v>2004</v>
      </c>
      <c r="H479" s="70">
        <v>2</v>
      </c>
      <c r="I479" s="71">
        <v>13</v>
      </c>
      <c r="J479" s="71">
        <v>7</v>
      </c>
      <c r="K479" s="71">
        <v>0.8</v>
      </c>
      <c r="L479" s="71">
        <v>0.1</v>
      </c>
      <c r="M479" s="59">
        <v>0</v>
      </c>
      <c r="N479" s="60"/>
      <c r="O479" s="60">
        <v>0</v>
      </c>
      <c r="P479" s="70">
        <v>2</v>
      </c>
      <c r="Q479" s="71">
        <v>7</v>
      </c>
      <c r="R479" s="60">
        <v>0</v>
      </c>
      <c r="S479" s="59">
        <v>0</v>
      </c>
      <c r="T479" s="60">
        <v>0</v>
      </c>
      <c r="U479" s="71">
        <v>1</v>
      </c>
      <c r="V479" s="77">
        <v>-1</v>
      </c>
      <c r="W479" s="77">
        <v>-6.92</v>
      </c>
      <c r="X479" s="77">
        <v>-5.24</v>
      </c>
      <c r="Y479" s="59">
        <v>0</v>
      </c>
      <c r="Z479" s="71">
        <v>0.1</v>
      </c>
      <c r="AA479" s="77">
        <v>-0.1</v>
      </c>
      <c r="AB479" s="77">
        <v>-0.65</v>
      </c>
      <c r="AC479" s="78">
        <v>0.66</v>
      </c>
      <c r="AD479" s="63" t="s">
        <v>25</v>
      </c>
    </row>
    <row r="480" spans="1:30" ht="17.25" thickBot="1">
      <c r="A480" s="72">
        <v>327</v>
      </c>
      <c r="B480" s="57" t="s">
        <v>234</v>
      </c>
      <c r="C480" s="58" t="s">
        <v>1820</v>
      </c>
      <c r="D480" s="69" t="s">
        <v>104</v>
      </c>
      <c r="E480" s="58" t="s">
        <v>65</v>
      </c>
      <c r="F480" s="69" t="s">
        <v>4120</v>
      </c>
      <c r="G480" s="69">
        <v>1994</v>
      </c>
      <c r="H480" s="70">
        <v>1</v>
      </c>
      <c r="I480" s="71">
        <v>12</v>
      </c>
      <c r="J480" s="71">
        <v>12</v>
      </c>
      <c r="K480" s="71">
        <v>0.8</v>
      </c>
      <c r="L480" s="71">
        <v>0.1</v>
      </c>
      <c r="M480" s="59">
        <v>0</v>
      </c>
      <c r="N480" s="60"/>
      <c r="O480" s="60">
        <v>0</v>
      </c>
      <c r="P480" s="70">
        <v>1</v>
      </c>
      <c r="Q480" s="71">
        <v>12</v>
      </c>
      <c r="R480" s="60">
        <v>0</v>
      </c>
      <c r="S480" s="70">
        <v>3</v>
      </c>
      <c r="T480" s="60">
        <v>0</v>
      </c>
      <c r="U480" s="60">
        <v>0</v>
      </c>
      <c r="V480" s="60">
        <v>0</v>
      </c>
      <c r="W480" s="60">
        <v>0</v>
      </c>
      <c r="X480" s="77">
        <v>-1.19</v>
      </c>
      <c r="Y480" s="70">
        <v>0.1</v>
      </c>
      <c r="Z480" s="71">
        <v>0.1</v>
      </c>
      <c r="AA480" s="78">
        <v>0.1</v>
      </c>
      <c r="AB480" s="78">
        <v>0.56999999999999995</v>
      </c>
      <c r="AC480" s="77">
        <v>-0.35</v>
      </c>
      <c r="AD480" s="63" t="s">
        <v>25</v>
      </c>
    </row>
    <row r="481" spans="1:30" ht="17.25" thickBot="1">
      <c r="A481" s="72">
        <v>452</v>
      </c>
      <c r="B481" s="57" t="s">
        <v>285</v>
      </c>
      <c r="C481" s="58" t="s">
        <v>1812</v>
      </c>
      <c r="D481" s="69" t="s">
        <v>103</v>
      </c>
      <c r="E481" s="58" t="s">
        <v>65</v>
      </c>
      <c r="F481" s="69" t="s">
        <v>4210</v>
      </c>
      <c r="G481" s="69">
        <v>2002</v>
      </c>
      <c r="H481" s="70">
        <v>1</v>
      </c>
      <c r="I481" s="71">
        <v>11</v>
      </c>
      <c r="J481" s="71">
        <v>11</v>
      </c>
      <c r="K481" s="71">
        <v>0.7</v>
      </c>
      <c r="L481" s="71">
        <v>0.1</v>
      </c>
      <c r="M481" s="59">
        <v>0</v>
      </c>
      <c r="N481" s="60"/>
      <c r="O481" s="60">
        <v>0</v>
      </c>
      <c r="P481" s="70">
        <v>1</v>
      </c>
      <c r="Q481" s="71">
        <v>11</v>
      </c>
      <c r="R481" s="71">
        <v>2</v>
      </c>
      <c r="S481" s="70">
        <v>3</v>
      </c>
      <c r="T481" s="60">
        <v>0</v>
      </c>
      <c r="U481" s="60">
        <v>0</v>
      </c>
      <c r="V481" s="60">
        <v>0</v>
      </c>
      <c r="W481" s="60">
        <v>0</v>
      </c>
      <c r="X481" s="77">
        <v>-1.18</v>
      </c>
      <c r="Y481" s="70">
        <v>0.1</v>
      </c>
      <c r="Z481" s="71">
        <v>0.1</v>
      </c>
      <c r="AA481" s="78">
        <v>0.1</v>
      </c>
      <c r="AB481" s="78">
        <v>0.62</v>
      </c>
      <c r="AC481" s="77">
        <v>-0.3</v>
      </c>
      <c r="AD481" s="63" t="s">
        <v>25</v>
      </c>
    </row>
    <row r="482" spans="1:30" ht="17.25" thickBot="1">
      <c r="A482" s="72">
        <v>568</v>
      </c>
      <c r="B482" s="57" t="s">
        <v>669</v>
      </c>
      <c r="C482" s="58" t="s">
        <v>1863</v>
      </c>
      <c r="D482" s="69" t="s">
        <v>1847</v>
      </c>
      <c r="E482" s="58" t="s">
        <v>83</v>
      </c>
      <c r="F482" s="69" t="s">
        <v>4285</v>
      </c>
      <c r="G482" s="69">
        <v>1995</v>
      </c>
      <c r="H482" s="70">
        <v>2</v>
      </c>
      <c r="I482" s="71">
        <v>11</v>
      </c>
      <c r="J482" s="71">
        <v>6</v>
      </c>
      <c r="K482" s="71">
        <v>0.7</v>
      </c>
      <c r="L482" s="71">
        <v>0.1</v>
      </c>
      <c r="M482" s="59">
        <v>0</v>
      </c>
      <c r="N482" s="60"/>
      <c r="O482" s="60">
        <v>0</v>
      </c>
      <c r="P482" s="70">
        <v>2</v>
      </c>
      <c r="Q482" s="71">
        <v>6</v>
      </c>
      <c r="R482" s="71">
        <v>6</v>
      </c>
      <c r="S482" s="70">
        <v>3</v>
      </c>
      <c r="T482" s="60">
        <v>0</v>
      </c>
      <c r="U482" s="60">
        <v>0</v>
      </c>
      <c r="V482" s="60">
        <v>0</v>
      </c>
      <c r="W482" s="60">
        <v>0</v>
      </c>
      <c r="X482" s="77">
        <v>-0.89</v>
      </c>
      <c r="Y482" s="59">
        <v>0</v>
      </c>
      <c r="Z482" s="71">
        <v>0.7</v>
      </c>
      <c r="AA482" s="77">
        <v>-0.7</v>
      </c>
      <c r="AB482" s="77">
        <v>-5.8</v>
      </c>
      <c r="AC482" s="77">
        <v>-6.28</v>
      </c>
      <c r="AD482" s="63" t="s">
        <v>25</v>
      </c>
    </row>
    <row r="483" spans="1:30" ht="17.25" thickBot="1">
      <c r="A483" s="72">
        <v>143</v>
      </c>
      <c r="B483" s="57" t="s">
        <v>158</v>
      </c>
      <c r="C483" s="58" t="s">
        <v>1812</v>
      </c>
      <c r="D483" s="69" t="s">
        <v>103</v>
      </c>
      <c r="E483" s="58" t="s">
        <v>77</v>
      </c>
      <c r="F483" s="69" t="s">
        <v>3999</v>
      </c>
      <c r="G483" s="69">
        <v>1998</v>
      </c>
      <c r="H483" s="70">
        <v>1</v>
      </c>
      <c r="I483" s="71">
        <v>10</v>
      </c>
      <c r="J483" s="71">
        <v>10</v>
      </c>
      <c r="K483" s="71">
        <v>0.7</v>
      </c>
      <c r="L483" s="71">
        <v>0.1</v>
      </c>
      <c r="M483" s="59">
        <v>0</v>
      </c>
      <c r="N483" s="60"/>
      <c r="O483" s="60">
        <v>0</v>
      </c>
      <c r="P483" s="70">
        <v>1</v>
      </c>
      <c r="Q483" s="71">
        <v>10</v>
      </c>
      <c r="R483" s="71">
        <v>1</v>
      </c>
      <c r="S483" s="70">
        <v>3</v>
      </c>
      <c r="T483" s="60">
        <v>0</v>
      </c>
      <c r="U483" s="60">
        <v>0</v>
      </c>
      <c r="V483" s="60">
        <v>0</v>
      </c>
      <c r="W483" s="60">
        <v>0</v>
      </c>
      <c r="X483" s="60">
        <v>0</v>
      </c>
      <c r="Y483" s="59">
        <v>0</v>
      </c>
      <c r="Z483" s="71">
        <v>0.1</v>
      </c>
      <c r="AA483" s="77">
        <v>-0.1</v>
      </c>
      <c r="AB483" s="77">
        <v>-0.67</v>
      </c>
      <c r="AC483" s="77">
        <v>-1.1000000000000001</v>
      </c>
      <c r="AD483" s="63" t="s">
        <v>25</v>
      </c>
    </row>
    <row r="484" spans="1:30" ht="17.25" thickBot="1">
      <c r="A484" s="72">
        <v>460</v>
      </c>
      <c r="B484" s="57" t="s">
        <v>3691</v>
      </c>
      <c r="C484" s="58" t="s">
        <v>1812</v>
      </c>
      <c r="D484" s="69" t="s">
        <v>103</v>
      </c>
      <c r="E484" s="58" t="s">
        <v>2347</v>
      </c>
      <c r="F484" s="69" t="s">
        <v>4153</v>
      </c>
      <c r="G484" s="69">
        <v>2004</v>
      </c>
      <c r="H484" s="70">
        <v>1</v>
      </c>
      <c r="I484" s="71">
        <v>10</v>
      </c>
      <c r="J484" s="71">
        <v>10</v>
      </c>
      <c r="K484" s="71">
        <v>0.6</v>
      </c>
      <c r="L484" s="71">
        <v>0.1</v>
      </c>
      <c r="M484" s="59">
        <v>0</v>
      </c>
      <c r="N484" s="60"/>
      <c r="O484" s="60">
        <v>0</v>
      </c>
      <c r="P484" s="70">
        <v>1</v>
      </c>
      <c r="Q484" s="71">
        <v>10</v>
      </c>
      <c r="R484" s="60">
        <v>0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8">
        <v>1.73</v>
      </c>
      <c r="Y484" s="70">
        <v>0.2</v>
      </c>
      <c r="Z484" s="71">
        <v>0.1</v>
      </c>
      <c r="AA484" s="78">
        <v>0.1</v>
      </c>
      <c r="AB484" s="78">
        <v>1.06</v>
      </c>
      <c r="AC484" s="78">
        <v>2.38</v>
      </c>
      <c r="AD484" s="63" t="s">
        <v>25</v>
      </c>
    </row>
    <row r="485" spans="1:30" ht="17.25" thickBot="1">
      <c r="A485" s="72">
        <v>599</v>
      </c>
      <c r="B485" s="57" t="s">
        <v>2849</v>
      </c>
      <c r="C485" s="58" t="s">
        <v>1822</v>
      </c>
      <c r="D485" s="69" t="s">
        <v>104</v>
      </c>
      <c r="E485" s="58" t="s">
        <v>81</v>
      </c>
      <c r="F485" s="69" t="s">
        <v>4307</v>
      </c>
      <c r="G485" s="69">
        <v>2005</v>
      </c>
      <c r="H485" s="70">
        <v>1</v>
      </c>
      <c r="I485" s="71">
        <v>10</v>
      </c>
      <c r="J485" s="71">
        <v>10</v>
      </c>
      <c r="K485" s="71">
        <v>0.6</v>
      </c>
      <c r="L485" s="71">
        <v>0.1</v>
      </c>
      <c r="M485" s="59">
        <v>0</v>
      </c>
      <c r="N485" s="60"/>
      <c r="O485" s="60">
        <v>0</v>
      </c>
      <c r="P485" s="70">
        <v>1</v>
      </c>
      <c r="Q485" s="71">
        <v>10</v>
      </c>
      <c r="R485" s="71">
        <v>8</v>
      </c>
      <c r="S485" s="59">
        <v>0</v>
      </c>
      <c r="T485" s="60">
        <v>0</v>
      </c>
      <c r="U485" s="71">
        <v>1</v>
      </c>
      <c r="V485" s="77">
        <v>-1</v>
      </c>
      <c r="W485" s="77">
        <v>-9</v>
      </c>
      <c r="X485" s="77">
        <v>-9.11</v>
      </c>
      <c r="Y485" s="70">
        <v>0.7</v>
      </c>
      <c r="Z485" s="71">
        <v>1.6</v>
      </c>
      <c r="AA485" s="77">
        <v>-0.9</v>
      </c>
      <c r="AB485" s="77">
        <v>-7.98</v>
      </c>
      <c r="AC485" s="77">
        <v>-8.59</v>
      </c>
      <c r="AD485" s="63" t="s">
        <v>25</v>
      </c>
    </row>
    <row r="486" spans="1:30" ht="17.25" thickBot="1">
      <c r="A486" s="72">
        <v>96</v>
      </c>
      <c r="B486" s="57" t="s">
        <v>2702</v>
      </c>
      <c r="C486" s="58" t="s">
        <v>1812</v>
      </c>
      <c r="D486" s="69" t="s">
        <v>102</v>
      </c>
      <c r="E486" s="58" t="s">
        <v>81</v>
      </c>
      <c r="F486" s="69" t="s">
        <v>3966</v>
      </c>
      <c r="G486" s="69">
        <v>2003</v>
      </c>
      <c r="H486" s="70">
        <v>2</v>
      </c>
      <c r="I486" s="71">
        <v>9</v>
      </c>
      <c r="J486" s="71">
        <v>5</v>
      </c>
      <c r="K486" s="71">
        <v>0.6</v>
      </c>
      <c r="L486" s="71">
        <v>0.1</v>
      </c>
      <c r="M486" s="59">
        <v>0</v>
      </c>
      <c r="N486" s="60"/>
      <c r="O486" s="60">
        <v>0</v>
      </c>
      <c r="P486" s="70">
        <v>2</v>
      </c>
      <c r="Q486" s="71">
        <v>5</v>
      </c>
      <c r="R486" s="71">
        <v>1</v>
      </c>
      <c r="S486" s="70">
        <v>1.5</v>
      </c>
      <c r="T486" s="60">
        <v>0</v>
      </c>
      <c r="U486" s="71">
        <v>1</v>
      </c>
      <c r="V486" s="77">
        <v>-1</v>
      </c>
      <c r="W486" s="77">
        <v>-10</v>
      </c>
      <c r="X486" s="77">
        <v>-10.11</v>
      </c>
      <c r="Y486" s="70">
        <v>0.1</v>
      </c>
      <c r="Z486" s="71">
        <v>0.9</v>
      </c>
      <c r="AA486" s="77">
        <v>-0.8</v>
      </c>
      <c r="AB486" s="77">
        <v>-7.71</v>
      </c>
      <c r="AC486" s="77">
        <v>-8.31</v>
      </c>
      <c r="AD486" s="63" t="s">
        <v>25</v>
      </c>
    </row>
    <row r="487" spans="1:30" ht="17.25" thickBot="1">
      <c r="A487" s="72">
        <v>441</v>
      </c>
      <c r="B487" s="57" t="s">
        <v>3359</v>
      </c>
      <c r="C487" s="58" t="s">
        <v>1811</v>
      </c>
      <c r="D487" s="69" t="s">
        <v>102</v>
      </c>
      <c r="E487" s="58" t="s">
        <v>2347</v>
      </c>
      <c r="F487" s="69" t="s">
        <v>4201</v>
      </c>
      <c r="G487" s="69">
        <v>2006</v>
      </c>
      <c r="H487" s="70">
        <v>1</v>
      </c>
      <c r="I487" s="71">
        <v>8</v>
      </c>
      <c r="J487" s="71">
        <v>8</v>
      </c>
      <c r="K487" s="71">
        <v>0.5</v>
      </c>
      <c r="L487" s="71">
        <v>0.1</v>
      </c>
      <c r="M487" s="59">
        <v>0</v>
      </c>
      <c r="N487" s="60"/>
      <c r="O487" s="60">
        <v>0</v>
      </c>
      <c r="P487" s="70">
        <v>1</v>
      </c>
      <c r="Q487" s="71">
        <v>8</v>
      </c>
      <c r="R487" s="71">
        <v>2</v>
      </c>
      <c r="S487" s="59">
        <v>0</v>
      </c>
      <c r="T487" s="60">
        <v>0</v>
      </c>
      <c r="U487" s="71">
        <v>2</v>
      </c>
      <c r="V487" s="77">
        <v>-2</v>
      </c>
      <c r="W487" s="77">
        <v>-22.5</v>
      </c>
      <c r="X487" s="77">
        <v>-20.88</v>
      </c>
      <c r="Y487" s="59">
        <v>0</v>
      </c>
      <c r="Z487" s="71">
        <v>1.2</v>
      </c>
      <c r="AA487" s="77">
        <v>-1.2</v>
      </c>
      <c r="AB487" s="77">
        <v>-13.13</v>
      </c>
      <c r="AC487" s="77">
        <v>-11.88</v>
      </c>
      <c r="AD487" s="63" t="s">
        <v>25</v>
      </c>
    </row>
    <row r="488" spans="1:30" ht="17.25" thickBot="1">
      <c r="A488" s="72">
        <v>459</v>
      </c>
      <c r="B488" s="57" t="s">
        <v>3518</v>
      </c>
      <c r="C488" s="58" t="s">
        <v>1812</v>
      </c>
      <c r="D488" s="69" t="s">
        <v>1847</v>
      </c>
      <c r="E488" s="58" t="s">
        <v>77</v>
      </c>
      <c r="F488" s="69" t="s">
        <v>3961</v>
      </c>
      <c r="G488" s="69">
        <v>2002</v>
      </c>
      <c r="H488" s="70">
        <v>2</v>
      </c>
      <c r="I488" s="71">
        <v>8</v>
      </c>
      <c r="J488" s="71">
        <v>4</v>
      </c>
      <c r="K488" s="71">
        <v>0.5</v>
      </c>
      <c r="L488" s="71">
        <v>0.1</v>
      </c>
      <c r="M488" s="59">
        <v>0</v>
      </c>
      <c r="N488" s="60"/>
      <c r="O488" s="60">
        <v>0</v>
      </c>
      <c r="P488" s="70">
        <v>2</v>
      </c>
      <c r="Q488" s="71">
        <v>4</v>
      </c>
      <c r="R488" s="71">
        <v>4</v>
      </c>
      <c r="S488" s="70">
        <v>1.5</v>
      </c>
      <c r="T488" s="60">
        <v>0</v>
      </c>
      <c r="U488" s="60">
        <v>0</v>
      </c>
      <c r="V488" s="60">
        <v>0</v>
      </c>
      <c r="W488" s="60">
        <v>0</v>
      </c>
      <c r="X488" s="60">
        <v>0</v>
      </c>
      <c r="Y488" s="70">
        <v>0.7</v>
      </c>
      <c r="Z488" s="60">
        <v>0</v>
      </c>
      <c r="AA488" s="78">
        <v>0.7</v>
      </c>
      <c r="AB488" s="78">
        <v>7.76</v>
      </c>
      <c r="AC488" s="78">
        <v>7.38</v>
      </c>
      <c r="AD488" s="63" t="s">
        <v>25</v>
      </c>
    </row>
    <row r="489" spans="1:30" ht="17.25" thickBot="1">
      <c r="A489" s="72">
        <v>517</v>
      </c>
      <c r="B489" s="57" t="s">
        <v>2722</v>
      </c>
      <c r="C489" s="58" t="s">
        <v>1822</v>
      </c>
      <c r="D489" s="69" t="s">
        <v>103</v>
      </c>
      <c r="E489" s="58" t="s">
        <v>87</v>
      </c>
      <c r="F489" s="69" t="s">
        <v>4250</v>
      </c>
      <c r="G489" s="69">
        <v>2004</v>
      </c>
      <c r="H489" s="70">
        <v>1</v>
      </c>
      <c r="I489" s="71">
        <v>8</v>
      </c>
      <c r="J489" s="71">
        <v>8</v>
      </c>
      <c r="K489" s="71">
        <v>0.5</v>
      </c>
      <c r="L489" s="71">
        <v>0.1</v>
      </c>
      <c r="M489" s="59">
        <v>0</v>
      </c>
      <c r="N489" s="60"/>
      <c r="O489" s="60">
        <v>0</v>
      </c>
      <c r="P489" s="70">
        <v>1</v>
      </c>
      <c r="Q489" s="71">
        <v>8</v>
      </c>
      <c r="R489" s="71">
        <v>5</v>
      </c>
      <c r="S489" s="59">
        <v>0</v>
      </c>
      <c r="T489" s="60">
        <v>0</v>
      </c>
      <c r="U489" s="60">
        <v>0</v>
      </c>
      <c r="V489" s="60">
        <v>0</v>
      </c>
      <c r="W489" s="60">
        <v>0</v>
      </c>
      <c r="X489" s="78">
        <v>0.78</v>
      </c>
      <c r="Y489" s="70">
        <v>0.3</v>
      </c>
      <c r="Z489" s="60">
        <v>0</v>
      </c>
      <c r="AA489" s="78">
        <v>0.3</v>
      </c>
      <c r="AB489" s="78">
        <v>3.27</v>
      </c>
      <c r="AC489" s="78">
        <v>3.74</v>
      </c>
      <c r="AD489" s="63" t="s">
        <v>25</v>
      </c>
    </row>
    <row r="490" spans="1:30" ht="17.25" thickBot="1">
      <c r="A490" s="72">
        <v>35</v>
      </c>
      <c r="B490" s="57" t="s">
        <v>119</v>
      </c>
      <c r="C490" s="58" t="s">
        <v>1812</v>
      </c>
      <c r="D490" s="69" t="s">
        <v>103</v>
      </c>
      <c r="E490" s="58" t="s">
        <v>83</v>
      </c>
      <c r="F490" s="69" t="s">
        <v>3923</v>
      </c>
      <c r="G490" s="69">
        <v>2001</v>
      </c>
      <c r="H490" s="70">
        <v>1</v>
      </c>
      <c r="I490" s="71">
        <v>6</v>
      </c>
      <c r="J490" s="71">
        <v>6</v>
      </c>
      <c r="K490" s="71">
        <v>0.4</v>
      </c>
      <c r="L490" s="71">
        <v>0.1</v>
      </c>
      <c r="M490" s="59">
        <v>0</v>
      </c>
      <c r="N490" s="60"/>
      <c r="O490" s="60">
        <v>0</v>
      </c>
      <c r="P490" s="70">
        <v>1</v>
      </c>
      <c r="Q490" s="71">
        <v>6</v>
      </c>
      <c r="R490" s="71">
        <v>1</v>
      </c>
      <c r="S490" s="70">
        <v>3</v>
      </c>
      <c r="T490" s="60">
        <v>0</v>
      </c>
      <c r="U490" s="60">
        <v>0</v>
      </c>
      <c r="V490" s="60">
        <v>0</v>
      </c>
      <c r="W490" s="60">
        <v>0</v>
      </c>
      <c r="X490" s="77">
        <v>-0.89</v>
      </c>
      <c r="Y490" s="59">
        <v>0</v>
      </c>
      <c r="Z490" s="60">
        <v>0</v>
      </c>
      <c r="AA490" s="60">
        <v>0</v>
      </c>
      <c r="AB490" s="60">
        <v>0</v>
      </c>
      <c r="AC490" s="77">
        <v>-0.43</v>
      </c>
      <c r="AD490" s="63" t="s">
        <v>25</v>
      </c>
    </row>
    <row r="491" spans="1:30" ht="17.25" thickBot="1">
      <c r="A491" s="72">
        <v>110</v>
      </c>
      <c r="B491" s="57" t="s">
        <v>2919</v>
      </c>
      <c r="C491" s="58" t="s">
        <v>1820</v>
      </c>
      <c r="D491" s="69" t="s">
        <v>103</v>
      </c>
      <c r="E491" s="58" t="s">
        <v>93</v>
      </c>
      <c r="F491" s="69" t="s">
        <v>3975</v>
      </c>
      <c r="G491" s="69">
        <v>1994</v>
      </c>
      <c r="H491" s="70">
        <v>1</v>
      </c>
      <c r="I491" s="71">
        <v>5</v>
      </c>
      <c r="J491" s="71">
        <v>5</v>
      </c>
      <c r="K491" s="71">
        <v>0.3</v>
      </c>
      <c r="L491" s="71">
        <v>0.1</v>
      </c>
      <c r="M491" s="59">
        <v>0</v>
      </c>
      <c r="N491" s="60"/>
      <c r="O491" s="60">
        <v>0</v>
      </c>
      <c r="P491" s="70">
        <v>1</v>
      </c>
      <c r="Q491" s="71">
        <v>5</v>
      </c>
      <c r="R491" s="71">
        <v>7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8">
        <v>0.39</v>
      </c>
      <c r="Y491" s="59">
        <v>0</v>
      </c>
      <c r="Z491" s="71">
        <v>0.1</v>
      </c>
      <c r="AA491" s="77">
        <v>-0.1</v>
      </c>
      <c r="AB491" s="77">
        <v>-1.27</v>
      </c>
      <c r="AC491" s="77">
        <v>-0.82</v>
      </c>
      <c r="AD491" s="63" t="s">
        <v>25</v>
      </c>
    </row>
    <row r="492" spans="1:30" ht="17.25" thickBot="1">
      <c r="A492" s="72">
        <v>175</v>
      </c>
      <c r="B492" s="57" t="s">
        <v>3277</v>
      </c>
      <c r="C492" s="58" t="s">
        <v>1838</v>
      </c>
      <c r="D492" s="69" t="s">
        <v>104</v>
      </c>
      <c r="E492" s="58" t="s">
        <v>67</v>
      </c>
      <c r="F492" s="69" t="s">
        <v>4020</v>
      </c>
      <c r="G492" s="69">
        <v>1991</v>
      </c>
      <c r="H492" s="70">
        <v>1</v>
      </c>
      <c r="I492" s="71">
        <v>5</v>
      </c>
      <c r="J492" s="71">
        <v>5</v>
      </c>
      <c r="K492" s="71">
        <v>0.3</v>
      </c>
      <c r="L492" s="71">
        <v>0.1</v>
      </c>
      <c r="M492" s="59">
        <v>0</v>
      </c>
      <c r="N492" s="60"/>
      <c r="O492" s="60">
        <v>0</v>
      </c>
      <c r="P492" s="70">
        <v>1</v>
      </c>
      <c r="Q492" s="71">
        <v>5</v>
      </c>
      <c r="R492" s="71">
        <v>11</v>
      </c>
      <c r="S492" s="70">
        <v>3</v>
      </c>
      <c r="T492" s="60">
        <v>0</v>
      </c>
      <c r="U492" s="60">
        <v>0</v>
      </c>
      <c r="V492" s="60">
        <v>0</v>
      </c>
      <c r="W492" s="60">
        <v>0</v>
      </c>
      <c r="X492" s="77">
        <v>-0.78</v>
      </c>
      <c r="Y492" s="59">
        <v>0</v>
      </c>
      <c r="Z492" s="60">
        <v>0</v>
      </c>
      <c r="AA492" s="60">
        <v>0</v>
      </c>
      <c r="AB492" s="60">
        <v>0</v>
      </c>
      <c r="AC492" s="77">
        <v>-0.73</v>
      </c>
      <c r="AD492" s="63" t="s">
        <v>25</v>
      </c>
    </row>
    <row r="493" spans="1:30" ht="17.25" thickBot="1">
      <c r="A493" s="72">
        <v>369</v>
      </c>
      <c r="B493" s="57" t="s">
        <v>2713</v>
      </c>
      <c r="C493" s="58" t="s">
        <v>1812</v>
      </c>
      <c r="D493" s="69" t="s">
        <v>111</v>
      </c>
      <c r="E493" s="58" t="s">
        <v>85</v>
      </c>
      <c r="F493" s="69" t="s">
        <v>3914</v>
      </c>
      <c r="G493" s="69">
        <v>1994</v>
      </c>
      <c r="H493" s="70">
        <v>1</v>
      </c>
      <c r="I493" s="71">
        <v>4</v>
      </c>
      <c r="J493" s="71">
        <v>4</v>
      </c>
      <c r="K493" s="71">
        <v>0.2</v>
      </c>
      <c r="L493" s="60">
        <v>0</v>
      </c>
      <c r="M493" s="59">
        <v>0</v>
      </c>
      <c r="N493" s="60"/>
      <c r="O493" s="60">
        <v>0</v>
      </c>
      <c r="P493" s="70">
        <v>1</v>
      </c>
      <c r="Q493" s="71">
        <v>4</v>
      </c>
      <c r="R493" s="71">
        <v>16</v>
      </c>
      <c r="S493" s="59">
        <v>0</v>
      </c>
      <c r="T493" s="60">
        <v>0</v>
      </c>
      <c r="U493" s="71">
        <v>1</v>
      </c>
      <c r="V493" s="77">
        <v>-1</v>
      </c>
      <c r="W493" s="77">
        <v>-22.5</v>
      </c>
      <c r="X493" s="77">
        <v>-22.11</v>
      </c>
      <c r="Y493" s="70">
        <v>0.3</v>
      </c>
      <c r="Z493" s="71">
        <v>0.1</v>
      </c>
      <c r="AA493" s="78">
        <v>0.2</v>
      </c>
      <c r="AB493" s="78">
        <v>5.54</v>
      </c>
      <c r="AC493" s="78">
        <v>5.67</v>
      </c>
      <c r="AD493" s="63" t="s">
        <v>25</v>
      </c>
    </row>
    <row r="494" spans="1:30" ht="17.25" thickBot="1">
      <c r="A494" s="72">
        <v>408</v>
      </c>
      <c r="B494" s="57" t="s">
        <v>3515</v>
      </c>
      <c r="C494" s="58" t="s">
        <v>1832</v>
      </c>
      <c r="D494" s="69" t="s">
        <v>2805</v>
      </c>
      <c r="E494" s="58" t="s">
        <v>67</v>
      </c>
      <c r="F494" s="69" t="s">
        <v>3882</v>
      </c>
      <c r="G494" s="69">
        <v>2004</v>
      </c>
      <c r="H494" s="70">
        <v>1</v>
      </c>
      <c r="I494" s="71">
        <v>4</v>
      </c>
      <c r="J494" s="71">
        <v>4</v>
      </c>
      <c r="K494" s="71">
        <v>0.2</v>
      </c>
      <c r="L494" s="60">
        <v>0</v>
      </c>
      <c r="M494" s="59">
        <v>0</v>
      </c>
      <c r="N494" s="60"/>
      <c r="O494" s="60">
        <v>0</v>
      </c>
      <c r="P494" s="70">
        <v>1</v>
      </c>
      <c r="Q494" s="71">
        <v>4</v>
      </c>
      <c r="R494" s="71">
        <v>6</v>
      </c>
      <c r="S494" s="70">
        <v>3</v>
      </c>
      <c r="T494" s="60">
        <v>0</v>
      </c>
      <c r="U494" s="60">
        <v>0</v>
      </c>
      <c r="V494" s="60">
        <v>0</v>
      </c>
      <c r="W494" s="60">
        <v>0</v>
      </c>
      <c r="X494" s="77">
        <v>-0.78</v>
      </c>
      <c r="Y494" s="59">
        <v>0</v>
      </c>
      <c r="Z494" s="60">
        <v>0</v>
      </c>
      <c r="AA494" s="60">
        <v>0</v>
      </c>
      <c r="AB494" s="60">
        <v>0</v>
      </c>
      <c r="AC494" s="77">
        <v>-0.73</v>
      </c>
      <c r="AD494" s="63" t="s">
        <v>25</v>
      </c>
    </row>
    <row r="495" spans="1:30" ht="17.25" thickBot="1">
      <c r="A495" s="72">
        <v>468</v>
      </c>
      <c r="B495" s="57" t="s">
        <v>2681</v>
      </c>
      <c r="C495" s="58" t="s">
        <v>1812</v>
      </c>
      <c r="D495" s="69" t="s">
        <v>102</v>
      </c>
      <c r="E495" s="58" t="s">
        <v>83</v>
      </c>
      <c r="F495" s="69" t="s">
        <v>4218</v>
      </c>
      <c r="G495" s="69">
        <v>2002</v>
      </c>
      <c r="H495" s="70">
        <v>1</v>
      </c>
      <c r="I495" s="71">
        <v>4</v>
      </c>
      <c r="J495" s="71">
        <v>4</v>
      </c>
      <c r="K495" s="71">
        <v>0.2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4</v>
      </c>
      <c r="R495" s="60">
        <v>0</v>
      </c>
      <c r="S495" s="59">
        <v>0</v>
      </c>
      <c r="T495" s="60">
        <v>0</v>
      </c>
      <c r="U495" s="71">
        <v>1</v>
      </c>
      <c r="V495" s="77">
        <v>-1</v>
      </c>
      <c r="W495" s="77">
        <v>-22.5</v>
      </c>
      <c r="X495" s="77">
        <v>-23.45</v>
      </c>
      <c r="Y495" s="70">
        <v>0.3</v>
      </c>
      <c r="Z495" s="71">
        <v>0.6</v>
      </c>
      <c r="AA495" s="77">
        <v>-0.3</v>
      </c>
      <c r="AB495" s="77">
        <v>-5.72</v>
      </c>
      <c r="AC495" s="77">
        <v>-6.16</v>
      </c>
      <c r="AD495" s="63" t="s">
        <v>25</v>
      </c>
    </row>
    <row r="496" spans="1:30" ht="17.25" thickBot="1">
      <c r="A496" s="72">
        <v>57</v>
      </c>
      <c r="B496" s="57" t="s">
        <v>3230</v>
      </c>
      <c r="C496" s="58" t="s">
        <v>1818</v>
      </c>
      <c r="D496" s="69" t="s">
        <v>104</v>
      </c>
      <c r="E496" s="58" t="s">
        <v>69</v>
      </c>
      <c r="F496" s="69" t="s">
        <v>3936</v>
      </c>
      <c r="G496" s="69">
        <v>1997</v>
      </c>
      <c r="H496" s="70">
        <v>1</v>
      </c>
      <c r="I496" s="71">
        <v>3</v>
      </c>
      <c r="J496" s="71">
        <v>3</v>
      </c>
      <c r="K496" s="71">
        <v>0.2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3</v>
      </c>
      <c r="R496" s="71">
        <v>9</v>
      </c>
      <c r="S496" s="59">
        <v>0</v>
      </c>
      <c r="T496" s="60">
        <v>0</v>
      </c>
      <c r="U496" s="60">
        <v>0</v>
      </c>
      <c r="V496" s="60">
        <v>0</v>
      </c>
      <c r="W496" s="60">
        <v>0</v>
      </c>
      <c r="X496" s="78">
        <v>0.28000000000000003</v>
      </c>
      <c r="Y496" s="70">
        <v>0.2</v>
      </c>
      <c r="Z496" s="60">
        <v>0</v>
      </c>
      <c r="AA496" s="78">
        <v>0.2</v>
      </c>
      <c r="AB496" s="78">
        <v>5.54</v>
      </c>
      <c r="AC496" s="78">
        <v>5.71</v>
      </c>
      <c r="AD496" s="63" t="s">
        <v>25</v>
      </c>
    </row>
    <row r="497" spans="1:30" ht="17.25" thickBot="1">
      <c r="A497" s="72">
        <v>166</v>
      </c>
      <c r="B497" s="57" t="s">
        <v>3276</v>
      </c>
      <c r="C497" s="58" t="s">
        <v>1812</v>
      </c>
      <c r="D497" s="69" t="s">
        <v>102</v>
      </c>
      <c r="E497" s="58" t="s">
        <v>71</v>
      </c>
      <c r="F497" s="69" t="s">
        <v>4015</v>
      </c>
      <c r="G497" s="69">
        <v>2005</v>
      </c>
      <c r="H497" s="70">
        <v>2</v>
      </c>
      <c r="I497" s="71">
        <v>2</v>
      </c>
      <c r="J497" s="71">
        <v>1</v>
      </c>
      <c r="K497" s="71">
        <v>0.1</v>
      </c>
      <c r="L497" s="60">
        <v>0</v>
      </c>
      <c r="M497" s="59">
        <v>0</v>
      </c>
      <c r="N497" s="60"/>
      <c r="O497" s="60">
        <v>0</v>
      </c>
      <c r="P497" s="70">
        <v>2</v>
      </c>
      <c r="Q497" s="71">
        <v>1</v>
      </c>
      <c r="R497" s="71">
        <v>6</v>
      </c>
      <c r="S497" s="70">
        <v>2</v>
      </c>
      <c r="T497" s="60">
        <v>0</v>
      </c>
      <c r="U497" s="71">
        <v>1</v>
      </c>
      <c r="V497" s="77">
        <v>-1</v>
      </c>
      <c r="W497" s="77">
        <v>-45</v>
      </c>
      <c r="X497" s="77">
        <v>-45.78</v>
      </c>
      <c r="Y497" s="59">
        <v>0</v>
      </c>
      <c r="Z497" s="71">
        <v>0.3</v>
      </c>
      <c r="AA497" s="77">
        <v>-0.3</v>
      </c>
      <c r="AB497" s="77">
        <v>-14.92</v>
      </c>
      <c r="AC497" s="77">
        <v>-14.97</v>
      </c>
      <c r="AD497" s="63" t="s">
        <v>25</v>
      </c>
    </row>
    <row r="498" spans="1:30" ht="17.25" thickBot="1">
      <c r="A498" s="72">
        <v>185</v>
      </c>
      <c r="B498" s="57" t="s">
        <v>3231</v>
      </c>
      <c r="C498" s="58" t="s">
        <v>1849</v>
      </c>
      <c r="D498" s="69" t="s">
        <v>103</v>
      </c>
      <c r="E498" s="58" t="s">
        <v>63</v>
      </c>
      <c r="F498" s="69" t="s">
        <v>4028</v>
      </c>
      <c r="G498" s="69">
        <v>1992</v>
      </c>
      <c r="H498" s="70">
        <v>1</v>
      </c>
      <c r="I498" s="71">
        <v>2</v>
      </c>
      <c r="J498" s="71">
        <v>2</v>
      </c>
      <c r="K498" s="71">
        <v>0.1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2</v>
      </c>
      <c r="R498" s="71">
        <v>9</v>
      </c>
      <c r="S498" s="70">
        <v>3</v>
      </c>
      <c r="T498" s="71">
        <v>1</v>
      </c>
      <c r="U498" s="60">
        <v>0</v>
      </c>
      <c r="V498" s="78">
        <v>1</v>
      </c>
      <c r="W498" s="78">
        <v>45</v>
      </c>
      <c r="X498" s="78">
        <v>43.94</v>
      </c>
      <c r="Y498" s="70">
        <v>0.4</v>
      </c>
      <c r="Z498" s="60">
        <v>0</v>
      </c>
      <c r="AA498" s="78">
        <v>0.4</v>
      </c>
      <c r="AB498" s="78">
        <v>17.03</v>
      </c>
      <c r="AC498" s="78">
        <v>16.03</v>
      </c>
      <c r="AD498" s="63" t="s">
        <v>25</v>
      </c>
    </row>
    <row r="499" spans="1:30" ht="17.25" thickBot="1">
      <c r="A499" s="72">
        <v>103</v>
      </c>
      <c r="B499" s="57" t="s">
        <v>137</v>
      </c>
      <c r="C499" s="58" t="s">
        <v>1832</v>
      </c>
      <c r="D499" s="69" t="s">
        <v>102</v>
      </c>
      <c r="E499" s="58" t="s">
        <v>96</v>
      </c>
      <c r="F499" s="69" t="s">
        <v>3970</v>
      </c>
      <c r="G499" s="69">
        <v>2002</v>
      </c>
      <c r="H499" s="70">
        <v>1</v>
      </c>
      <c r="I499" s="71">
        <v>1</v>
      </c>
      <c r="J499" s="71">
        <v>1</v>
      </c>
      <c r="K499" s="71">
        <v>0.1</v>
      </c>
      <c r="L499" s="60">
        <v>0</v>
      </c>
      <c r="M499" s="59">
        <v>0</v>
      </c>
      <c r="N499" s="60"/>
      <c r="O499" s="60">
        <v>0</v>
      </c>
      <c r="P499" s="70">
        <v>1</v>
      </c>
      <c r="Q499" s="71">
        <v>1</v>
      </c>
      <c r="R499" s="71">
        <v>2</v>
      </c>
      <c r="S499" s="59">
        <v>0</v>
      </c>
      <c r="T499" s="60">
        <v>0</v>
      </c>
      <c r="U499" s="60">
        <v>0</v>
      </c>
      <c r="V499" s="60">
        <v>0</v>
      </c>
      <c r="W499" s="60">
        <v>0</v>
      </c>
      <c r="X499" s="77">
        <v>-0.06</v>
      </c>
      <c r="Y499" s="59">
        <v>0</v>
      </c>
      <c r="Z499" s="71">
        <v>0.2</v>
      </c>
      <c r="AA499" s="77">
        <v>-0.2</v>
      </c>
      <c r="AB499" s="77">
        <v>-19.260000000000002</v>
      </c>
      <c r="AC499" s="77">
        <v>-19.57</v>
      </c>
      <c r="AD499" s="63" t="s">
        <v>25</v>
      </c>
    </row>
    <row r="500" spans="1:30" ht="17.25" thickBot="1">
      <c r="A500" s="72">
        <v>129</v>
      </c>
      <c r="B500" s="57" t="s">
        <v>149</v>
      </c>
      <c r="C500" s="58" t="s">
        <v>1830</v>
      </c>
      <c r="D500" s="69" t="s">
        <v>103</v>
      </c>
      <c r="E500" s="58" t="s">
        <v>91</v>
      </c>
      <c r="F500" s="69" t="s">
        <v>3986</v>
      </c>
      <c r="G500" s="69">
        <v>1996</v>
      </c>
      <c r="H500" s="70">
        <v>1</v>
      </c>
      <c r="I500" s="71">
        <v>1</v>
      </c>
      <c r="J500" s="71">
        <v>1</v>
      </c>
      <c r="K500" s="71">
        <v>0.1</v>
      </c>
      <c r="L500" s="60">
        <v>0</v>
      </c>
      <c r="M500" s="59">
        <v>0</v>
      </c>
      <c r="N500" s="60"/>
      <c r="O500" s="60">
        <v>0</v>
      </c>
      <c r="P500" s="70">
        <v>1</v>
      </c>
      <c r="Q500" s="71">
        <v>1</v>
      </c>
      <c r="R500" s="71">
        <v>11</v>
      </c>
      <c r="S500" s="70">
        <v>1</v>
      </c>
      <c r="T500" s="60">
        <v>0</v>
      </c>
      <c r="U500" s="60">
        <v>0</v>
      </c>
      <c r="V500" s="60">
        <v>0</v>
      </c>
      <c r="W500" s="60">
        <v>0</v>
      </c>
      <c r="X500" s="77">
        <v>-0.06</v>
      </c>
      <c r="Y500" s="59">
        <v>0</v>
      </c>
      <c r="Z500" s="60">
        <v>0</v>
      </c>
      <c r="AA500" s="60">
        <v>0</v>
      </c>
      <c r="AB500" s="60">
        <v>0</v>
      </c>
      <c r="AC500" s="78">
        <v>0.25</v>
      </c>
      <c r="AD500" s="63" t="s">
        <v>25</v>
      </c>
    </row>
    <row r="501" spans="1:30" ht="17.25" thickBot="1">
      <c r="A501" s="72">
        <v>153</v>
      </c>
      <c r="B501" s="57" t="s">
        <v>3511</v>
      </c>
      <c r="C501" s="58" t="s">
        <v>1812</v>
      </c>
      <c r="D501" s="69" t="s">
        <v>103</v>
      </c>
      <c r="E501" s="58" t="s">
        <v>67</v>
      </c>
      <c r="F501" s="69" t="s">
        <v>3880</v>
      </c>
      <c r="G501" s="69">
        <v>2003</v>
      </c>
      <c r="H501" s="70">
        <v>1</v>
      </c>
      <c r="I501" s="71">
        <v>1</v>
      </c>
      <c r="J501" s="71">
        <v>1</v>
      </c>
      <c r="K501" s="71">
        <v>0.1</v>
      </c>
      <c r="L501" s="60">
        <v>0</v>
      </c>
      <c r="M501" s="59">
        <v>0</v>
      </c>
      <c r="N501" s="60"/>
      <c r="O501" s="60">
        <v>0</v>
      </c>
      <c r="P501" s="70">
        <v>1</v>
      </c>
      <c r="Q501" s="71">
        <v>1</v>
      </c>
      <c r="R501" s="71">
        <v>3</v>
      </c>
      <c r="S501" s="70">
        <v>3</v>
      </c>
      <c r="T501" s="60">
        <v>0</v>
      </c>
      <c r="U501" s="60">
        <v>0</v>
      </c>
      <c r="V501" s="60">
        <v>0</v>
      </c>
      <c r="W501" s="60">
        <v>0</v>
      </c>
      <c r="X501" s="77">
        <v>-0.78</v>
      </c>
      <c r="Y501" s="59">
        <v>0</v>
      </c>
      <c r="Z501" s="60">
        <v>0</v>
      </c>
      <c r="AA501" s="60">
        <v>0</v>
      </c>
      <c r="AB501" s="60">
        <v>0</v>
      </c>
      <c r="AC501" s="77">
        <v>-0.73</v>
      </c>
      <c r="AD501" s="63" t="s">
        <v>25</v>
      </c>
    </row>
    <row r="502" spans="1:30" ht="17.25" thickBot="1">
      <c r="A502" s="72">
        <v>288</v>
      </c>
      <c r="B502" s="57" t="s">
        <v>218</v>
      </c>
      <c r="C502" s="58" t="s">
        <v>1812</v>
      </c>
      <c r="D502" s="69" t="s">
        <v>102</v>
      </c>
      <c r="E502" s="58" t="s">
        <v>91</v>
      </c>
      <c r="F502" s="69" t="s">
        <v>4093</v>
      </c>
      <c r="G502" s="69">
        <v>2000</v>
      </c>
      <c r="H502" s="70">
        <v>1</v>
      </c>
      <c r="I502" s="71">
        <v>1</v>
      </c>
      <c r="J502" s="71">
        <v>1</v>
      </c>
      <c r="K502" s="71">
        <v>0.1</v>
      </c>
      <c r="L502" s="60">
        <v>0</v>
      </c>
      <c r="M502" s="59">
        <v>0</v>
      </c>
      <c r="N502" s="60"/>
      <c r="O502" s="60">
        <v>0</v>
      </c>
      <c r="P502" s="70">
        <v>1</v>
      </c>
      <c r="Q502" s="71">
        <v>1</v>
      </c>
      <c r="R502" s="71">
        <v>4</v>
      </c>
      <c r="S502" s="70">
        <v>3</v>
      </c>
      <c r="T502" s="60">
        <v>0</v>
      </c>
      <c r="U502" s="60">
        <v>0</v>
      </c>
      <c r="V502" s="60">
        <v>0</v>
      </c>
      <c r="W502" s="60">
        <v>0</v>
      </c>
      <c r="X502" s="77">
        <v>-0.06</v>
      </c>
      <c r="Y502" s="59">
        <v>0</v>
      </c>
      <c r="Z502" s="60">
        <v>0</v>
      </c>
      <c r="AA502" s="60">
        <v>0</v>
      </c>
      <c r="AB502" s="60">
        <v>0</v>
      </c>
      <c r="AC502" s="78">
        <v>0.25</v>
      </c>
      <c r="AD502" s="63" t="s">
        <v>25</v>
      </c>
    </row>
    <row r="503" spans="1:30" ht="17.25" thickBot="1">
      <c r="A503" s="72">
        <v>368</v>
      </c>
      <c r="B503" s="57" t="s">
        <v>3203</v>
      </c>
      <c r="C503" s="58" t="s">
        <v>1812</v>
      </c>
      <c r="D503" s="69" t="s">
        <v>103</v>
      </c>
      <c r="E503" s="58" t="s">
        <v>81</v>
      </c>
      <c r="F503" s="69" t="s">
        <v>4148</v>
      </c>
      <c r="G503" s="69">
        <v>2004</v>
      </c>
      <c r="H503" s="70">
        <v>1</v>
      </c>
      <c r="I503" s="71">
        <v>1</v>
      </c>
      <c r="J503" s="71">
        <v>1</v>
      </c>
      <c r="K503" s="71">
        <v>0.1</v>
      </c>
      <c r="L503" s="60">
        <v>0</v>
      </c>
      <c r="M503" s="59">
        <v>0</v>
      </c>
      <c r="N503" s="60"/>
      <c r="O503" s="60">
        <v>0</v>
      </c>
      <c r="P503" s="70">
        <v>1</v>
      </c>
      <c r="Q503" s="71">
        <v>1</v>
      </c>
      <c r="R503" s="71">
        <v>10</v>
      </c>
      <c r="S503" s="70">
        <v>3</v>
      </c>
      <c r="T503" s="60">
        <v>0</v>
      </c>
      <c r="U503" s="60">
        <v>0</v>
      </c>
      <c r="V503" s="60">
        <v>0</v>
      </c>
      <c r="W503" s="60">
        <v>0</v>
      </c>
      <c r="X503" s="77">
        <v>-0.06</v>
      </c>
      <c r="Y503" s="59">
        <v>0</v>
      </c>
      <c r="Z503" s="60">
        <v>0</v>
      </c>
      <c r="AA503" s="60">
        <v>0</v>
      </c>
      <c r="AB503" s="60">
        <v>0</v>
      </c>
      <c r="AC503" s="77">
        <v>-0.55000000000000004</v>
      </c>
      <c r="AD503" s="63" t="s">
        <v>25</v>
      </c>
    </row>
    <row r="504" spans="1:30" ht="17.25" thickBot="1">
      <c r="A504" s="72">
        <v>376</v>
      </c>
      <c r="B504" s="57" t="s">
        <v>2673</v>
      </c>
      <c r="C504" s="58" t="s">
        <v>1812</v>
      </c>
      <c r="D504" s="69" t="s">
        <v>103</v>
      </c>
      <c r="E504" s="58" t="s">
        <v>65</v>
      </c>
      <c r="F504" s="69" t="s">
        <v>4151</v>
      </c>
      <c r="G504" s="69">
        <v>2002</v>
      </c>
      <c r="H504" s="70">
        <v>1</v>
      </c>
      <c r="I504" s="71">
        <v>1</v>
      </c>
      <c r="J504" s="71">
        <v>1</v>
      </c>
      <c r="K504" s="71">
        <v>0.1</v>
      </c>
      <c r="L504" s="60">
        <v>0</v>
      </c>
      <c r="M504" s="59">
        <v>0</v>
      </c>
      <c r="N504" s="60"/>
      <c r="O504" s="60">
        <v>0</v>
      </c>
      <c r="P504" s="70">
        <v>1</v>
      </c>
      <c r="Q504" s="71">
        <v>1</v>
      </c>
      <c r="R504" s="71">
        <v>2</v>
      </c>
      <c r="S504" s="70">
        <v>3</v>
      </c>
      <c r="T504" s="60">
        <v>0</v>
      </c>
      <c r="U504" s="60">
        <v>0</v>
      </c>
      <c r="V504" s="60">
        <v>0</v>
      </c>
      <c r="W504" s="60">
        <v>0</v>
      </c>
      <c r="X504" s="77">
        <v>-1.18</v>
      </c>
      <c r="Y504" s="59">
        <v>0</v>
      </c>
      <c r="Z504" s="60">
        <v>0</v>
      </c>
      <c r="AA504" s="60">
        <v>0</v>
      </c>
      <c r="AB504" s="78">
        <v>3.22</v>
      </c>
      <c r="AC504" s="78">
        <v>2.31</v>
      </c>
      <c r="AD504" s="63" t="s">
        <v>25</v>
      </c>
    </row>
    <row r="505" spans="1:30" ht="17.25" thickBot="1">
      <c r="A505" s="72">
        <v>379</v>
      </c>
      <c r="B505" s="57" t="s">
        <v>2715</v>
      </c>
      <c r="C505" s="58" t="s">
        <v>1812</v>
      </c>
      <c r="D505" s="69" t="s">
        <v>103</v>
      </c>
      <c r="E505" s="58" t="s">
        <v>79</v>
      </c>
      <c r="F505" s="69" t="s">
        <v>4153</v>
      </c>
      <c r="G505" s="69">
        <v>2004</v>
      </c>
      <c r="H505" s="70">
        <v>1</v>
      </c>
      <c r="I505" s="71">
        <v>1</v>
      </c>
      <c r="J505" s="71">
        <v>1</v>
      </c>
      <c r="K505" s="71">
        <v>0.1</v>
      </c>
      <c r="L505" s="60">
        <v>0</v>
      </c>
      <c r="M505" s="59">
        <v>0</v>
      </c>
      <c r="N505" s="60"/>
      <c r="O505" s="60">
        <v>0</v>
      </c>
      <c r="P505" s="70">
        <v>1</v>
      </c>
      <c r="Q505" s="71">
        <v>1</v>
      </c>
      <c r="R505" s="71">
        <v>6</v>
      </c>
      <c r="S505" s="70">
        <v>3</v>
      </c>
      <c r="T505" s="60">
        <v>0</v>
      </c>
      <c r="U505" s="60">
        <v>0</v>
      </c>
      <c r="V505" s="60">
        <v>0</v>
      </c>
      <c r="W505" s="60">
        <v>0</v>
      </c>
      <c r="X505" s="77">
        <v>-1.17</v>
      </c>
      <c r="Y505" s="59">
        <v>0</v>
      </c>
      <c r="Z505" s="60">
        <v>0</v>
      </c>
      <c r="AA505" s="60">
        <v>0</v>
      </c>
      <c r="AB505" s="77">
        <v>-1.26</v>
      </c>
      <c r="AC505" s="77">
        <v>-2.0499999999999998</v>
      </c>
      <c r="AD505" s="63" t="s">
        <v>25</v>
      </c>
    </row>
    <row r="506" spans="1:30" ht="17.25" thickBot="1">
      <c r="A506" s="72">
        <v>412</v>
      </c>
      <c r="B506" s="57" t="s">
        <v>3558</v>
      </c>
      <c r="C506" s="58" t="s">
        <v>1812</v>
      </c>
      <c r="D506" s="69" t="s">
        <v>102</v>
      </c>
      <c r="E506" s="58" t="s">
        <v>67</v>
      </c>
      <c r="F506" s="69" t="s">
        <v>4181</v>
      </c>
      <c r="G506" s="69">
        <v>2003</v>
      </c>
      <c r="H506" s="70">
        <v>1</v>
      </c>
      <c r="I506" s="71">
        <v>1</v>
      </c>
      <c r="J506" s="71">
        <v>1</v>
      </c>
      <c r="K506" s="71">
        <v>0.1</v>
      </c>
      <c r="L506" s="60">
        <v>0</v>
      </c>
      <c r="M506" s="59">
        <v>0</v>
      </c>
      <c r="N506" s="60"/>
      <c r="O506" s="60">
        <v>0</v>
      </c>
      <c r="P506" s="70">
        <v>1</v>
      </c>
      <c r="Q506" s="71">
        <v>1</v>
      </c>
      <c r="R506" s="60">
        <v>0</v>
      </c>
      <c r="S506" s="70">
        <v>3</v>
      </c>
      <c r="T506" s="60">
        <v>0</v>
      </c>
      <c r="U506" s="60">
        <v>0</v>
      </c>
      <c r="V506" s="60">
        <v>0</v>
      </c>
      <c r="W506" s="60">
        <v>0</v>
      </c>
      <c r="X506" s="77">
        <v>-0.78</v>
      </c>
      <c r="Y506" s="59">
        <v>0</v>
      </c>
      <c r="Z506" s="60">
        <v>0</v>
      </c>
      <c r="AA506" s="60">
        <v>0</v>
      </c>
      <c r="AB506" s="60">
        <v>0</v>
      </c>
      <c r="AC506" s="77">
        <v>-0.73</v>
      </c>
      <c r="AD506" s="63" t="s">
        <v>25</v>
      </c>
    </row>
    <row r="507" spans="1:30" ht="17.25" thickBot="1">
      <c r="A507" s="72">
        <v>442</v>
      </c>
      <c r="B507" s="57" t="s">
        <v>2718</v>
      </c>
      <c r="C507" s="58" t="s">
        <v>1812</v>
      </c>
      <c r="D507" s="69" t="s">
        <v>103</v>
      </c>
      <c r="E507" s="58" t="s">
        <v>96</v>
      </c>
      <c r="F507" s="69" t="s">
        <v>4202</v>
      </c>
      <c r="G507" s="69">
        <v>2003</v>
      </c>
      <c r="H507" s="70">
        <v>1</v>
      </c>
      <c r="I507" s="71">
        <v>1</v>
      </c>
      <c r="J507" s="71">
        <v>1</v>
      </c>
      <c r="K507" s="71">
        <v>0.1</v>
      </c>
      <c r="L507" s="60">
        <v>0</v>
      </c>
      <c r="M507" s="59">
        <v>0</v>
      </c>
      <c r="N507" s="60"/>
      <c r="O507" s="60">
        <v>0</v>
      </c>
      <c r="P507" s="70">
        <v>1</v>
      </c>
      <c r="Q507" s="71">
        <v>1</v>
      </c>
      <c r="R507" s="71">
        <v>4</v>
      </c>
      <c r="S507" s="59">
        <v>0</v>
      </c>
      <c r="T507" s="60">
        <v>0</v>
      </c>
      <c r="U507" s="60">
        <v>0</v>
      </c>
      <c r="V507" s="60">
        <v>0</v>
      </c>
      <c r="W507" s="60">
        <v>0</v>
      </c>
      <c r="X507" s="77">
        <v>-0.06</v>
      </c>
      <c r="Y507" s="59">
        <v>0</v>
      </c>
      <c r="Z507" s="60">
        <v>0</v>
      </c>
      <c r="AA507" s="60">
        <v>0</v>
      </c>
      <c r="AB507" s="60">
        <v>0</v>
      </c>
      <c r="AC507" s="77">
        <v>-0.28999999999999998</v>
      </c>
      <c r="AD507" s="63" t="s">
        <v>25</v>
      </c>
    </row>
    <row r="508" spans="1:30" ht="17.25" thickBot="1">
      <c r="A508" s="72">
        <v>562</v>
      </c>
      <c r="B508" s="57" t="s">
        <v>337</v>
      </c>
      <c r="C508" s="58" t="s">
        <v>1812</v>
      </c>
      <c r="D508" s="69" t="s">
        <v>104</v>
      </c>
      <c r="E508" s="58" t="s">
        <v>85</v>
      </c>
      <c r="F508" s="69" t="s">
        <v>4279</v>
      </c>
      <c r="G508" s="69">
        <v>1989</v>
      </c>
      <c r="H508" s="70">
        <v>1</v>
      </c>
      <c r="I508" s="71">
        <v>1</v>
      </c>
      <c r="J508" s="71">
        <v>1</v>
      </c>
      <c r="K508" s="71">
        <v>0.1</v>
      </c>
      <c r="L508" s="60">
        <v>0</v>
      </c>
      <c r="M508" s="59">
        <v>0</v>
      </c>
      <c r="N508" s="60"/>
      <c r="O508" s="60">
        <v>0</v>
      </c>
      <c r="P508" s="70">
        <v>1</v>
      </c>
      <c r="Q508" s="71">
        <v>1</v>
      </c>
      <c r="R508" s="71">
        <v>9</v>
      </c>
      <c r="S508" s="70">
        <v>3</v>
      </c>
      <c r="T508" s="60">
        <v>0</v>
      </c>
      <c r="U508" s="60">
        <v>0</v>
      </c>
      <c r="V508" s="60">
        <v>0</v>
      </c>
      <c r="W508" s="60">
        <v>0</v>
      </c>
      <c r="X508" s="78">
        <v>0.44</v>
      </c>
      <c r="Y508" s="59">
        <v>0</v>
      </c>
      <c r="Z508" s="60">
        <v>0</v>
      </c>
      <c r="AA508" s="60">
        <v>0</v>
      </c>
      <c r="AB508" s="60">
        <v>0</v>
      </c>
      <c r="AC508" s="78">
        <v>0.12</v>
      </c>
      <c r="AD508" s="63" t="s">
        <v>25</v>
      </c>
    </row>
    <row r="509" spans="1:30" ht="17.25" thickBot="1">
      <c r="A509" s="72">
        <v>4</v>
      </c>
      <c r="B509" s="57" t="s">
        <v>3759</v>
      </c>
      <c r="C509" s="58" t="s">
        <v>1832</v>
      </c>
      <c r="D509" s="69" t="s">
        <v>104</v>
      </c>
      <c r="E509" s="58" t="s">
        <v>85</v>
      </c>
      <c r="F509" s="69" t="s">
        <v>4327</v>
      </c>
      <c r="G509" s="69">
        <v>2003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1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6</v>
      </c>
      <c r="B510" s="57" t="s">
        <v>3423</v>
      </c>
      <c r="C510" s="58" t="s">
        <v>1832</v>
      </c>
      <c r="D510" s="69" t="s">
        <v>102</v>
      </c>
      <c r="E510" s="58" t="s">
        <v>77</v>
      </c>
      <c r="F510" s="69" t="s">
        <v>3885</v>
      </c>
      <c r="G510" s="69">
        <v>2003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3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8</v>
      </c>
      <c r="B511" s="57" t="s">
        <v>364</v>
      </c>
      <c r="C511" s="58" t="s">
        <v>1820</v>
      </c>
      <c r="D511" s="69" t="s">
        <v>111</v>
      </c>
      <c r="E511" s="58" t="s">
        <v>79</v>
      </c>
      <c r="F511" s="69" t="s">
        <v>4328</v>
      </c>
      <c r="G511" s="69">
        <v>1987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5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10</v>
      </c>
      <c r="B512" s="57" t="s">
        <v>3079</v>
      </c>
      <c r="C512" s="58" t="s">
        <v>3080</v>
      </c>
      <c r="D512" s="69" t="s">
        <v>103</v>
      </c>
      <c r="E512" s="58" t="s">
        <v>87</v>
      </c>
      <c r="F512" s="69" t="s">
        <v>4329</v>
      </c>
      <c r="G512" s="69">
        <v>2003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2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23</v>
      </c>
      <c r="B513" s="57" t="s">
        <v>366</v>
      </c>
      <c r="C513" s="58" t="s">
        <v>1846</v>
      </c>
      <c r="D513" s="69" t="s">
        <v>103</v>
      </c>
      <c r="E513" s="58" t="s">
        <v>73</v>
      </c>
      <c r="F513" s="69" t="s">
        <v>4330</v>
      </c>
      <c r="G513" s="69">
        <v>1998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25</v>
      </c>
      <c r="B514" s="57" t="s">
        <v>3353</v>
      </c>
      <c r="C514" s="58" t="s">
        <v>1824</v>
      </c>
      <c r="D514" s="69" t="s">
        <v>111</v>
      </c>
      <c r="E514" s="58" t="s">
        <v>2347</v>
      </c>
      <c r="F514" s="69" t="s">
        <v>4331</v>
      </c>
      <c r="G514" s="69">
        <v>2001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3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27</v>
      </c>
      <c r="B515" s="57" t="s">
        <v>1783</v>
      </c>
      <c r="C515" s="58" t="s">
        <v>1812</v>
      </c>
      <c r="D515" s="69" t="s">
        <v>111</v>
      </c>
      <c r="E515" s="58" t="s">
        <v>91</v>
      </c>
      <c r="F515" s="69" t="s">
        <v>4073</v>
      </c>
      <c r="G515" s="69">
        <v>2000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4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30</v>
      </c>
      <c r="B516" s="57" t="s">
        <v>3611</v>
      </c>
      <c r="C516" s="58" t="s">
        <v>1811</v>
      </c>
      <c r="D516" s="69" t="s">
        <v>111</v>
      </c>
      <c r="E516" s="58" t="s">
        <v>77</v>
      </c>
      <c r="F516" s="69" t="s">
        <v>4332</v>
      </c>
      <c r="G516" s="69">
        <v>2003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38</v>
      </c>
      <c r="B517" s="57" t="s">
        <v>707</v>
      </c>
      <c r="C517" s="58" t="s">
        <v>1812</v>
      </c>
      <c r="D517" s="69" t="s">
        <v>111</v>
      </c>
      <c r="E517" s="58" t="s">
        <v>71</v>
      </c>
      <c r="F517" s="69" t="s">
        <v>4333</v>
      </c>
      <c r="G517" s="69">
        <v>1999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3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43</v>
      </c>
      <c r="B518" s="57" t="s">
        <v>2810</v>
      </c>
      <c r="C518" s="58" t="s">
        <v>1820</v>
      </c>
      <c r="D518" s="69" t="s">
        <v>104</v>
      </c>
      <c r="E518" s="58" t="s">
        <v>79</v>
      </c>
      <c r="F518" s="69" t="s">
        <v>3887</v>
      </c>
      <c r="G518" s="69">
        <v>2004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4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44</v>
      </c>
      <c r="B519" s="57" t="s">
        <v>2916</v>
      </c>
      <c r="C519" s="58" t="s">
        <v>1812</v>
      </c>
      <c r="D519" s="69" t="s">
        <v>111</v>
      </c>
      <c r="E519" s="58" t="s">
        <v>77</v>
      </c>
      <c r="F519" s="69" t="s">
        <v>4334</v>
      </c>
      <c r="G519" s="69">
        <v>1999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3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51</v>
      </c>
      <c r="B520" s="57" t="s">
        <v>4335</v>
      </c>
      <c r="C520" s="58" t="s">
        <v>1812</v>
      </c>
      <c r="D520" s="69" t="s">
        <v>102</v>
      </c>
      <c r="E520" s="58" t="s">
        <v>93</v>
      </c>
      <c r="F520" s="69" t="s">
        <v>4336</v>
      </c>
      <c r="G520" s="69">
        <v>2005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1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52</v>
      </c>
      <c r="B521" s="57" t="s">
        <v>3653</v>
      </c>
      <c r="C521" s="58" t="s">
        <v>1812</v>
      </c>
      <c r="D521" s="69" t="s">
        <v>102</v>
      </c>
      <c r="E521" s="58" t="s">
        <v>73</v>
      </c>
      <c r="F521" s="69" t="s">
        <v>4337</v>
      </c>
      <c r="G521" s="69">
        <v>2004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1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55</v>
      </c>
      <c r="B522" s="57" t="s">
        <v>3081</v>
      </c>
      <c r="C522" s="58" t="s">
        <v>3082</v>
      </c>
      <c r="D522" s="69" t="s">
        <v>111</v>
      </c>
      <c r="E522" s="58" t="s">
        <v>69</v>
      </c>
      <c r="F522" s="69" t="s">
        <v>4338</v>
      </c>
      <c r="G522" s="69">
        <v>1998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15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56</v>
      </c>
      <c r="B523" s="57" t="s">
        <v>2917</v>
      </c>
      <c r="C523" s="58" t="s">
        <v>1838</v>
      </c>
      <c r="D523" s="69" t="s">
        <v>111</v>
      </c>
      <c r="E523" s="58" t="s">
        <v>81</v>
      </c>
      <c r="F523" s="69" t="s">
        <v>4339</v>
      </c>
      <c r="G523" s="69">
        <v>2003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2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61</v>
      </c>
      <c r="B524" s="57" t="s">
        <v>3881</v>
      </c>
      <c r="C524" s="58" t="s">
        <v>1812</v>
      </c>
      <c r="D524" s="69" t="s">
        <v>104</v>
      </c>
      <c r="E524" s="58" t="s">
        <v>69</v>
      </c>
      <c r="F524" s="69" t="s">
        <v>4340</v>
      </c>
      <c r="G524" s="69">
        <v>2003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67</v>
      </c>
      <c r="B525" s="57" t="s">
        <v>2700</v>
      </c>
      <c r="C525" s="58" t="s">
        <v>1869</v>
      </c>
      <c r="D525" s="69" t="s">
        <v>111</v>
      </c>
      <c r="E525" s="58" t="s">
        <v>81</v>
      </c>
      <c r="F525" s="69" t="s">
        <v>4341</v>
      </c>
      <c r="G525" s="69">
        <v>2002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9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70</v>
      </c>
      <c r="B526" s="57" t="s">
        <v>3761</v>
      </c>
      <c r="C526" s="58" t="s">
        <v>1812</v>
      </c>
      <c r="D526" s="69" t="s">
        <v>111</v>
      </c>
      <c r="E526" s="58" t="s">
        <v>81</v>
      </c>
      <c r="F526" s="69" t="s">
        <v>4342</v>
      </c>
      <c r="G526" s="69">
        <v>1992</v>
      </c>
      <c r="H526" s="59">
        <v>0</v>
      </c>
      <c r="I526" s="60"/>
      <c r="J526" s="60"/>
      <c r="K526" s="60">
        <v>0</v>
      </c>
      <c r="L526" s="60">
        <v>0</v>
      </c>
      <c r="M526" s="59">
        <v>0</v>
      </c>
      <c r="N526" s="60"/>
      <c r="O526" s="60">
        <v>0</v>
      </c>
      <c r="P526" s="59">
        <v>0</v>
      </c>
      <c r="Q526" s="60"/>
      <c r="R526" s="71">
        <v>1</v>
      </c>
      <c r="S526" s="59">
        <v>0</v>
      </c>
      <c r="T526" s="71">
        <v>1</v>
      </c>
      <c r="U526" s="71">
        <v>2</v>
      </c>
      <c r="V526" s="77">
        <v>-1</v>
      </c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80</v>
      </c>
      <c r="B527" s="57" t="s">
        <v>3654</v>
      </c>
      <c r="C527" s="58" t="s">
        <v>1850</v>
      </c>
      <c r="D527" s="69" t="s">
        <v>1833</v>
      </c>
      <c r="E527" s="58" t="s">
        <v>79</v>
      </c>
      <c r="F527" s="69" t="s">
        <v>4343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4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83</v>
      </c>
      <c r="B528" s="57" t="s">
        <v>2918</v>
      </c>
      <c r="C528" s="58" t="s">
        <v>1812</v>
      </c>
      <c r="D528" s="69" t="s">
        <v>103</v>
      </c>
      <c r="E528" s="58" t="s">
        <v>77</v>
      </c>
      <c r="F528" s="69" t="s">
        <v>4344</v>
      </c>
      <c r="G528" s="69">
        <v>2003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8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85</v>
      </c>
      <c r="B529" s="57" t="s">
        <v>3286</v>
      </c>
      <c r="C529" s="58" t="s">
        <v>1812</v>
      </c>
      <c r="D529" s="69" t="s">
        <v>104</v>
      </c>
      <c r="E529" s="58" t="s">
        <v>81</v>
      </c>
      <c r="F529" s="69" t="s">
        <v>4322</v>
      </c>
      <c r="G529" s="69">
        <v>2002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1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97</v>
      </c>
      <c r="B530" s="57" t="s">
        <v>3355</v>
      </c>
      <c r="C530" s="58" t="s">
        <v>1812</v>
      </c>
      <c r="D530" s="69" t="s">
        <v>103</v>
      </c>
      <c r="E530" s="58" t="s">
        <v>2347</v>
      </c>
      <c r="F530" s="69" t="s">
        <v>4345</v>
      </c>
      <c r="G530" s="69">
        <v>2001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101</v>
      </c>
      <c r="B531" s="57" t="s">
        <v>2703</v>
      </c>
      <c r="C531" s="58" t="s">
        <v>1811</v>
      </c>
      <c r="D531" s="69" t="s">
        <v>103</v>
      </c>
      <c r="E531" s="58" t="s">
        <v>2626</v>
      </c>
      <c r="F531" s="69" t="s">
        <v>4346</v>
      </c>
      <c r="G531" s="69">
        <v>1998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1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102</v>
      </c>
      <c r="B532" s="57" t="s">
        <v>3762</v>
      </c>
      <c r="C532" s="58" t="s">
        <v>1812</v>
      </c>
      <c r="D532" s="69" t="s">
        <v>104</v>
      </c>
      <c r="E532" s="58" t="s">
        <v>96</v>
      </c>
      <c r="F532" s="69" t="s">
        <v>4347</v>
      </c>
      <c r="G532" s="69">
        <v>2004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1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105</v>
      </c>
      <c r="B533" s="57" t="s">
        <v>3083</v>
      </c>
      <c r="C533" s="58" t="s">
        <v>1812</v>
      </c>
      <c r="D533" s="69" t="s">
        <v>111</v>
      </c>
      <c r="E533" s="58" t="s">
        <v>65</v>
      </c>
      <c r="F533" s="69" t="s">
        <v>4348</v>
      </c>
      <c r="G533" s="69">
        <v>1985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8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109</v>
      </c>
      <c r="B534" s="57" t="s">
        <v>3655</v>
      </c>
      <c r="C534" s="58" t="s">
        <v>1812</v>
      </c>
      <c r="D534" s="69" t="s">
        <v>103</v>
      </c>
      <c r="E534" s="58" t="s">
        <v>81</v>
      </c>
      <c r="F534" s="69" t="s">
        <v>4349</v>
      </c>
      <c r="G534" s="69">
        <v>2005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2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112</v>
      </c>
      <c r="B535" s="57" t="s">
        <v>142</v>
      </c>
      <c r="C535" s="58" t="s">
        <v>1812</v>
      </c>
      <c r="D535" s="69" t="s">
        <v>1833</v>
      </c>
      <c r="E535" s="58" t="s">
        <v>83</v>
      </c>
      <c r="F535" s="69" t="s">
        <v>4350</v>
      </c>
      <c r="G535" s="69">
        <v>1995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14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113</v>
      </c>
      <c r="B536" s="57" t="s">
        <v>3311</v>
      </c>
      <c r="C536" s="58" t="s">
        <v>1812</v>
      </c>
      <c r="D536" s="69" t="s">
        <v>104</v>
      </c>
      <c r="E536" s="58" t="s">
        <v>79</v>
      </c>
      <c r="F536" s="69" t="s">
        <v>4351</v>
      </c>
      <c r="G536" s="69">
        <v>2004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3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114</v>
      </c>
      <c r="B537" s="57" t="s">
        <v>2920</v>
      </c>
      <c r="C537" s="58" t="s">
        <v>1839</v>
      </c>
      <c r="D537" s="69" t="s">
        <v>103</v>
      </c>
      <c r="E537" s="58" t="s">
        <v>2347</v>
      </c>
      <c r="F537" s="69" t="s">
        <v>4352</v>
      </c>
      <c r="G537" s="69">
        <v>2000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117</v>
      </c>
      <c r="B538" s="57" t="s">
        <v>3612</v>
      </c>
      <c r="C538" s="58" t="s">
        <v>1812</v>
      </c>
      <c r="D538" s="69" t="s">
        <v>103</v>
      </c>
      <c r="E538" s="58" t="s">
        <v>93</v>
      </c>
      <c r="F538" s="69" t="s">
        <v>4353</v>
      </c>
      <c r="G538" s="69">
        <v>2003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4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121</v>
      </c>
      <c r="B539" s="57" t="s">
        <v>3883</v>
      </c>
      <c r="C539" s="58" t="s">
        <v>1812</v>
      </c>
      <c r="D539" s="69" t="s">
        <v>103</v>
      </c>
      <c r="E539" s="58" t="s">
        <v>79</v>
      </c>
      <c r="F539" s="69" t="s">
        <v>4354</v>
      </c>
      <c r="G539" s="69">
        <v>2005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1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132</v>
      </c>
      <c r="B540" s="57" t="s">
        <v>152</v>
      </c>
      <c r="C540" s="58" t="s">
        <v>1832</v>
      </c>
      <c r="D540" s="69" t="s">
        <v>103</v>
      </c>
      <c r="E540" s="58" t="s">
        <v>91</v>
      </c>
      <c r="F540" s="69" t="s">
        <v>4248</v>
      </c>
      <c r="G540" s="69">
        <v>2000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1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144</v>
      </c>
      <c r="B541" s="57" t="s">
        <v>2705</v>
      </c>
      <c r="C541" s="58" t="s">
        <v>1838</v>
      </c>
      <c r="D541" s="69" t="s">
        <v>111</v>
      </c>
      <c r="E541" s="58" t="s">
        <v>2347</v>
      </c>
      <c r="F541" s="69" t="s">
        <v>4355</v>
      </c>
      <c r="G541" s="69">
        <v>1992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15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149</v>
      </c>
      <c r="B542" s="57" t="s">
        <v>3356</v>
      </c>
      <c r="C542" s="58" t="s">
        <v>3357</v>
      </c>
      <c r="D542" s="69" t="s">
        <v>104</v>
      </c>
      <c r="E542" s="58" t="s">
        <v>75</v>
      </c>
      <c r="F542" s="69" t="s">
        <v>4356</v>
      </c>
      <c r="G542" s="69">
        <v>2005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3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156</v>
      </c>
      <c r="B543" s="57" t="s">
        <v>1803</v>
      </c>
      <c r="C543" s="58" t="s">
        <v>1867</v>
      </c>
      <c r="D543" s="69" t="s">
        <v>103</v>
      </c>
      <c r="E543" s="58" t="s">
        <v>75</v>
      </c>
      <c r="F543" s="69" t="s">
        <v>4357</v>
      </c>
      <c r="G543" s="69">
        <v>2004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167</v>
      </c>
      <c r="B544" s="57" t="s">
        <v>3512</v>
      </c>
      <c r="C544" s="58" t="s">
        <v>1812</v>
      </c>
      <c r="D544" s="69" t="s">
        <v>104</v>
      </c>
      <c r="E544" s="58" t="s">
        <v>71</v>
      </c>
      <c r="F544" s="69" t="s">
        <v>3861</v>
      </c>
      <c r="G544" s="69">
        <v>2005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7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174</v>
      </c>
      <c r="B545" s="57" t="s">
        <v>3560</v>
      </c>
      <c r="C545" s="58" t="s">
        <v>1812</v>
      </c>
      <c r="D545" s="69" t="s">
        <v>103</v>
      </c>
      <c r="E545" s="58" t="s">
        <v>73</v>
      </c>
      <c r="F545" s="69" t="s">
        <v>4358</v>
      </c>
      <c r="G545" s="69">
        <v>2004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178</v>
      </c>
      <c r="B546" s="57" t="s">
        <v>3200</v>
      </c>
      <c r="C546" s="58" t="s">
        <v>1812</v>
      </c>
      <c r="D546" s="69" t="s">
        <v>103</v>
      </c>
      <c r="E546" s="58" t="s">
        <v>85</v>
      </c>
      <c r="F546" s="69" t="s">
        <v>3888</v>
      </c>
      <c r="G546" s="69">
        <v>2003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9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197</v>
      </c>
      <c r="B547" s="57" t="s">
        <v>2922</v>
      </c>
      <c r="C547" s="58" t="s">
        <v>1820</v>
      </c>
      <c r="D547" s="69" t="s">
        <v>1833</v>
      </c>
      <c r="E547" s="58" t="s">
        <v>69</v>
      </c>
      <c r="F547" s="69" t="s">
        <v>4359</v>
      </c>
      <c r="G547" s="69">
        <v>2003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1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204</v>
      </c>
      <c r="B548" s="57" t="s">
        <v>2814</v>
      </c>
      <c r="C548" s="58" t="s">
        <v>1812</v>
      </c>
      <c r="D548" s="69" t="s">
        <v>111</v>
      </c>
      <c r="E548" s="58" t="s">
        <v>71</v>
      </c>
      <c r="F548" s="69" t="s">
        <v>4360</v>
      </c>
      <c r="G548" s="69">
        <v>1988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17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207</v>
      </c>
      <c r="B549" s="57" t="s">
        <v>2707</v>
      </c>
      <c r="C549" s="58" t="s">
        <v>1812</v>
      </c>
      <c r="D549" s="69" t="s">
        <v>103</v>
      </c>
      <c r="E549" s="58" t="s">
        <v>2626</v>
      </c>
      <c r="F549" s="69" t="s">
        <v>4361</v>
      </c>
      <c r="G549" s="69">
        <v>2002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2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208</v>
      </c>
      <c r="B550" s="57" t="s">
        <v>3085</v>
      </c>
      <c r="C550" s="58" t="s">
        <v>3086</v>
      </c>
      <c r="D550" s="69" t="s">
        <v>103</v>
      </c>
      <c r="E550" s="58" t="s">
        <v>75</v>
      </c>
      <c r="F550" s="69" t="s">
        <v>4362</v>
      </c>
      <c r="G550" s="69">
        <v>2000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3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209</v>
      </c>
      <c r="B551" s="57" t="s">
        <v>3087</v>
      </c>
      <c r="C551" s="58" t="s">
        <v>1832</v>
      </c>
      <c r="D551" s="69" t="s">
        <v>102</v>
      </c>
      <c r="E551" s="58" t="s">
        <v>93</v>
      </c>
      <c r="F551" s="69" t="s">
        <v>4363</v>
      </c>
      <c r="G551" s="69">
        <v>2005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2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210</v>
      </c>
      <c r="B552" s="57" t="s">
        <v>184</v>
      </c>
      <c r="C552" s="58" t="s">
        <v>1817</v>
      </c>
      <c r="D552" s="69" t="s">
        <v>103</v>
      </c>
      <c r="E552" s="58" t="s">
        <v>87</v>
      </c>
      <c r="F552" s="69" t="s">
        <v>4364</v>
      </c>
      <c r="G552" s="69">
        <v>1992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3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219</v>
      </c>
      <c r="B553" s="57" t="s">
        <v>3201</v>
      </c>
      <c r="C553" s="58" t="s">
        <v>1812</v>
      </c>
      <c r="D553" s="69" t="s">
        <v>104</v>
      </c>
      <c r="E553" s="58" t="s">
        <v>81</v>
      </c>
      <c r="F553" s="69" t="s">
        <v>4365</v>
      </c>
      <c r="G553" s="69">
        <v>2003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7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220</v>
      </c>
      <c r="B554" s="57" t="s">
        <v>3385</v>
      </c>
      <c r="C554" s="58" t="s">
        <v>1812</v>
      </c>
      <c r="D554" s="69" t="s">
        <v>111</v>
      </c>
      <c r="E554" s="58" t="s">
        <v>67</v>
      </c>
      <c r="F554" s="69" t="s">
        <v>4366</v>
      </c>
      <c r="G554" s="69">
        <v>1992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6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228</v>
      </c>
      <c r="B555" s="57" t="s">
        <v>3090</v>
      </c>
      <c r="C555" s="58" t="s">
        <v>1823</v>
      </c>
      <c r="D555" s="69" t="s">
        <v>103</v>
      </c>
      <c r="E555" s="58" t="s">
        <v>93</v>
      </c>
      <c r="F555" s="69" t="s">
        <v>4367</v>
      </c>
      <c r="G555" s="69">
        <v>2005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229</v>
      </c>
      <c r="B556" s="57" t="s">
        <v>3561</v>
      </c>
      <c r="C556" s="58" t="s">
        <v>1812</v>
      </c>
      <c r="D556" s="69" t="s">
        <v>104</v>
      </c>
      <c r="E556" s="58" t="s">
        <v>77</v>
      </c>
      <c r="F556" s="69" t="s">
        <v>4368</v>
      </c>
      <c r="G556" s="69">
        <v>1995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5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231</v>
      </c>
      <c r="B557" s="57" t="s">
        <v>369</v>
      </c>
      <c r="C557" s="58" t="s">
        <v>1812</v>
      </c>
      <c r="D557" s="69" t="s">
        <v>102</v>
      </c>
      <c r="E557" s="58" t="s">
        <v>85</v>
      </c>
      <c r="F557" s="69" t="s">
        <v>4369</v>
      </c>
      <c r="G557" s="69">
        <v>2003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3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232</v>
      </c>
      <c r="B558" s="57" t="s">
        <v>2923</v>
      </c>
      <c r="C558" s="58" t="s">
        <v>1812</v>
      </c>
      <c r="D558" s="69" t="s">
        <v>103</v>
      </c>
      <c r="E558" s="58" t="s">
        <v>69</v>
      </c>
      <c r="F558" s="69" t="s">
        <v>4370</v>
      </c>
      <c r="G558" s="69">
        <v>2004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5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235</v>
      </c>
      <c r="B559" s="57" t="s">
        <v>1786</v>
      </c>
      <c r="C559" s="58" t="s">
        <v>1832</v>
      </c>
      <c r="D559" s="69" t="s">
        <v>104</v>
      </c>
      <c r="E559" s="58" t="s">
        <v>95</v>
      </c>
      <c r="F559" s="69" t="s">
        <v>4371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250</v>
      </c>
      <c r="B560" s="57" t="s">
        <v>88</v>
      </c>
      <c r="C560" s="58" t="s">
        <v>1812</v>
      </c>
      <c r="D560" s="69" t="s">
        <v>111</v>
      </c>
      <c r="E560" s="58" t="s">
        <v>69</v>
      </c>
      <c r="F560" s="69" t="s">
        <v>4074</v>
      </c>
      <c r="G560" s="69">
        <v>1997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3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253</v>
      </c>
      <c r="B561" s="57" t="s">
        <v>4372</v>
      </c>
      <c r="C561" s="58" t="s">
        <v>1838</v>
      </c>
      <c r="D561" s="69" t="s">
        <v>103</v>
      </c>
      <c r="E561" s="58" t="s">
        <v>93</v>
      </c>
      <c r="F561" s="69" t="s">
        <v>4283</v>
      </c>
      <c r="G561" s="69">
        <v>2002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258</v>
      </c>
      <c r="B562" s="57" t="s">
        <v>208</v>
      </c>
      <c r="C562" s="58" t="s">
        <v>1832</v>
      </c>
      <c r="D562" s="69" t="s">
        <v>103</v>
      </c>
      <c r="E562" s="58" t="s">
        <v>93</v>
      </c>
      <c r="F562" s="69" t="s">
        <v>4145</v>
      </c>
      <c r="G562" s="69">
        <v>2002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5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259</v>
      </c>
      <c r="B563" s="57" t="s">
        <v>3202</v>
      </c>
      <c r="C563" s="58" t="s">
        <v>1812</v>
      </c>
      <c r="D563" s="69" t="s">
        <v>104</v>
      </c>
      <c r="E563" s="58" t="s">
        <v>85</v>
      </c>
      <c r="F563" s="69" t="s">
        <v>4373</v>
      </c>
      <c r="G563" s="69">
        <v>1995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9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260</v>
      </c>
      <c r="B564" s="57" t="s">
        <v>2708</v>
      </c>
      <c r="C564" s="58" t="s">
        <v>1809</v>
      </c>
      <c r="D564" s="69" t="s">
        <v>111</v>
      </c>
      <c r="E564" s="58" t="s">
        <v>87</v>
      </c>
      <c r="F564" s="69" t="s">
        <v>4374</v>
      </c>
      <c r="G564" s="69">
        <v>1995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4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261</v>
      </c>
      <c r="B565" s="57" t="s">
        <v>3613</v>
      </c>
      <c r="C565" s="58" t="s">
        <v>1818</v>
      </c>
      <c r="D565" s="69" t="s">
        <v>104</v>
      </c>
      <c r="E565" s="58" t="s">
        <v>93</v>
      </c>
      <c r="F565" s="69" t="s">
        <v>4375</v>
      </c>
      <c r="G565" s="69">
        <v>2003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1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264</v>
      </c>
      <c r="B566" s="57" t="s">
        <v>3562</v>
      </c>
      <c r="C566" s="58" t="s">
        <v>1812</v>
      </c>
      <c r="D566" s="69" t="s">
        <v>102</v>
      </c>
      <c r="E566" s="58" t="s">
        <v>69</v>
      </c>
      <c r="F566" s="69" t="s">
        <v>4376</v>
      </c>
      <c r="G566" s="69">
        <v>2003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1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265</v>
      </c>
      <c r="B567" s="57" t="s">
        <v>2815</v>
      </c>
      <c r="C567" s="58" t="s">
        <v>1812</v>
      </c>
      <c r="D567" s="69" t="s">
        <v>104</v>
      </c>
      <c r="E567" s="58" t="s">
        <v>81</v>
      </c>
      <c r="F567" s="69" t="s">
        <v>4377</v>
      </c>
      <c r="G567" s="69">
        <v>2003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2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266</v>
      </c>
      <c r="B568" s="57" t="s">
        <v>3232</v>
      </c>
      <c r="C568" s="58" t="s">
        <v>1812</v>
      </c>
      <c r="D568" s="69" t="s">
        <v>104</v>
      </c>
      <c r="E568" s="58" t="s">
        <v>96</v>
      </c>
      <c r="F568" s="69" t="s">
        <v>4378</v>
      </c>
      <c r="G568" s="69">
        <v>2001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8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269</v>
      </c>
      <c r="B569" s="57" t="s">
        <v>3513</v>
      </c>
      <c r="C569" s="58" t="s">
        <v>1812</v>
      </c>
      <c r="D569" s="69" t="s">
        <v>103</v>
      </c>
      <c r="E569" s="58" t="s">
        <v>63</v>
      </c>
      <c r="F569" s="69" t="s">
        <v>4379</v>
      </c>
      <c r="G569" s="69">
        <v>2004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272</v>
      </c>
      <c r="B570" s="57" t="s">
        <v>3386</v>
      </c>
      <c r="C570" s="58" t="s">
        <v>1812</v>
      </c>
      <c r="D570" s="69" t="s">
        <v>103</v>
      </c>
      <c r="E570" s="58" t="s">
        <v>83</v>
      </c>
      <c r="F570" s="69" t="s">
        <v>4380</v>
      </c>
      <c r="G570" s="69">
        <v>2003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5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276</v>
      </c>
      <c r="B571" s="57" t="s">
        <v>3563</v>
      </c>
      <c r="C571" s="58" t="s">
        <v>1812</v>
      </c>
      <c r="D571" s="69" t="s">
        <v>104</v>
      </c>
      <c r="E571" s="58" t="s">
        <v>73</v>
      </c>
      <c r="F571" s="69" t="s">
        <v>4381</v>
      </c>
      <c r="G571" s="69">
        <v>2003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278</v>
      </c>
      <c r="B572" s="57" t="s">
        <v>371</v>
      </c>
      <c r="C572" s="58" t="s">
        <v>1871</v>
      </c>
      <c r="D572" s="69" t="s">
        <v>111</v>
      </c>
      <c r="E572" s="58" t="s">
        <v>63</v>
      </c>
      <c r="F572" s="69" t="s">
        <v>4382</v>
      </c>
      <c r="G572" s="69">
        <v>2002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4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284</v>
      </c>
      <c r="B573" s="57" t="s">
        <v>3314</v>
      </c>
      <c r="C573" s="58" t="s">
        <v>1854</v>
      </c>
      <c r="D573" s="69" t="s">
        <v>104</v>
      </c>
      <c r="E573" s="58" t="s">
        <v>77</v>
      </c>
      <c r="F573" s="69" t="s">
        <v>3835</v>
      </c>
      <c r="G573" s="69">
        <v>2004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2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291</v>
      </c>
      <c r="B574" s="57" t="s">
        <v>2925</v>
      </c>
      <c r="C574" s="58" t="s">
        <v>1812</v>
      </c>
      <c r="D574" s="69" t="s">
        <v>104</v>
      </c>
      <c r="E574" s="58" t="s">
        <v>2626</v>
      </c>
      <c r="F574" s="69" t="s">
        <v>4383</v>
      </c>
      <c r="G574" s="69">
        <v>2006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9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304</v>
      </c>
      <c r="B575" s="57" t="s">
        <v>3564</v>
      </c>
      <c r="C575" s="58" t="s">
        <v>1836</v>
      </c>
      <c r="D575" s="69" t="s">
        <v>111</v>
      </c>
      <c r="E575" s="58" t="s">
        <v>67</v>
      </c>
      <c r="F575" s="69" t="s">
        <v>4384</v>
      </c>
      <c r="G575" s="69">
        <v>1993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6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305</v>
      </c>
      <c r="B576" s="57" t="s">
        <v>3614</v>
      </c>
      <c r="C576" s="58" t="s">
        <v>1832</v>
      </c>
      <c r="D576" s="69" t="s">
        <v>104</v>
      </c>
      <c r="E576" s="58" t="s">
        <v>73</v>
      </c>
      <c r="F576" s="69" t="s">
        <v>4385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3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310</v>
      </c>
      <c r="B577" s="57" t="s">
        <v>2709</v>
      </c>
      <c r="C577" s="58" t="s">
        <v>1812</v>
      </c>
      <c r="D577" s="69" t="s">
        <v>103</v>
      </c>
      <c r="E577" s="58" t="s">
        <v>83</v>
      </c>
      <c r="F577" s="80"/>
      <c r="G577" s="80"/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4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312</v>
      </c>
      <c r="B578" s="57" t="s">
        <v>2710</v>
      </c>
      <c r="C578" s="58" t="s">
        <v>1832</v>
      </c>
      <c r="D578" s="69" t="s">
        <v>103</v>
      </c>
      <c r="E578" s="58" t="s">
        <v>95</v>
      </c>
      <c r="F578" s="69" t="s">
        <v>3829</v>
      </c>
      <c r="G578" s="69">
        <v>2000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5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314</v>
      </c>
      <c r="B579" s="57" t="s">
        <v>3656</v>
      </c>
      <c r="C579" s="58" t="s">
        <v>1838</v>
      </c>
      <c r="D579" s="69" t="s">
        <v>111</v>
      </c>
      <c r="E579" s="58" t="s">
        <v>93</v>
      </c>
      <c r="F579" s="69" t="s">
        <v>4386</v>
      </c>
      <c r="G579" s="69">
        <v>1995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2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323</v>
      </c>
      <c r="B580" s="57" t="s">
        <v>2926</v>
      </c>
      <c r="C580" s="58" t="s">
        <v>1818</v>
      </c>
      <c r="D580" s="69" t="s">
        <v>111</v>
      </c>
      <c r="E580" s="58" t="s">
        <v>2626</v>
      </c>
      <c r="F580" s="69" t="s">
        <v>4387</v>
      </c>
      <c r="G580" s="69">
        <v>1988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17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330</v>
      </c>
      <c r="B581" s="57" t="s">
        <v>4388</v>
      </c>
      <c r="C581" s="58" t="s">
        <v>1844</v>
      </c>
      <c r="D581" s="69" t="s">
        <v>103</v>
      </c>
      <c r="E581" s="58" t="s">
        <v>81</v>
      </c>
      <c r="F581" s="69" t="s">
        <v>4389</v>
      </c>
      <c r="G581" s="69">
        <v>2004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337</v>
      </c>
      <c r="B582" s="57" t="s">
        <v>3764</v>
      </c>
      <c r="C582" s="58" t="s">
        <v>1812</v>
      </c>
      <c r="D582" s="69" t="s">
        <v>103</v>
      </c>
      <c r="E582" s="58" t="s">
        <v>63</v>
      </c>
      <c r="F582" s="69" t="s">
        <v>4390</v>
      </c>
      <c r="G582" s="69">
        <v>2006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342</v>
      </c>
      <c r="B583" s="57" t="s">
        <v>2927</v>
      </c>
      <c r="C583" s="58" t="s">
        <v>1832</v>
      </c>
      <c r="D583" s="69" t="s">
        <v>111</v>
      </c>
      <c r="E583" s="58" t="s">
        <v>96</v>
      </c>
      <c r="F583" s="69" t="s">
        <v>4391</v>
      </c>
      <c r="G583" s="69">
        <v>1983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6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346</v>
      </c>
      <c r="B584" s="57" t="s">
        <v>3358</v>
      </c>
      <c r="C584" s="58" t="s">
        <v>1812</v>
      </c>
      <c r="D584" s="69" t="s">
        <v>103</v>
      </c>
      <c r="E584" s="58" t="s">
        <v>2626</v>
      </c>
      <c r="F584" s="69" t="s">
        <v>4392</v>
      </c>
      <c r="G584" s="69">
        <v>2005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4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355</v>
      </c>
      <c r="B585" s="57" t="s">
        <v>3315</v>
      </c>
      <c r="C585" s="58" t="s">
        <v>1820</v>
      </c>
      <c r="D585" s="69" t="s">
        <v>104</v>
      </c>
      <c r="E585" s="58" t="s">
        <v>67</v>
      </c>
      <c r="F585" s="69" t="s">
        <v>3937</v>
      </c>
      <c r="G585" s="69">
        <v>1994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358</v>
      </c>
      <c r="B586" s="57" t="s">
        <v>2712</v>
      </c>
      <c r="C586" s="58" t="s">
        <v>1812</v>
      </c>
      <c r="D586" s="69" t="s">
        <v>102</v>
      </c>
      <c r="E586" s="58" t="s">
        <v>2347</v>
      </c>
      <c r="F586" s="69" t="s">
        <v>3760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3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359</v>
      </c>
      <c r="B587" s="57" t="s">
        <v>2816</v>
      </c>
      <c r="C587" s="58" t="s">
        <v>1812</v>
      </c>
      <c r="D587" s="69" t="s">
        <v>111</v>
      </c>
      <c r="E587" s="58" t="s">
        <v>83</v>
      </c>
      <c r="F587" s="69" t="s">
        <v>4393</v>
      </c>
      <c r="G587" s="69">
        <v>2003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7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364</v>
      </c>
      <c r="B588" s="57" t="s">
        <v>3425</v>
      </c>
      <c r="C588" s="58" t="s">
        <v>1814</v>
      </c>
      <c r="D588" s="69" t="s">
        <v>103</v>
      </c>
      <c r="E588" s="58" t="s">
        <v>2346</v>
      </c>
      <c r="F588" s="69" t="s">
        <v>4394</v>
      </c>
      <c r="G588" s="69">
        <v>2001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3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373</v>
      </c>
      <c r="B589" s="57" t="s">
        <v>256</v>
      </c>
      <c r="C589" s="58" t="s">
        <v>1817</v>
      </c>
      <c r="D589" s="69" t="s">
        <v>104</v>
      </c>
      <c r="E589" s="58" t="s">
        <v>75</v>
      </c>
      <c r="F589" s="69" t="s">
        <v>3865</v>
      </c>
      <c r="G589" s="69">
        <v>1995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3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377</v>
      </c>
      <c r="B590" s="57" t="s">
        <v>2714</v>
      </c>
      <c r="C590" s="58" t="s">
        <v>1812</v>
      </c>
      <c r="D590" s="69" t="s">
        <v>1819</v>
      </c>
      <c r="E590" s="58" t="s">
        <v>2626</v>
      </c>
      <c r="F590" s="69" t="s">
        <v>4301</v>
      </c>
      <c r="G590" s="69">
        <v>1999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388</v>
      </c>
      <c r="B591" s="57" t="s">
        <v>3765</v>
      </c>
      <c r="C591" s="58" t="s">
        <v>1812</v>
      </c>
      <c r="D591" s="69" t="s">
        <v>103</v>
      </c>
      <c r="E591" s="58" t="s">
        <v>96</v>
      </c>
      <c r="F591" s="69" t="s">
        <v>4395</v>
      </c>
      <c r="G591" s="69">
        <v>2004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399</v>
      </c>
      <c r="B592" s="57" t="s">
        <v>2858</v>
      </c>
      <c r="C592" s="58" t="s">
        <v>1841</v>
      </c>
      <c r="D592" s="69" t="s">
        <v>103</v>
      </c>
      <c r="E592" s="58" t="s">
        <v>81</v>
      </c>
      <c r="F592" s="69" t="s">
        <v>4396</v>
      </c>
      <c r="G592" s="69">
        <v>2004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1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406</v>
      </c>
      <c r="B593" s="57" t="s">
        <v>2716</v>
      </c>
      <c r="C593" s="58" t="s">
        <v>2717</v>
      </c>
      <c r="D593" s="69" t="s">
        <v>111</v>
      </c>
      <c r="E593" s="58" t="s">
        <v>2346</v>
      </c>
      <c r="F593" s="69" t="s">
        <v>4397</v>
      </c>
      <c r="G593" s="69">
        <v>1998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15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414</v>
      </c>
      <c r="B594" s="57" t="s">
        <v>3427</v>
      </c>
      <c r="C594" s="58" t="s">
        <v>1812</v>
      </c>
      <c r="D594" s="69" t="s">
        <v>103</v>
      </c>
      <c r="E594" s="58" t="s">
        <v>2626</v>
      </c>
      <c r="F594" s="69" t="s">
        <v>4398</v>
      </c>
      <c r="G594" s="69">
        <v>2004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5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424</v>
      </c>
      <c r="B595" s="57" t="s">
        <v>3516</v>
      </c>
      <c r="C595" s="58" t="s">
        <v>1812</v>
      </c>
      <c r="D595" s="69" t="s">
        <v>103</v>
      </c>
      <c r="E595" s="58" t="s">
        <v>79</v>
      </c>
      <c r="F595" s="69" t="s">
        <v>4399</v>
      </c>
      <c r="G595" s="69">
        <v>2007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426</v>
      </c>
      <c r="B596" s="57" t="s">
        <v>281</v>
      </c>
      <c r="C596" s="58" t="s">
        <v>1812</v>
      </c>
      <c r="D596" s="69" t="s">
        <v>103</v>
      </c>
      <c r="E596" s="58" t="s">
        <v>87</v>
      </c>
      <c r="F596" s="69" t="s">
        <v>4400</v>
      </c>
      <c r="G596" s="69">
        <v>1998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427</v>
      </c>
      <c r="B597" s="57" t="s">
        <v>3517</v>
      </c>
      <c r="C597" s="58" t="s">
        <v>1832</v>
      </c>
      <c r="D597" s="69" t="s">
        <v>102</v>
      </c>
      <c r="E597" s="58" t="s">
        <v>73</v>
      </c>
      <c r="F597" s="69" t="s">
        <v>4401</v>
      </c>
      <c r="G597" s="69">
        <v>2005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4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428</v>
      </c>
      <c r="B598" s="57" t="s">
        <v>3889</v>
      </c>
      <c r="C598" s="58" t="s">
        <v>1812</v>
      </c>
      <c r="D598" s="69" t="s">
        <v>103</v>
      </c>
      <c r="E598" s="58" t="s">
        <v>83</v>
      </c>
      <c r="F598" s="69" t="s">
        <v>4402</v>
      </c>
      <c r="G598" s="69">
        <v>2003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434</v>
      </c>
      <c r="B599" s="57" t="s">
        <v>3278</v>
      </c>
      <c r="C599" s="58" t="s">
        <v>1812</v>
      </c>
      <c r="D599" s="69" t="s">
        <v>102</v>
      </c>
      <c r="E599" s="58" t="s">
        <v>85</v>
      </c>
      <c r="F599" s="69" t="s">
        <v>4403</v>
      </c>
      <c r="G599" s="69">
        <v>2004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3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438</v>
      </c>
      <c r="B600" s="57" t="s">
        <v>3657</v>
      </c>
      <c r="C600" s="58" t="s">
        <v>1832</v>
      </c>
      <c r="D600" s="69" t="s">
        <v>104</v>
      </c>
      <c r="E600" s="58" t="s">
        <v>87</v>
      </c>
      <c r="F600" s="69" t="s">
        <v>4404</v>
      </c>
      <c r="G600" s="69">
        <v>2002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2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464</v>
      </c>
      <c r="B601" s="57" t="s">
        <v>2818</v>
      </c>
      <c r="C601" s="58" t="s">
        <v>1821</v>
      </c>
      <c r="D601" s="69" t="s">
        <v>103</v>
      </c>
      <c r="E601" s="58" t="s">
        <v>65</v>
      </c>
      <c r="F601" s="69" t="s">
        <v>4405</v>
      </c>
      <c r="G601" s="69">
        <v>2003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466</v>
      </c>
      <c r="B602" s="57" t="s">
        <v>3096</v>
      </c>
      <c r="C602" s="58" t="s">
        <v>1838</v>
      </c>
      <c r="D602" s="69" t="s">
        <v>104</v>
      </c>
      <c r="E602" s="58" t="s">
        <v>71</v>
      </c>
      <c r="F602" s="69" t="s">
        <v>4406</v>
      </c>
      <c r="G602" s="69">
        <v>2005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5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471</v>
      </c>
      <c r="B603" s="57" t="s">
        <v>3658</v>
      </c>
      <c r="C603" s="58" t="s">
        <v>1822</v>
      </c>
      <c r="D603" s="69" t="s">
        <v>111</v>
      </c>
      <c r="E603" s="58" t="s">
        <v>79</v>
      </c>
      <c r="F603" s="69" t="s">
        <v>4407</v>
      </c>
      <c r="G603" s="69">
        <v>2002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474</v>
      </c>
      <c r="B604" s="57" t="s">
        <v>3767</v>
      </c>
      <c r="C604" s="58" t="s">
        <v>1812</v>
      </c>
      <c r="D604" s="69" t="s">
        <v>111</v>
      </c>
      <c r="E604" s="58" t="s">
        <v>83</v>
      </c>
      <c r="F604" s="69" t="s">
        <v>4408</v>
      </c>
      <c r="G604" s="69">
        <v>2006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483</v>
      </c>
      <c r="B605" s="57" t="s">
        <v>3316</v>
      </c>
      <c r="C605" s="58" t="s">
        <v>1838</v>
      </c>
      <c r="D605" s="69" t="s">
        <v>103</v>
      </c>
      <c r="E605" s="58" t="s">
        <v>85</v>
      </c>
      <c r="F605" s="69" t="s">
        <v>4409</v>
      </c>
      <c r="G605" s="69">
        <v>2003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1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498</v>
      </c>
      <c r="B606" s="57" t="s">
        <v>305</v>
      </c>
      <c r="C606" s="58" t="s">
        <v>1848</v>
      </c>
      <c r="D606" s="69" t="s">
        <v>111</v>
      </c>
      <c r="E606" s="58" t="s">
        <v>75</v>
      </c>
      <c r="F606" s="69" t="s">
        <v>4410</v>
      </c>
      <c r="G606" s="69">
        <v>1996</v>
      </c>
      <c r="H606" s="59">
        <v>0</v>
      </c>
      <c r="I606" s="60"/>
      <c r="J606" s="60"/>
      <c r="K606" s="60">
        <v>0</v>
      </c>
      <c r="L606" s="60">
        <v>0</v>
      </c>
      <c r="M606" s="59">
        <v>0</v>
      </c>
      <c r="N606" s="60"/>
      <c r="O606" s="60">
        <v>0</v>
      </c>
      <c r="P606" s="59">
        <v>0</v>
      </c>
      <c r="Q606" s="60"/>
      <c r="R606" s="71">
        <v>17</v>
      </c>
      <c r="S606" s="70">
        <v>1</v>
      </c>
      <c r="T606" s="71">
        <v>2</v>
      </c>
      <c r="U606" s="71">
        <v>2</v>
      </c>
      <c r="V606" s="60">
        <v>0</v>
      </c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506</v>
      </c>
      <c r="B607" s="57" t="s">
        <v>3519</v>
      </c>
      <c r="C607" s="58" t="s">
        <v>1812</v>
      </c>
      <c r="D607" s="69" t="s">
        <v>102</v>
      </c>
      <c r="E607" s="58" t="s">
        <v>63</v>
      </c>
      <c r="F607" s="69" t="s">
        <v>4411</v>
      </c>
      <c r="G607" s="69">
        <v>2004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515</v>
      </c>
      <c r="B608" s="57" t="s">
        <v>3601</v>
      </c>
      <c r="C608" s="58" t="s">
        <v>1820</v>
      </c>
      <c r="D608" s="69" t="s">
        <v>1819</v>
      </c>
      <c r="E608" s="58" t="s">
        <v>71</v>
      </c>
      <c r="F608" s="69" t="s">
        <v>4412</v>
      </c>
      <c r="G608" s="69">
        <v>2003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516</v>
      </c>
      <c r="B609" s="57" t="s">
        <v>2722</v>
      </c>
      <c r="C609" s="58" t="s">
        <v>1822</v>
      </c>
      <c r="D609" s="69" t="s">
        <v>103</v>
      </c>
      <c r="E609" s="58" t="s">
        <v>81</v>
      </c>
      <c r="F609" s="69" t="s">
        <v>4250</v>
      </c>
      <c r="G609" s="69">
        <v>2004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519</v>
      </c>
      <c r="B610" s="57" t="s">
        <v>3361</v>
      </c>
      <c r="C610" s="58" t="s">
        <v>1812</v>
      </c>
      <c r="D610" s="69" t="s">
        <v>103</v>
      </c>
      <c r="E610" s="58" t="s">
        <v>79</v>
      </c>
      <c r="F610" s="69" t="s">
        <v>4413</v>
      </c>
      <c r="G610" s="69">
        <v>2005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2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527</v>
      </c>
      <c r="B611" s="57" t="s">
        <v>2723</v>
      </c>
      <c r="C611" s="58" t="s">
        <v>1812</v>
      </c>
      <c r="D611" s="69" t="s">
        <v>104</v>
      </c>
      <c r="E611" s="58" t="s">
        <v>2347</v>
      </c>
      <c r="F611" s="69" t="s">
        <v>3842</v>
      </c>
      <c r="G611" s="69">
        <v>2002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8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529</v>
      </c>
      <c r="B612" s="57" t="s">
        <v>2724</v>
      </c>
      <c r="C612" s="58" t="s">
        <v>1812</v>
      </c>
      <c r="D612" s="69" t="s">
        <v>111</v>
      </c>
      <c r="E612" s="58" t="s">
        <v>2626</v>
      </c>
      <c r="F612" s="69" t="s">
        <v>3848</v>
      </c>
      <c r="G612" s="69">
        <v>1991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537</v>
      </c>
      <c r="B613" s="57" t="s">
        <v>3233</v>
      </c>
      <c r="C613" s="58" t="s">
        <v>1841</v>
      </c>
      <c r="D613" s="69" t="s">
        <v>1833</v>
      </c>
      <c r="E613" s="58" t="s">
        <v>63</v>
      </c>
      <c r="F613" s="69" t="s">
        <v>4414</v>
      </c>
      <c r="G613" s="69">
        <v>1991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8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542</v>
      </c>
      <c r="B614" s="57" t="s">
        <v>330</v>
      </c>
      <c r="C614" s="58" t="s">
        <v>1812</v>
      </c>
      <c r="D614" s="69" t="s">
        <v>1819</v>
      </c>
      <c r="E614" s="58" t="s">
        <v>75</v>
      </c>
      <c r="F614" s="69" t="s">
        <v>4415</v>
      </c>
      <c r="G614" s="69">
        <v>2002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547</v>
      </c>
      <c r="B615" s="57" t="s">
        <v>3207</v>
      </c>
      <c r="C615" s="58" t="s">
        <v>1812</v>
      </c>
      <c r="D615" s="69" t="s">
        <v>102</v>
      </c>
      <c r="E615" s="58" t="s">
        <v>81</v>
      </c>
      <c r="F615" s="69" t="s">
        <v>4416</v>
      </c>
      <c r="G615" s="69">
        <v>2005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548</v>
      </c>
      <c r="B616" s="57" t="s">
        <v>3768</v>
      </c>
      <c r="C616" s="58" t="s">
        <v>1820</v>
      </c>
      <c r="D616" s="69" t="s">
        <v>104</v>
      </c>
      <c r="E616" s="58" t="s">
        <v>65</v>
      </c>
      <c r="F616" s="69" t="s">
        <v>4367</v>
      </c>
      <c r="G616" s="69">
        <v>2005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1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550</v>
      </c>
      <c r="B617" s="57" t="s">
        <v>3389</v>
      </c>
      <c r="C617" s="58" t="s">
        <v>1846</v>
      </c>
      <c r="D617" s="69" t="s">
        <v>104</v>
      </c>
      <c r="E617" s="58" t="s">
        <v>75</v>
      </c>
      <c r="F617" s="69" t="s">
        <v>3929</v>
      </c>
      <c r="G617" s="69">
        <v>2004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570</v>
      </c>
      <c r="B618" s="57" t="s">
        <v>3390</v>
      </c>
      <c r="C618" s="58" t="s">
        <v>1832</v>
      </c>
      <c r="D618" s="69" t="s">
        <v>111</v>
      </c>
      <c r="E618" s="58" t="s">
        <v>95</v>
      </c>
      <c r="F618" s="69" t="s">
        <v>4417</v>
      </c>
      <c r="G618" s="69">
        <v>1999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9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579</v>
      </c>
      <c r="B619" s="57" t="s">
        <v>2821</v>
      </c>
      <c r="C619" s="58" t="s">
        <v>1854</v>
      </c>
      <c r="D619" s="69" t="s">
        <v>1819</v>
      </c>
      <c r="E619" s="58" t="s">
        <v>87</v>
      </c>
      <c r="F619" s="69" t="s">
        <v>4418</v>
      </c>
      <c r="G619" s="69">
        <v>1992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2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588</v>
      </c>
      <c r="B620" s="57" t="s">
        <v>3520</v>
      </c>
      <c r="C620" s="58" t="s">
        <v>3521</v>
      </c>
      <c r="D620" s="69" t="s">
        <v>111</v>
      </c>
      <c r="E620" s="58" t="s">
        <v>2346</v>
      </c>
      <c r="F620" s="69" t="s">
        <v>4419</v>
      </c>
      <c r="G620" s="69">
        <v>1993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3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590</v>
      </c>
      <c r="B621" s="57" t="s">
        <v>2727</v>
      </c>
      <c r="C621" s="58" t="s">
        <v>1841</v>
      </c>
      <c r="D621" s="69" t="s">
        <v>111</v>
      </c>
      <c r="E621" s="58" t="s">
        <v>96</v>
      </c>
      <c r="F621" s="69" t="s">
        <v>4420</v>
      </c>
      <c r="G621" s="69">
        <v>1999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18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591</v>
      </c>
      <c r="B622" s="57" t="s">
        <v>2822</v>
      </c>
      <c r="C622" s="79"/>
      <c r="D622" s="69" t="s">
        <v>111</v>
      </c>
      <c r="E622" s="58" t="s">
        <v>69</v>
      </c>
      <c r="F622" s="69" t="s">
        <v>4421</v>
      </c>
      <c r="G622" s="69">
        <v>2003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595</v>
      </c>
      <c r="B623" s="57" t="s">
        <v>3522</v>
      </c>
      <c r="C623" s="58" t="s">
        <v>1812</v>
      </c>
      <c r="D623" s="69" t="s">
        <v>104</v>
      </c>
      <c r="E623" s="58" t="s">
        <v>63</v>
      </c>
      <c r="F623" s="69" t="s">
        <v>3884</v>
      </c>
      <c r="G623" s="69">
        <v>2004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4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604</v>
      </c>
      <c r="B624" s="57" t="s">
        <v>3615</v>
      </c>
      <c r="C624" s="58" t="s">
        <v>1812</v>
      </c>
      <c r="D624" s="69" t="s">
        <v>103</v>
      </c>
      <c r="E624" s="58" t="s">
        <v>93</v>
      </c>
      <c r="F624" s="69" t="s">
        <v>4379</v>
      </c>
      <c r="G624" s="69">
        <v>2004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605</v>
      </c>
      <c r="B625" s="57" t="s">
        <v>3616</v>
      </c>
      <c r="C625" s="58" t="s">
        <v>1812</v>
      </c>
      <c r="D625" s="69" t="s">
        <v>111</v>
      </c>
      <c r="E625" s="58" t="s">
        <v>85</v>
      </c>
      <c r="F625" s="69" t="s">
        <v>4319</v>
      </c>
      <c r="G625" s="69">
        <v>2004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>
      <c r="A626" s="73">
        <v>623</v>
      </c>
      <c r="B626" s="64" t="s">
        <v>2930</v>
      </c>
      <c r="C626" s="65" t="s">
        <v>1834</v>
      </c>
      <c r="D626" s="74" t="s">
        <v>111</v>
      </c>
      <c r="E626" s="65" t="s">
        <v>83</v>
      </c>
      <c r="F626" s="74" t="s">
        <v>4422</v>
      </c>
      <c r="G626" s="74">
        <v>2004</v>
      </c>
      <c r="H626" s="66">
        <v>0</v>
      </c>
      <c r="I626" s="67"/>
      <c r="J626" s="67"/>
      <c r="K626" s="67"/>
      <c r="L626" s="67"/>
      <c r="M626" s="66">
        <v>0</v>
      </c>
      <c r="N626" s="67"/>
      <c r="O626" s="67">
        <v>0</v>
      </c>
      <c r="P626" s="66">
        <v>0</v>
      </c>
      <c r="Q626" s="67"/>
      <c r="R626" s="76">
        <v>1</v>
      </c>
      <c r="S626" s="66"/>
      <c r="T626" s="67"/>
      <c r="U626" s="67"/>
      <c r="V626" s="67"/>
      <c r="W626" s="67"/>
      <c r="X626" s="67"/>
      <c r="Y626" s="66"/>
      <c r="Z626" s="67"/>
      <c r="AA626" s="67"/>
      <c r="AB626" s="67"/>
      <c r="AC626" s="67"/>
      <c r="AD626" s="68" t="s">
        <v>25</v>
      </c>
    </row>
  </sheetData>
  <sortState ref="A3:AD626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79" r:id="rId1" display="https://fbref.com/en/players/774cf58b/Max-Aarons" xr:uid="{FB7C0A3E-9A94-4BD3-B990-FBD9DC8F7808}"/>
    <hyperlink ref="C179" r:id="rId2" display="https://fbref.com/en/country/ENG/England-Football" xr:uid="{05F355BC-949A-4CA1-A03F-E734ECDC8A88}"/>
    <hyperlink ref="E179" r:id="rId3" display="https://fbref.com/en/squads/4ba7cbea/Bournemouth-Stats" xr:uid="{BB7F2108-B03E-4800-97BD-DF4A6DCE8A58}"/>
    <hyperlink ref="AD179" r:id="rId4" display="https://fbref.com/en/players/774cf58b/matchlogs/2023-2024/summary/Max-Aarons-Match-Logs" xr:uid="{C8CAEB8D-AE1E-4A44-A34A-F0807616C079}"/>
    <hyperlink ref="B328" r:id="rId5" display="https://fbref.com/en/players/77816c91/Benie-Adama-Traore" xr:uid="{922118C3-B12F-40AA-A227-A714CD5E4459}"/>
    <hyperlink ref="C328" r:id="rId6" display="https://fbref.com/en/country/CIV/Cote-dIvoire-Football" xr:uid="{1E5FFE0C-5FB4-48C0-AE55-8F6FE78EFD2E}"/>
    <hyperlink ref="E328" r:id="rId7" display="https://fbref.com/en/squads/1df6b87e/Sheffield-United-Stats" xr:uid="{2E3BF90D-AB58-4824-8E73-9204F55D2940}"/>
    <hyperlink ref="AD328" r:id="rId8" display="https://fbref.com/en/players/77816c91/matchlogs/2023-2024/summary/Benie-Adama-Traore-Match-Logs" xr:uid="{C33874A0-5217-4C63-8104-E8585C962A55}"/>
    <hyperlink ref="B340" r:id="rId9" display="https://fbref.com/en/players/c81d773d/Tosin-Adarabioyo" xr:uid="{43FC8EF5-D43A-4C28-A166-BCEB388F0CFD}"/>
    <hyperlink ref="C340" r:id="rId10" display="https://fbref.com/en/country/ENG/England-Football" xr:uid="{C7ED9332-9C35-4267-83B1-A1D2994F8FEB}"/>
    <hyperlink ref="E340" r:id="rId11" display="https://fbref.com/en/squads/fd962109/Fulham-Stats" xr:uid="{3AB853EA-44C4-4AA6-AA3B-DE9B96FA8D25}"/>
    <hyperlink ref="AD340" r:id="rId12" display="https://fbref.com/en/players/c81d773d/matchlogs/2023-2024/summary/Tosin-Adarabioyo-Match-Logs" xr:uid="{DB161247-8086-4988-88D1-22400D8284A8}"/>
    <hyperlink ref="B509" r:id="rId13" display="https://fbref.com/en/players/c150b220/Omotayo-Adaramola" xr:uid="{ED2F3CC9-9681-4793-92A6-A639F6151370}"/>
    <hyperlink ref="C509" r:id="rId14" display="https://fbref.com/en/country/IRL/Republic-of-Ireland-Football" xr:uid="{68AA7163-AAFC-482B-9DDF-598D1C444E93}"/>
    <hyperlink ref="E509" r:id="rId15" display="https://fbref.com/en/squads/47c64c55/Crystal-Palace-Stats" xr:uid="{A0E5345F-750D-496D-9B94-33191FBCA719}"/>
    <hyperlink ref="AD509" r:id="rId16" display="https://fbref.com/en/players/c150b220/matchlogs/2023-2024/summary/Omotayo-Adaramola-Match-Logs" xr:uid="{1B48D02D-BFDA-4F12-A524-07E1B028A81D}"/>
    <hyperlink ref="B250" r:id="rId17" display="https://fbref.com/en/players/0480ebc7/Elijah-Adebayo" xr:uid="{C0C42CCC-6996-423D-82CC-0AD3E287831D}"/>
    <hyperlink ref="C250" r:id="rId18" display="https://fbref.com/en/country/ENG/England-Football" xr:uid="{63E83539-3AB7-43B6-B1B9-E7CA3ADD5CCF}"/>
    <hyperlink ref="E250" r:id="rId19" display="https://fbref.com/en/squads/e297cd13/Luton-Town-Stats" xr:uid="{AE1F50EB-B18C-4151-8106-D177557F1D00}"/>
    <hyperlink ref="AD250" r:id="rId20" display="https://fbref.com/en/players/0480ebc7/matchlogs/2023-2024/summary/Elijah-Adebayo-Match-Logs" xr:uid="{EC0D0DF0-AE8A-4BC0-908A-15BC10DEEF81}"/>
    <hyperlink ref="B510" r:id="rId21" display="https://fbref.com/en/players/1b5344ef/Val-Adedokun" xr:uid="{6728CBF1-FDD1-4020-8F0D-A18E0A0641E5}"/>
    <hyperlink ref="C510" r:id="rId22" display="https://fbref.com/en/country/IRL/Republic-of-Ireland-Football" xr:uid="{7F4A6EAB-B6BD-48FE-A123-94F1358A8C41}"/>
    <hyperlink ref="E510" r:id="rId23" display="https://fbref.com/en/squads/cd051869/Brentford-Stats" xr:uid="{6080B227-88D7-4784-B1FC-55B137F170CD}"/>
    <hyperlink ref="AD510" r:id="rId24" display="https://fbref.com/en/players/1b5344ef/matchlogs/2023-2024/summary/Val-Adedokun-Match-Logs" xr:uid="{2BED0B58-115F-4F42-BC8E-02976BC44C73}"/>
    <hyperlink ref="B133" r:id="rId25" display="https://fbref.com/en/players/4dcec659/Simon-Adingra" xr:uid="{B95235CC-AB5F-480C-8195-5B1488405271}"/>
    <hyperlink ref="C133" r:id="rId26" display="https://fbref.com/en/country/CIV/Cote-dIvoire-Football" xr:uid="{12661707-B6DC-4277-978C-9DA969B26E79}"/>
    <hyperlink ref="E133" r:id="rId27" display="https://fbref.com/en/squads/d07537b9/Brighton-and-Hove-Albion-Stats" xr:uid="{0F3AE403-FE4D-4532-8FC2-B7D36D0D33A5}"/>
    <hyperlink ref="AD133" r:id="rId28" display="https://fbref.com/en/players/4dcec659/matchlogs/2023-2024/summary/Simon-Adingra-Match-Logs" xr:uid="{A0722C35-F36C-4829-A725-03ABE62C3FB7}"/>
    <hyperlink ref="B511" r:id="rId29" display="https://fbref.com/en/players/f76e6b4e/Adrian" xr:uid="{2BBE08A0-A08F-464B-865F-AD9890F1D3DE}"/>
    <hyperlink ref="C511" r:id="rId30" display="https://fbref.com/en/country/ESP/Spain-Football" xr:uid="{41032D46-7C9E-4491-97A9-375AB14FEE65}"/>
    <hyperlink ref="E511" r:id="rId31" display="https://fbref.com/en/squads/822bd0ba/Liverpool-Stats" xr:uid="{0CC16868-9990-419C-BF7D-062AC584272A}"/>
    <hyperlink ref="AD511" r:id="rId32" display="https://fbref.com/en/players/f76e6b4e/matchlogs/2023-2024/summary/Adrian-Match-Logs" xr:uid="{C957ECC7-103A-4333-BD6C-8863B647A8FB}"/>
    <hyperlink ref="B58" r:id="rId33" display="https://fbref.com/en/players/288e1e13/Nayef-Aguerd" xr:uid="{B12C7D5B-59D2-4E2E-9221-A568D42ED821}"/>
    <hyperlink ref="C58" r:id="rId34" display="https://fbref.com/en/country/MAR/Morocco-Football" xr:uid="{F4620871-8D06-4BD1-B3C1-FC0232AF9367}"/>
    <hyperlink ref="E58" r:id="rId35" display="https://fbref.com/en/squads/7c21e445/West-Ham-United-Stats" xr:uid="{17AB884E-CF83-4454-993A-8F06F5F1AAFC}"/>
    <hyperlink ref="AD58" r:id="rId36" display="https://fbref.com/en/players/288e1e13/matchlogs/2023-2024/summary/Nayef-Aguerd-Match-Logs" xr:uid="{566A4DD4-B309-49FB-8671-63AC90763974}"/>
    <hyperlink ref="B512" r:id="rId37" display="https://fbref.com/en/players/938fa024/Brandon-Aguilera" xr:uid="{E7A7A883-E5C0-449E-A24F-400506FBBFF7}"/>
    <hyperlink ref="C512" r:id="rId38" display="https://fbref.com/en/country/CRC/Costa-Rica-Football" xr:uid="{BC4718F4-AA02-4A61-8E88-2B297F2A854B}"/>
    <hyperlink ref="E512" r:id="rId39" display="https://fbref.com/en/squads/e4a775cb/Nottingham-Forest-Stats" xr:uid="{6556C9E8-50C4-49BE-9944-1E123A303950}"/>
    <hyperlink ref="AD512" r:id="rId40" display="https://fbref.com/en/players/938fa024/matchlogs/2023-2024/summary/Brandon-Aguilera-Match-Logs" xr:uid="{00721752-BA48-439E-ACDB-C49E9F9D6E94}"/>
    <hyperlink ref="B416" r:id="rId41" display="https://fbref.com/en/players/a6c58494/Naouirou-Ahamada" xr:uid="{E5BD6C55-26F3-4B6A-958A-5DB6D6FD35EE}"/>
    <hyperlink ref="C416" r:id="rId42" display="https://fbref.com/en/country/FRA/France-Football" xr:uid="{613919FF-23EA-485C-85B3-F5F0A90B02D8}"/>
    <hyperlink ref="E416" r:id="rId43" display="https://fbref.com/en/squads/47c64c55/Crystal-Palace-Stats" xr:uid="{BDBC5BBD-7E9C-4565-848C-E3D81B5688E0}"/>
    <hyperlink ref="AD416" r:id="rId44" display="https://fbref.com/en/players/a6c58494/matchlogs/2023-2024/summary/Naouirou-Ahamada-Match-Logs" xr:uid="{0430DD30-2B11-4AF0-9FAB-DB34832DBAC5}"/>
    <hyperlink ref="B140" r:id="rId45" display="https://fbref.com/en/players/eab957a3/Anel-Ahmedhodzic" xr:uid="{492C75EF-88CE-4644-9DD8-A1030D93021F}"/>
    <hyperlink ref="C140" r:id="rId46" display="https://fbref.com/en/country/BIH/Bosnia-and-Herzegovina-Football" xr:uid="{C83F5335-2B58-484A-9BC9-22ECCB194908}"/>
    <hyperlink ref="E140" r:id="rId47" display="https://fbref.com/en/squads/1df6b87e/Sheffield-United-Stats" xr:uid="{8C60C30C-D69F-4836-8895-A094AF25A7AD}"/>
    <hyperlink ref="AD140" r:id="rId48" display="https://fbref.com/en/players/eab957a3/matchlogs/2023-2024/summary/Anel-Ahmedhodzic-Match-Logs" xr:uid="{6CAEF3D9-BBFA-4BFC-BD6C-C9EC75068573}"/>
    <hyperlink ref="B210" r:id="rId49" display="https://fbref.com/en/players/246d153b/Ola-Aina" xr:uid="{00774585-CBBF-48F9-B5EF-3BC236D7FF77}"/>
    <hyperlink ref="C210" r:id="rId50" display="https://fbref.com/en/country/NGA/Nigeria-Football" xr:uid="{0369BA9E-404E-4E9F-AFAE-EA09147F5065}"/>
    <hyperlink ref="E210" r:id="rId51" display="https://fbref.com/en/squads/e4a775cb/Nottingham-Forest-Stats" xr:uid="{CB2E71CC-D84B-4E1D-8324-4A6E328EBE71}"/>
    <hyperlink ref="AD210" r:id="rId52" display="https://fbref.com/en/players/246d153b/matchlogs/2023-2024/summary/Ola-Aina-Match-Logs" xr:uid="{7095A5B2-3BC9-47A7-9747-74B215AC20C5}"/>
    <hyperlink ref="B168" r:id="rId53" display="https://fbref.com/en/players/9b398aea/Rayan-Ait-Nouri" xr:uid="{D4940372-E29A-49A4-AC67-772478C0F195}"/>
    <hyperlink ref="C168" r:id="rId54" display="https://fbref.com/en/country/ALG/Algeria-Football" xr:uid="{72856AE6-F908-403B-BA99-BFAD98CD8E02}"/>
    <hyperlink ref="E168" r:id="rId55" display="https://fbref.com/en/squads/8cec06e1/Wolverhampton-Wanderers-Stats" xr:uid="{AD5DE1C8-6C14-45AA-8E61-3D8DD4380851}"/>
    <hyperlink ref="AD168" r:id="rId56" display="https://fbref.com/en/players/9b398aea/matchlogs/2023-2024/summary/Rayan-Ait-Nouri-Match-Logs" xr:uid="{CBBA476D-600D-4503-8BEE-5FD9F9A46814}"/>
    <hyperlink ref="B229" r:id="rId57" display="https://fbref.com/en/players/a8c0acb7/Kristoffer-Ajer" xr:uid="{532D62BF-C675-40C7-B679-8DC3385037EB}"/>
    <hyperlink ref="C229" r:id="rId58" display="https://fbref.com/en/country/NOR/Norway-Football" xr:uid="{4B0858D1-E288-4804-9FCA-E3F0A49D87DE}"/>
    <hyperlink ref="E229" r:id="rId59" display="https://fbref.com/en/squads/cd051869/Brentford-Stats" xr:uid="{1F3C6ADA-A7F3-4CEC-8FEA-1FC59F87A218}"/>
    <hyperlink ref="AD229" r:id="rId60" display="https://fbref.com/en/players/a8c0acb7/matchlogs/2023-2024/summary/Kristoffer-Ajer-Match-Logs" xr:uid="{B937CD85-E7E5-4A16-AC87-2C2F56C928F3}"/>
    <hyperlink ref="B147" r:id="rId61" display="https://fbref.com/en/players/89ac64a6/Manuel-Akanji" xr:uid="{7FCDE494-AA28-4433-8014-16C915A8C316}"/>
    <hyperlink ref="C147" r:id="rId62" display="https://fbref.com/en/country/SUI/Switzerland-Football" xr:uid="{118EBA7E-67A2-40A3-87DC-2C473D2D49CF}"/>
    <hyperlink ref="E147" r:id="rId63" display="https://fbref.com/en/squads/b8fd03ef/Manchester-City-Stats" xr:uid="{3CB98637-9DE2-417A-A3D1-4FCACB23EC3A}"/>
    <hyperlink ref="AD147" r:id="rId64" display="https://fbref.com/en/players/89ac64a6/matchlogs/2023-2024/summary/Manuel-Akanji-Match-Logs" xr:uid="{E1AADEB1-748C-4CC9-B16F-0DACAADB9525}"/>
    <hyperlink ref="B207" r:id="rId65" display="https://fbref.com/en/players/eaeca114/Nathan-Ake" xr:uid="{73C6C652-864B-44CF-A4C5-B1175E1C8D93}"/>
    <hyperlink ref="C207" r:id="rId66" display="https://fbref.com/en/country/NED/Netherlands-Football" xr:uid="{E737D44F-EFF4-493E-99B7-7EF666F8E471}"/>
    <hyperlink ref="E207" r:id="rId67" display="https://fbref.com/en/squads/b8fd03ef/Manchester-City-Stats" xr:uid="{C3E2615F-3324-4F5F-AB2E-D1D7F52621AD}"/>
    <hyperlink ref="AD207" r:id="rId68" display="https://fbref.com/en/players/eaeca114/matchlogs/2023-2024/summary/Nathan-Ake-Match-Logs" xr:uid="{25E66DCC-01EF-40B3-B37F-3A5292E5D1CC}"/>
    <hyperlink ref="B91" r:id="rId69" display="https://fbref.com/en/players/cd1acf9d/Trent-Alexander-Arnold" xr:uid="{51C9A29D-EFF9-4344-8071-CB29EA980CE0}"/>
    <hyperlink ref="C91" r:id="rId70" display="https://fbref.com/en/country/ENG/England-Football" xr:uid="{513EA428-91A0-4480-8E66-2E5F9F3DE0D7}"/>
    <hyperlink ref="E91" r:id="rId71" display="https://fbref.com/en/squads/822bd0ba/Liverpool-Stats" xr:uid="{04C6AB87-5E7D-40C0-8006-2205E7D15495}"/>
    <hyperlink ref="AD91" r:id="rId72" display="https://fbref.com/en/players/cd1acf9d/matchlogs/2023-2024/summary/Trent-Alexander-Arnold-Match-Logs" xr:uid="{42241AAE-DA39-4188-B9E8-06FFB23DDBFB}"/>
    <hyperlink ref="B50" r:id="rId73" display="https://fbref.com/en/players/7a2e46a8/Alisson" xr:uid="{FD7EB399-E193-4D08-9DB3-3153FCB37518}"/>
    <hyperlink ref="C50" r:id="rId74" display="https://fbref.com/en/country/BRA/Brazil-Football" xr:uid="{6F5004D9-B1BB-4B1A-8301-10F9EC8BF43D}"/>
    <hyperlink ref="E50" r:id="rId75" display="https://fbref.com/en/squads/822bd0ba/Liverpool-Stats" xr:uid="{8AC5604E-DF88-447D-9EFA-5E4D1476BF9B}"/>
    <hyperlink ref="AD50" r:id="rId76" display="https://fbref.com/en/players/7a2e46a8/matchlogs/2023-2024/summary/Alisson-Match-Logs" xr:uid="{DDE34A2F-3169-4E36-A0D7-5F756E44A545}"/>
    <hyperlink ref="B102" r:id="rId77" display="https://fbref.com/en/players/862a1c15/Miguel-Almiron" xr:uid="{DCE60559-53AB-4181-80AE-8125D151FD7F}"/>
    <hyperlink ref="C102" r:id="rId78" display="https://fbref.com/en/country/PAR/Paraguay-Football" xr:uid="{4FC49191-BC65-4DCE-BE80-246472CF7703}"/>
    <hyperlink ref="E102" r:id="rId79" display="https://fbref.com/en/squads/b2b47a98/Newcastle-United-Stats" xr:uid="{0CDA9C81-A383-4BAA-85A7-889B9C954AEF}"/>
    <hyperlink ref="AD102" r:id="rId80" display="https://fbref.com/en/players/862a1c15/matchlogs/2023-2024/summary/Miguel-Almiron-Match-Logs" xr:uid="{4650C252-204E-488C-B881-E025B1A7A5FD}"/>
    <hyperlink ref="B128" r:id="rId81" display="https://fbref.com/en/players/8b3ab7ad/Edson-Alvarez" xr:uid="{F65856C1-DD20-4CCE-8AB3-56B27568E8ED}"/>
    <hyperlink ref="C128" r:id="rId82" display="https://fbref.com/en/country/MEX/Mexico-Football" xr:uid="{AB1BE4CE-C748-41EE-92C8-21123E146C9F}"/>
    <hyperlink ref="E128" r:id="rId83" display="https://fbref.com/en/squads/7c21e445/West-Ham-United-Stats" xr:uid="{0C6A6C38-D3AC-4D16-9FB6-C778D700C746}"/>
    <hyperlink ref="AD128" r:id="rId84" display="https://fbref.com/en/players/8b3ab7ad/matchlogs/2023-2024/summary/Edson-Alvarez-Match-Logs" xr:uid="{A23D9F3F-55F7-4F0F-9486-1884B38572C9}"/>
    <hyperlink ref="B61" r:id="rId85" display="https://fbref.com/en/players/15ab5a2b/Julian-Alvarez" xr:uid="{C216C043-7B5B-4C8B-91B9-44AF1BF61BAA}"/>
    <hyperlink ref="C61" r:id="rId86" display="https://fbref.com/en/country/ARG/Argentina-Football" xr:uid="{7B1F1D13-4CDE-4AA1-854A-1D50E052DA16}"/>
    <hyperlink ref="E61" r:id="rId87" display="https://fbref.com/en/squads/b8fd03ef/Manchester-City-Stats" xr:uid="{414A1E15-8372-447D-883D-31D094D6B4A0}"/>
    <hyperlink ref="AD61" r:id="rId88" display="https://fbref.com/en/players/15ab5a2b/matchlogs/2023-2024/summary/Julian-Alvarez-Match-Logs" xr:uid="{58751D32-29A7-4EC1-841F-D761FB49F9A3}"/>
    <hyperlink ref="B513" r:id="rId89" display="https://fbref.com/en/players/ad1f61f3/Steven-Alzate" xr:uid="{6AFBE87C-F885-4689-B1FB-CF72FF0C82AF}"/>
    <hyperlink ref="C513" r:id="rId90" display="https://fbref.com/en/country/COL/Colombia-Football" xr:uid="{C71F9352-85DB-45B8-8F92-D4EC9EC92D52}"/>
    <hyperlink ref="E513" r:id="rId91" display="https://fbref.com/en/squads/d07537b9/Brighton-and-Hove-Albion-Stats" xr:uid="{52755893-2E1F-48EA-8560-7B6B521AA1C0}"/>
    <hyperlink ref="AD513" r:id="rId92" display="https://fbref.com/en/players/ad1f61f3/matchlogs/2023-2024/summary/Steven-Alzate-Match-Logs" xr:uid="{BB2CED87-DA3D-4FFE-8C00-72F545A15FE5}"/>
    <hyperlink ref="B106" r:id="rId93" display="https://fbref.com/en/players/2ee5b0c9/Zeki-Amdouni" xr:uid="{F4A1027B-6BC5-4E6B-9455-374EDAFD79D4}"/>
    <hyperlink ref="C106" r:id="rId94" display="https://fbref.com/en/country/SUI/Switzerland-Football" xr:uid="{4AF7EBDF-5DD6-41B1-8941-451637E7CCDE}"/>
    <hyperlink ref="E106" r:id="rId95" display="https://fbref.com/en/squads/943e8050/Burnley-Stats" xr:uid="{A61A0D7B-8713-4AF4-9420-E2894CA500CE}"/>
    <hyperlink ref="AD106" r:id="rId96" display="https://fbref.com/en/players/2ee5b0c9/matchlogs/2023-2024/summary/Zeki-Amdouni-Match-Logs" xr:uid="{371117EA-884E-4A16-8A53-09E1CE3105BC}"/>
    <hyperlink ref="B514" r:id="rId97" display="https://fbref.com/en/players/50fc4c0a/Jordan-Amissah" xr:uid="{66AFB343-EE57-4A54-9BE7-35C48BD7021F}"/>
    <hyperlink ref="C514" r:id="rId98" display="https://fbref.com/en/country/GHA/Ghana-Football" xr:uid="{673A7DB8-6C82-4CFA-9A7D-BFA974DE4ECB}"/>
    <hyperlink ref="E514" r:id="rId99" display="https://fbref.com/en/squads/1df6b87e/Sheffield-United-Stats" xr:uid="{4E3648B7-4E76-4011-BE10-C2D404C8FF72}"/>
    <hyperlink ref="AD514" r:id="rId100" display="https://fbref.com/en/players/50fc4c0a/matchlogs/2023-2024/summary/Jordan-Amissah-Match-Logs" xr:uid="{E3F4C631-D736-47BA-B80F-97E1EA4032E6}"/>
    <hyperlink ref="B264" r:id="rId101" display="https://fbref.com/en/players/5a2cb25d/Sofyan-Amrabat" xr:uid="{AAFCDC4D-E5C7-4C89-8D1A-AE9B4B4FCB53}"/>
    <hyperlink ref="C264" r:id="rId102" display="https://fbref.com/en/country/MAR/Morocco-Football" xr:uid="{A3C8E1D5-47F4-4100-AA5E-AF29B20B2EFA}"/>
    <hyperlink ref="E264" r:id="rId103" display="https://fbref.com/en/squads/19538871/Manchester-United-Stats" xr:uid="{11938D62-3075-4A65-930B-327BF7A6F1C3}"/>
    <hyperlink ref="AD264" r:id="rId104" display="https://fbref.com/en/players/5a2cb25d/matchlogs/2023-2024/summary/Sofyan-Amrabat-Match-Logs" xr:uid="{BAA13297-22F0-4E54-88D2-9E966066D353}"/>
    <hyperlink ref="B515" r:id="rId105" display="https://fbref.com/en/players/21a866b7/Joseph-Anang" xr:uid="{404BA3D8-7615-4076-9498-631F4529015E}"/>
    <hyperlink ref="C515" r:id="rId106" display="https://fbref.com/en/country/ENG/England-Football" xr:uid="{72535AA2-4EE8-477D-A001-3079EF3BB00D}"/>
    <hyperlink ref="E515" r:id="rId107" display="https://fbref.com/en/squads/7c21e445/West-Ham-United-Stats" xr:uid="{D801BE95-A682-4719-9BDD-7A1E407256B1}"/>
    <hyperlink ref="AD515" r:id="rId108" display="https://fbref.com/en/players/21a866b7/matchlogs/2023-2024/summary/Joseph-Anang-Match-Logs" xr:uid="{96E92AB4-02F5-497D-BE23-FE4F7D1D6753}"/>
    <hyperlink ref="B3" r:id="rId109" display="https://fbref.com/en/players/e34fc66d/Joachim-Andersen" xr:uid="{19359175-F63A-4A68-B29A-5C3F27CB46B1}"/>
    <hyperlink ref="C3" r:id="rId110" display="https://fbref.com/en/country/DEN/Denmark-Football" xr:uid="{EA8AAA3A-4643-476E-8710-038B30772DC8}"/>
    <hyperlink ref="E3" r:id="rId111" display="https://fbref.com/en/squads/47c64c55/Crystal-Palace-Stats" xr:uid="{4A6B0A1E-0464-449E-B361-2D72D65424AE}"/>
    <hyperlink ref="AD3" r:id="rId112" display="https://fbref.com/en/players/e34fc66d/matchlogs/2023-2024/summary/Joachim-Andersen-Match-Logs" xr:uid="{AEB6169F-646D-45E2-B111-109562E3E64E}"/>
    <hyperlink ref="B318" r:id="rId113" display="https://fbref.com/en/players/de31038e/Elliot-Anderson" xr:uid="{9D338BA9-F192-4C87-A610-C0C61E204EE7}"/>
    <hyperlink ref="C318" r:id="rId114" display="https://fbref.com/en/country/SCO/Scotland-Football" xr:uid="{E3D2FA1A-8BC8-4D31-9116-710DE4C0EE95}"/>
    <hyperlink ref="E318" r:id="rId115" display="https://fbref.com/en/squads/b2b47a98/Newcastle-United-Stats" xr:uid="{763E2DB7-5617-4AF3-AF56-5A9E189EA15C}"/>
    <hyperlink ref="AD318" r:id="rId116" display="https://fbref.com/en/players/de31038e/matchlogs/2023-2024/summary/Elliot-Anderson-Match-Logs" xr:uid="{02E37883-A1CC-4E0A-A095-2F33C5F7731E}"/>
    <hyperlink ref="B516" r:id="rId117" display="https://fbref.com/en/players/536e58cc/Vincent-Angelini" xr:uid="{3D6D9013-A4E5-4E91-93D3-DC200A643F46}"/>
    <hyperlink ref="C516" r:id="rId118" display="https://fbref.com/en/country/SCO/Scotland-Football" xr:uid="{4A0D7B21-2D48-4804-9AB6-DFD6413863B0}"/>
    <hyperlink ref="E516" r:id="rId119" display="https://fbref.com/en/squads/cd051869/Brentford-Stats" xr:uid="{9A18974C-F6F5-4173-B4E3-27C9213ADFF0}"/>
    <hyperlink ref="AD516" r:id="rId120" display="https://fbref.com/en/players/536e58cc/matchlogs/2023-2024/summary/Vincent-Angelini-Match-Logs" xr:uid="{ABFE68FC-CD00-4D28-9BA3-13ADB706D18B}"/>
    <hyperlink ref="B401" r:id="rId121" display="https://fbref.com/en/players/e4238fb1/Jaidon-Anthony" xr:uid="{B03D66F8-04D2-4359-992B-7CB7E6C23D74}"/>
    <hyperlink ref="C401" r:id="rId122" display="https://fbref.com/en/country/ENG/England-Football" xr:uid="{49A6393A-2214-4124-810B-9FDBFA2AA86F}"/>
    <hyperlink ref="E401" r:id="rId123" display="https://fbref.com/en/squads/4ba7cbea/Bournemouth-Stats" xr:uid="{B6EC7830-34F2-47F2-ACA7-DEB6DCE6709A}"/>
    <hyperlink ref="AD401" r:id="rId124" display="https://fbref.com/en/players/e4238fb1/matchlogs/2023-2024/summary/Jaidon-Anthony-Match-Logs" xr:uid="{30D62D11-12D5-4312-B22A-0AC284854B93}"/>
    <hyperlink ref="B211" r:id="rId125" display="https://fbref.com/en/players/ac05f970/Michail-Antonio" xr:uid="{52961ED8-B818-423B-82C7-908084BE4362}"/>
    <hyperlink ref="C211" r:id="rId126" display="https://fbref.com/en/country/JAM/Jamaica-Football" xr:uid="{D796612F-9152-4A7F-BD89-88C81D3799BC}"/>
    <hyperlink ref="E211" r:id="rId127" display="https://fbref.com/en/squads/7c21e445/West-Ham-United-Stats" xr:uid="{9C8F7308-E87F-420D-A16C-EE0289669FBC}"/>
    <hyperlink ref="AD211" r:id="rId128" display="https://fbref.com/en/players/ac05f970/matchlogs/2023-2024/summary/Michail-Antonio-Match-Logs" xr:uid="{0DF84F78-01E4-4741-90B6-0EE3A964DBE1}"/>
    <hyperlink ref="B203" r:id="rId129" display="https://fbref.com/en/players/99127249/Antony" xr:uid="{2C3456AD-313B-4C2B-823A-43C4A070EEED}"/>
    <hyperlink ref="C203" r:id="rId130" display="https://fbref.com/en/country/BRA/Brazil-Football" xr:uid="{B0B9E507-770F-4470-9D0F-0515DE34B1F1}"/>
    <hyperlink ref="E203" r:id="rId131" display="https://fbref.com/en/squads/19538871/Manchester-United-Stats" xr:uid="{B4059102-B492-4AE1-A6F5-264594D5BF91}"/>
    <hyperlink ref="AD203" r:id="rId132" display="https://fbref.com/en/players/99127249/matchlogs/2023-2024/summary/Antony-Match-Logs" xr:uid="{FF4D837C-1746-4DC8-A4D0-896805ABA5D8}"/>
    <hyperlink ref="B112" r:id="rId133" display="https://fbref.com/en/players/05e8ca6d/Cameron-Archer" xr:uid="{375309A5-73A1-4E61-8BF0-6149F70CA4FD}"/>
    <hyperlink ref="C112" r:id="rId134" display="https://fbref.com/en/country/ENG/England-Football" xr:uid="{85CF962A-8135-45FF-9ED3-E5FCA576C43E}"/>
    <hyperlink ref="E112" r:id="rId135" display="https://fbref.com/en/squads/1df6b87e/Sheffield-United-Stats" xr:uid="{18668328-068A-43CC-8A3E-CF5D05AC9175}"/>
    <hyperlink ref="AD112" r:id="rId136" display="https://fbref.com/en/players/05e8ca6d/matchlogs/2023-2024/summary/Cameron-Archer-Match-Logs" xr:uid="{15640C35-22C4-4648-B17F-073843BF9044}"/>
    <hyperlink ref="B490" r:id="rId137" display="https://fbref.com/en/players/05e8ca6d/Cameron-Archer" xr:uid="{CBD0882F-C7AF-47EC-B9A7-5806301B55CE}"/>
    <hyperlink ref="C490" r:id="rId138" display="https://fbref.com/en/country/ENG/England-Football" xr:uid="{0FFF50BC-2BC8-4930-8F0D-C2D6122941EA}"/>
    <hyperlink ref="E490" r:id="rId139" display="https://fbref.com/en/squads/8602292d/Aston-Villa-Stats" xr:uid="{CC21B4C3-3240-48B6-98F0-8FD1A73F811B}"/>
    <hyperlink ref="AD490" r:id="rId140" display="https://fbref.com/en/players/05e8ca6d/matchlogs/2023-2024/summary/Cameron-Archer-Match-Logs" xr:uid="{436F6D31-BE4E-4955-995A-BE7C00EF80A2}"/>
    <hyperlink ref="B76" r:id="rId141" display="https://fbref.com/en/players/2f965a72/Alphonse-Areola" xr:uid="{193B6882-5166-45A8-969A-92A5D9019E3B}"/>
    <hyperlink ref="C76" r:id="rId142" display="https://fbref.com/en/country/FRA/France-Football" xr:uid="{5F261B5A-9FD9-4737-BEC8-A887083C3BD7}"/>
    <hyperlink ref="E76" r:id="rId143" display="https://fbref.com/en/squads/7c21e445/West-Ham-United-Stats" xr:uid="{8F3F23D7-FE76-4906-B6D0-D6DCBB6268A8}"/>
    <hyperlink ref="AD76" r:id="rId144" display="https://fbref.com/en/players/2f965a72/matchlogs/2023-2024/summary/Alphonse-Areola-Match-Logs" xr:uid="{05AEC0AC-24F2-4F61-B24D-6E09F746323C}"/>
    <hyperlink ref="B205" r:id="rId145" display="https://fbref.com/en/players/5c2b4f07/Serge-Aurier" xr:uid="{7CEA0725-9F6E-4695-8A8E-604C28FAA660}"/>
    <hyperlink ref="C205" r:id="rId146" display="https://fbref.com/en/country/CIV/Cote-dIvoire-Football" xr:uid="{DC837B28-0C28-4CE7-A418-566317D18AFA}"/>
    <hyperlink ref="E205" r:id="rId147" display="https://fbref.com/en/squads/e4a775cb/Nottingham-Forest-Stats" xr:uid="{CB7AB423-BD7F-4C10-AF70-4F9C52C11705}"/>
    <hyperlink ref="AD205" r:id="rId148" display="https://fbref.com/en/players/5c2b4f07/matchlogs/2023-2024/summary/Serge-Aurier-Match-Logs" xr:uid="{5DA959EA-5F14-4C37-8052-6898F5B53120}"/>
    <hyperlink ref="B517" r:id="rId149" display="https://fbref.com/en/players/5e253986/Brandon-Austin" xr:uid="{700F56E1-A10B-49C7-8487-1AD02B380347}"/>
    <hyperlink ref="C517" r:id="rId150" display="https://fbref.com/en/country/ENG/England-Football" xr:uid="{78314719-D9F9-4ED3-9814-FDC7F10E7156}"/>
    <hyperlink ref="E517" r:id="rId151" display="https://fbref.com/en/squads/361ca564/Tottenham-Hotspur-Stats" xr:uid="{3AA6C20B-D6CA-4F9A-BA87-F17809E6E93B}"/>
    <hyperlink ref="AD517" r:id="rId152" display="https://fbref.com/en/players/5e253986/matchlogs/2023-2024/summary/Brandon-Austin-Match-Logs" xr:uid="{058F7B2D-3212-4358-AED1-DA06049C89FB}"/>
    <hyperlink ref="B249" r:id="rId153" display="https://fbref.com/en/players/e5478b87/Taiwo-Awoniyi" xr:uid="{79D92A8A-2151-421D-8077-F3B3E7E72802}"/>
    <hyperlink ref="C249" r:id="rId154" display="https://fbref.com/en/country/NGA/Nigeria-Football" xr:uid="{F39F7F25-332B-4906-A103-363677CEDD46}"/>
    <hyperlink ref="E249" r:id="rId155" display="https://fbref.com/en/squads/e4a775cb/Nottingham-Forest-Stats" xr:uid="{1F0B4256-F8E8-479A-AB0D-A782E6C3FCBF}"/>
    <hyperlink ref="AD249" r:id="rId156" display="https://fbref.com/en/players/e5478b87/matchlogs/2023-2024/summary/Taiwo-Awoniyi-Match-Logs" xr:uid="{E00D4EFA-E1B7-4FC7-AF5F-5B0016603C47}"/>
    <hyperlink ref="B66" r:id="rId157" display="https://fbref.com/en/players/da052c14/Jordan-Ayew" xr:uid="{2672E091-AF67-47B9-ABDB-05AC0825A49C}"/>
    <hyperlink ref="C66" r:id="rId158" display="https://fbref.com/en/country/GHA/Ghana-Football" xr:uid="{D08A5A1B-0843-459D-923E-A8D07515FA7D}"/>
    <hyperlink ref="E66" r:id="rId159" display="https://fbref.com/en/squads/47c64c55/Crystal-Palace-Stats" xr:uid="{309CEE12-A8C1-4D5E-89B0-BA63E708DC59}"/>
    <hyperlink ref="AD66" r:id="rId160" display="https://fbref.com/en/players/da052c14/matchlogs/2023-2024/summary/Jordan-Ayew-Match-Logs" xr:uid="{52B0E872-6810-480D-BE75-C5BB81638BF7}"/>
    <hyperlink ref="B336" r:id="rId161" display="https://fbref.com/en/players/06df8256/Benoit-Badiashile" xr:uid="{18E1C272-961F-480F-AAF2-035C7569337C}"/>
    <hyperlink ref="C336" r:id="rId162" display="https://fbref.com/en/country/FRA/France-Football" xr:uid="{2A1A3050-537C-4D19-8612-63FA7B8081B2}"/>
    <hyperlink ref="E336" r:id="rId163" display="https://fbref.com/en/squads/cff3d9bb/Chelsea-Stats" xr:uid="{29C571C3-733E-412B-90AE-831F9FB1A3C7}"/>
    <hyperlink ref="AD336" r:id="rId164" display="https://fbref.com/en/players/06df8256/matchlogs/2023-2024/summary/Benoit-Badiashile-Match-Logs" xr:uid="{A122C18A-EAB2-494B-BAD0-D10987FD789A}"/>
    <hyperlink ref="B238" r:id="rId165" display="https://fbref.com/en/players/3a233281/Leon-Bailey" xr:uid="{F7BB9B18-BF6C-41BB-986A-4196FF36D0F8}"/>
    <hyperlink ref="C238" r:id="rId166" display="https://fbref.com/en/country/JAM/Jamaica-Football" xr:uid="{46E3D3B4-1490-4721-9CB7-B49D65057513}"/>
    <hyperlink ref="E238" r:id="rId167" display="https://fbref.com/en/squads/8602292d/Aston-Villa-Stats" xr:uid="{94C3E6F5-873E-40A7-85E2-904357D9BD5A}"/>
    <hyperlink ref="AD238" r:id="rId168" display="https://fbref.com/en/players/3a233281/matchlogs/2023-2024/summary/Leon-Bailey-Match-Logs" xr:uid="{6949633A-62E6-45C7-8312-807EBD64504A}"/>
    <hyperlink ref="B518" r:id="rId169" display="https://fbref.com/en/players/32e8417f/Stefan-Bajcetic" xr:uid="{5A5F2F1C-54F5-433E-83FE-8567231973B4}"/>
    <hyperlink ref="C518" r:id="rId170" display="https://fbref.com/en/country/ESP/Spain-Football" xr:uid="{D0569466-AD94-4F00-A725-67198D676CAA}"/>
    <hyperlink ref="E518" r:id="rId171" display="https://fbref.com/en/squads/822bd0ba/Liverpool-Stats" xr:uid="{F3D1192C-4C05-448F-9526-6370E2959B36}"/>
    <hyperlink ref="AD518" r:id="rId172" display="https://fbref.com/en/players/32e8417f/matchlogs/2023-2024/summary/Stefan-Bajcetic-Match-Logs" xr:uid="{53CBEDD4-C027-4074-AB3D-24C17F671C93}"/>
    <hyperlink ref="B519" r:id="rId173" display="https://fbref.com/en/players/e827567f/Ellery-Balcombe" xr:uid="{050433BE-1DBF-43BD-9208-10099E6E56AE}"/>
    <hyperlink ref="C519" r:id="rId174" display="https://fbref.com/en/country/ENG/England-Football" xr:uid="{6B355122-7ACB-45EA-978F-E676B9DCDF11}"/>
    <hyperlink ref="E519" r:id="rId175" display="https://fbref.com/en/squads/cd051869/Brentford-Stats" xr:uid="{6FA50BA3-AAAC-42CC-A4A6-99CED1C4C43C}"/>
    <hyperlink ref="AD519" r:id="rId176" display="https://fbref.com/en/players/e827567f/matchlogs/2023-2024/summary/Ellery-Balcombe-Match-Logs" xr:uid="{D1B0D266-C5D1-49BA-8B31-D92B0FCA99D6}"/>
    <hyperlink ref="B253" r:id="rId177" display="https://fbref.com/en/players/394854c4/George-Baldock" xr:uid="{B62E614C-A86B-4978-BA62-37D2892C5A63}"/>
    <hyperlink ref="C253" r:id="rId178" display="https://fbref.com/en/country/GRE/Greece-Football" xr:uid="{8A8184B2-9418-4909-A07C-85AF25ED6EC7}"/>
    <hyperlink ref="E253" r:id="rId179" display="https://fbref.com/en/squads/1df6b87e/Sheffield-United-Stats" xr:uid="{B0DFABE2-55F4-438A-BB6A-49422E9AF22A}"/>
    <hyperlink ref="AD253" r:id="rId180" display="https://fbref.com/en/players/394854c4/matchlogs/2023-2024/summary/George-Baldock-Match-Logs" xr:uid="{E420CE94-D70D-4310-9396-05893A1E1054}"/>
    <hyperlink ref="B287" r:id="rId181" display="https://fbref.com/en/players/a1390d2f/Carlos-Baleba" xr:uid="{CBEA0590-9402-4A6C-983D-9AE30D53544E}"/>
    <hyperlink ref="C287" r:id="rId182" display="https://fbref.com/en/country/CMR/Cameroon-Football" xr:uid="{0409E174-CD14-440E-A6A3-EDF3E78599C6}"/>
    <hyperlink ref="E287" r:id="rId183" display="https://fbref.com/en/squads/d07537b9/Brighton-and-Hove-Albion-Stats" xr:uid="{C5F29665-C420-4F00-B633-442F1B39BEE7}"/>
    <hyperlink ref="AD287" r:id="rId184" display="https://fbref.com/en/players/a1390d2f/matchlogs/2023-2024/summary/Carlos-Baleba-Match-Logs" xr:uid="{A773257F-28BE-46EB-8FEB-8DE52FBF4DD8}"/>
    <hyperlink ref="B458" r:id="rId185" display="https://fbref.com/en/players/f449640d/Fode-Ballo-Toure" xr:uid="{82125379-C280-4FCA-857A-B5DDDF89CF2D}"/>
    <hyperlink ref="C458" r:id="rId186" display="https://fbref.com/en/country/SEN/Senegal-Football" xr:uid="{5CDA9902-3409-4EF7-BA00-10EBD96B121C}"/>
    <hyperlink ref="E458" r:id="rId187" display="https://fbref.com/en/squads/fd962109/Fulham-Stats" xr:uid="{D01843C8-687A-4270-8684-E378B0E239B5}"/>
    <hyperlink ref="AD458" r:id="rId188" display="https://fbref.com/en/players/f449640d/matchlogs/2023-2024/summary/Fode-Ballo-Toure-Match-Logs" xr:uid="{3F7DE925-BA9F-4BA9-A3E2-833D6888A670}"/>
    <hyperlink ref="B383" r:id="rId189" display="https://fbref.com/en/players/2886c9b5/Shandon-Baptiste" xr:uid="{F9FCEA64-C585-4F94-A8AB-13E54ECF8A3B}"/>
    <hyperlink ref="C383" r:id="rId190" display="https://fbref.com/en/country/GRN/Grenada-Football" xr:uid="{9B43BA9D-0742-4F48-9E68-46ECC24C7E71}"/>
    <hyperlink ref="E383" r:id="rId191" display="https://fbref.com/en/squads/cd051869/Brentford-Stats" xr:uid="{388594FF-559D-40CD-9A22-9510B9CA569F}"/>
    <hyperlink ref="AD383" r:id="rId192" display="https://fbref.com/en/players/2886c9b5/matchlogs/2023-2024/summary/Shandon-Baptiste-Match-Logs" xr:uid="{CEF6846E-3848-4C36-A547-E5B2A08D5929}"/>
    <hyperlink ref="B193" r:id="rId193" display="https://fbref.com/en/players/3a24769f/Ross-Barkley" xr:uid="{A16074C4-5C87-49D6-BC3A-A1062AC92B90}"/>
    <hyperlink ref="C193" r:id="rId194" display="https://fbref.com/en/country/ENG/England-Football" xr:uid="{D2C91B25-F391-4731-BE52-766B2D06A04E}"/>
    <hyperlink ref="E193" r:id="rId195" display="https://fbref.com/en/squads/e297cd13/Luton-Town-Stats" xr:uid="{CDE1918B-3F3D-4DE7-B988-647557E7C37E}"/>
    <hyperlink ref="AD193" r:id="rId196" display="https://fbref.com/en/players/3a24769f/matchlogs/2023-2024/summary/Ross-Barkley-Match-Logs" xr:uid="{8A707682-EE98-4061-8910-92626E95D0BD}"/>
    <hyperlink ref="B384" r:id="rId197" display="https://fbref.com/en/players/3ea50f67/Harvey-Barnes" xr:uid="{DAAF6531-6081-4165-ACB8-8E2062EF656D}"/>
    <hyperlink ref="C384" r:id="rId198" display="https://fbref.com/en/country/ENG/England-Football" xr:uid="{ACE4250C-6BB5-471B-A689-3EF73CB0262A}"/>
    <hyperlink ref="E384" r:id="rId199" display="https://fbref.com/en/squads/b2b47a98/Newcastle-United-Stats" xr:uid="{9BAAAD78-8066-4E8F-ABC7-67212F551DAB}"/>
    <hyperlink ref="AD384" r:id="rId200" display="https://fbref.com/en/players/3ea50f67/matchlogs/2023-2024/summary/Harvey-Barnes-Match-Logs" xr:uid="{CB61EB53-5E6F-4A98-824E-10CBBDD59C9C}"/>
    <hyperlink ref="B520" r:id="rId201" display="https://fbref.com/en/players/c68c6838/Ty-Barnett" xr:uid="{0517774B-AAE7-496A-B400-8F8FDCD2B4C9}"/>
    <hyperlink ref="C520" r:id="rId202" display="https://fbref.com/en/country/ENG/England-Football" xr:uid="{921F0DCC-E921-47A3-B2BB-C97CE6EC80E0}"/>
    <hyperlink ref="E520" r:id="rId203" display="https://fbref.com/en/squads/8cec06e1/Wolverhampton-Wanderers-Stats" xr:uid="{7FEF6928-7A0B-41E7-9538-50A6F413762F}"/>
    <hyperlink ref="AD520" r:id="rId204" display="https://fbref.com/en/players/c68c6838/matchlogs/2023-2024/summary/Ty-Barnett-Match-Logs" xr:uid="{530E917E-9D21-4D39-8A65-E9CF34E5C327}"/>
    <hyperlink ref="B521" r:id="rId205" display="https://fbref.com/en/players/85d7679f/Luca-Barrington" xr:uid="{207038D2-2C0C-468B-A2ED-4BF191AF260E}"/>
    <hyperlink ref="C521" r:id="rId206" display="https://fbref.com/en/country/ENG/England-Football" xr:uid="{C876A9D0-AE7C-456C-B54D-23378E5D9B19}"/>
    <hyperlink ref="E521" r:id="rId207" display="https://fbref.com/en/squads/d07537b9/Brighton-and-Hove-Albion-Stats" xr:uid="{78DC7D47-16AD-4E66-AF84-11A46E55436C}"/>
    <hyperlink ref="AD521" r:id="rId208" display="https://fbref.com/en/players/85d7679f/matchlogs/2023-2024/summary/Luca-Barrington-Match-Logs" xr:uid="{4C354C81-8220-4665-9E1B-389B80F5E0E8}"/>
    <hyperlink ref="B345" r:id="rId209" display="https://fbref.com/en/players/1aa84968/Chris-Basham" xr:uid="{16BD9262-F636-4A71-A990-58379C9C3295}"/>
    <hyperlink ref="C345" r:id="rId210" display="https://fbref.com/en/country/ENG/England-Football" xr:uid="{CE4EB1D0-6323-4D5F-8601-6E5407CA2726}"/>
    <hyperlink ref="E345" r:id="rId211" display="https://fbref.com/en/squads/1df6b87e/Sheffield-United-Stats" xr:uid="{06DEAD7B-8B4F-449B-B819-D0DBA108BD2D}"/>
    <hyperlink ref="AD345" r:id="rId212" display="https://fbref.com/en/players/1aa84968/matchlogs/2023-2024/summary/Chris-Basham-Match-Logs" xr:uid="{A89AE3B7-113D-42F8-AF70-618271E27255}"/>
    <hyperlink ref="B185" r:id="rId213" display="https://fbref.com/en/players/a36524bf/Calvin-Bassey" xr:uid="{618EE20F-E037-4C84-9BE6-F4C84D9C3004}"/>
    <hyperlink ref="C185" r:id="rId214" display="https://fbref.com/en/country/NGA/Nigeria-Football" xr:uid="{0C89AAC2-52CF-4360-B969-547BBFDA35F6}"/>
    <hyperlink ref="E185" r:id="rId215" display="https://fbref.com/en/squads/fd962109/Fulham-Stats" xr:uid="{8F44D5A2-BD3F-4287-8D71-CBD1D4E72F3A}"/>
    <hyperlink ref="AD185" r:id="rId216" display="https://fbref.com/en/players/a36524bf/matchlogs/2023-2024/summary/Calvin-Bassey-Match-Logs" xr:uid="{D2C79050-2B38-4424-BB66-C32C2BCC69B2}"/>
    <hyperlink ref="B522" r:id="rId217" display="https://fbref.com/en/players/072e68ed/Altay-Bayindir" xr:uid="{A551A587-D17E-4F1C-9CBD-EB2525CC2336}"/>
    <hyperlink ref="C522" r:id="rId218" display="https://fbref.com/en/country/TUR/Turkey-Football" xr:uid="{17095F26-BB01-4BED-84D0-CB3CB626C914}"/>
    <hyperlink ref="E522" r:id="rId219" display="https://fbref.com/en/squads/19538871/Manchester-United-Stats" xr:uid="{593E367A-48B7-4124-BA12-8CACA48AD4A2}"/>
    <hyperlink ref="AD522" r:id="rId220" display="https://fbref.com/en/players/072e68ed/matchlogs/2023-2024/summary/Altay-Bayindir-Match-Logs" xr:uid="{55D0F1AF-9321-4780-9D9B-6F83DEA99988}"/>
    <hyperlink ref="B523" r:id="rId221" display="https://fbref.com/en/players/7cbd6d68/Eddie-Beach" xr:uid="{367A16D3-0B7F-466F-8986-D988D1B0BA83}"/>
    <hyperlink ref="C523" r:id="rId222" display="https://fbref.com/en/country/WAL/Wales-Football" xr:uid="{7C393355-AD2B-4340-B60C-723F1E81226D}"/>
    <hyperlink ref="E523" r:id="rId223" display="https://fbref.com/en/squads/cff3d9bb/Chelsea-Stats" xr:uid="{EDF0E392-1C8C-4F41-B405-CD6A63A5C170}"/>
    <hyperlink ref="AD523" r:id="rId224" display="https://fbref.com/en/players/7cbd6d68/matchlogs/2023-2024/summary/Eddie-Beach-Match-Logs" xr:uid="{C0E154B0-813B-4081-886E-AB007577E4FA}"/>
    <hyperlink ref="B496" r:id="rId225" display="https://fbref.com/en/players/50dc94ce/Donny-van-de-Beek" xr:uid="{6989D4AD-783F-4139-8666-6A996D8F977C}"/>
    <hyperlink ref="C496" r:id="rId226" display="https://fbref.com/en/country/NED/Netherlands-Football" xr:uid="{ACC3101C-A07A-41A5-9D4E-66C0656D8A42}"/>
    <hyperlink ref="E496" r:id="rId227" display="https://fbref.com/en/squads/19538871/Manchester-United-Stats" xr:uid="{C8C2FC0C-D560-4134-A26A-FBD69203BDB8}"/>
    <hyperlink ref="AD496" r:id="rId228" display="https://fbref.com/en/players/50dc94ce/matchlogs/2023-2024/summary/Donny-van-de-Beek-Match-Logs" xr:uid="{A57369CD-A3B1-4C25-916D-49592C41DF48}"/>
    <hyperlink ref="B169" r:id="rId229" display="https://fbref.com/en/players/399e9474/Amarii-Bell" xr:uid="{1F650D8B-5754-45F6-969F-946EC5B5C8C8}"/>
    <hyperlink ref="C169" r:id="rId230" display="https://fbref.com/en/country/JAM/Jamaica-Football" xr:uid="{F4ADF574-5698-4C1B-AC20-2B2AF27442F0}"/>
    <hyperlink ref="E169" r:id="rId231" display="https://fbref.com/en/squads/e297cd13/Luton-Town-Stats" xr:uid="{B5CCDCD5-2DBC-48FF-BB70-9993863202BE}"/>
    <hyperlink ref="AD169" r:id="rId232" display="https://fbref.com/en/players/399e9474/matchlogs/2023-2024/summary/Amarii-Bell-Match-Logs" xr:uid="{51D77538-B65C-4E6B-82A4-24E4EFA9C3F5}"/>
    <hyperlink ref="B301" r:id="rId233" display="https://fbref.com/en/players/10f0fdd3/Jean-Ricner-Bellegarde" xr:uid="{65EC4DEC-A262-47BD-A486-C92DC8D9EE09}"/>
    <hyperlink ref="C301" r:id="rId234" display="https://fbref.com/en/country/FRA/France-Football" xr:uid="{6E51639C-B784-4704-BA0F-9C7ED1BB23D4}"/>
    <hyperlink ref="E301" r:id="rId235" display="https://fbref.com/en/squads/8cec06e1/Wolverhampton-Wanderers-Stats" xr:uid="{5FB02BA9-A1E9-4B16-917C-FF5584976A25}"/>
    <hyperlink ref="AD301" r:id="rId236" display="https://fbref.com/en/players/10f0fdd3/matchlogs/2023-2024/summary/Jean-Ricner-Bellegarde-Match-Logs" xr:uid="{56564CB6-7665-4CD9-AB95-D95D086B3754}"/>
    <hyperlink ref="B375" r:id="rId237" display="https://fbref.com/en/players/9ade9ce1/Anis-Ben-Slimane" xr:uid="{FFA61BC6-07FF-43F0-8A8B-5B48E9FFF145}"/>
    <hyperlink ref="C375" r:id="rId238" display="https://fbref.com/en/country/TUN/Tunisia-Football" xr:uid="{979508F6-CE06-473B-8F4C-D128A4B0BFDC}"/>
    <hyperlink ref="E375" r:id="rId239" display="https://fbref.com/en/squads/1df6b87e/Sheffield-United-Stats" xr:uid="{960AB0C2-6F83-465B-B7DF-100E1674FA04}"/>
    <hyperlink ref="AD375" r:id="rId240" display="https://fbref.com/en/players/9ade9ce1/matchlogs/2023-2024/summary/Anis-Ben-Slimane-Match-Logs" xr:uid="{86A9E5EF-9251-4D2E-8A24-565368F04A64}"/>
    <hyperlink ref="B524" r:id="rId241" display="https://fbref.com/en/players/e4588897/Rhys-Bennett" xr:uid="{DB4D65CF-073D-4D06-A18F-D55DA2DAEE9D}"/>
    <hyperlink ref="C524" r:id="rId242" display="https://fbref.com/en/country/ENG/England-Football" xr:uid="{39419F2A-88F0-4918-BB2D-67BF4D0F15A7}"/>
    <hyperlink ref="E524" r:id="rId243" display="https://fbref.com/en/squads/19538871/Manchester-United-Stats" xr:uid="{6BD1AC32-AA06-4B45-B644-42B6079AC3E5}"/>
    <hyperlink ref="AD524" r:id="rId244" display="https://fbref.com/en/players/e4588897/matchlogs/2023-2024/summary/Rhys-Bennett-Match-Logs" xr:uid="{AAFEBCB5-F361-41B5-932A-EDD52CAAC0B5}"/>
    <hyperlink ref="B293" r:id="rId245" display="https://fbref.com/en/players/5a04fd92/Said-Benrahma" xr:uid="{A7CE3706-89AC-4F57-95DF-F4DFE2ADB632}"/>
    <hyperlink ref="C293" r:id="rId246" display="https://fbref.com/en/country/ALG/Algeria-Football" xr:uid="{8F396B62-A3D5-4640-BCF0-172683365137}"/>
    <hyperlink ref="E293" r:id="rId247" display="https://fbref.com/en/squads/7c21e445/West-Ham-United-Stats" xr:uid="{182AA52C-2006-4920-8559-D11E7CC4D503}"/>
    <hyperlink ref="AD293" r:id="rId248" display="https://fbref.com/en/players/5a04fd92/matchlogs/2023-2024/summary/Said-Benrahma-Match-Logs" xr:uid="{51175143-D259-46E9-B075-1479CAA1794E}"/>
    <hyperlink ref="B434" r:id="rId249" display="https://fbref.com/en/players/3b8674e6/Rodrigo-Bentancur" xr:uid="{F66442BB-7173-4052-A403-D75E8A911B56}"/>
    <hyperlink ref="C434" r:id="rId250" display="https://fbref.com/en/country/URU/Uruguay-Football" xr:uid="{2271C519-1DAF-411E-AB5F-1CD54300A95C}"/>
    <hyperlink ref="E434" r:id="rId251" display="https://fbref.com/en/squads/361ca564/Tottenham-Hotspur-Stats" xr:uid="{FD2A6D48-AF74-4E52-A21F-85DBF23ED70C}"/>
    <hyperlink ref="AD434" r:id="rId252" display="https://fbref.com/en/players/3b8674e6/matchlogs/2023-2024/summary/Rodrigo-Bentancur-Match-Logs" xr:uid="{2F370D43-05B5-4786-A55F-BBE98EED0D29}"/>
    <hyperlink ref="B370" r:id="rId253" display="https://fbref.com/en/players/68db6358/Daniel-Bentley" xr:uid="{39D929E5-1A51-4150-9D03-E88A5835AF6B}"/>
    <hyperlink ref="C370" r:id="rId254" display="https://fbref.com/en/country/ENG/England-Football" xr:uid="{19696A51-48BD-47C6-9899-3419BECC112F}"/>
    <hyperlink ref="E370" r:id="rId255" display="https://fbref.com/en/squads/8cec06e1/Wolverhampton-Wanderers-Stats" xr:uid="{F64957F5-C5FD-4844-A8AA-B3164F39A059}"/>
    <hyperlink ref="AD370" r:id="rId256" display="https://fbref.com/en/players/68db6358/matchlogs/2023-2024/summary/Daniel-Bentley-Match-Logs" xr:uid="{49F6A90A-395B-4BAB-A48B-14FB0E12DCE4}"/>
    <hyperlink ref="B254" r:id="rId257" display="https://fbref.com/en/players/f72293fc/Johann-Berg-Gudmundsson" xr:uid="{10EC1B05-C7CE-4B49-96CB-89F336A0BD6F}"/>
    <hyperlink ref="C254" r:id="rId258" display="https://fbref.com/en/country/ISL/Iceland-Football" xr:uid="{0C701E5A-108F-4B84-B7C1-F0AAED3FB396}"/>
    <hyperlink ref="E254" r:id="rId259" display="https://fbref.com/en/squads/943e8050/Burnley-Stats" xr:uid="{AC78663D-2473-4A40-AF7F-B3B2ACB2963B}"/>
    <hyperlink ref="AD254" r:id="rId260" display="https://fbref.com/en/players/f72293fc/matchlogs/2023-2024/summary/Johann-Berg-Gudmundsson-Match-Logs" xr:uid="{F9C17FE0-6833-4E70-829F-1BE7D09063CB}"/>
    <hyperlink ref="B83" r:id="rId261" display="https://fbref.com/en/players/d0b6129f/Sander-Berge" xr:uid="{2BE512A0-DB61-4496-BA99-2B80750A00CC}"/>
    <hyperlink ref="C83" r:id="rId262" display="https://fbref.com/en/country/NOR/Norway-Football" xr:uid="{23C91B43-CE1A-44D4-A02C-A8657A627829}"/>
    <hyperlink ref="E83" r:id="rId263" display="https://fbref.com/en/squads/943e8050/Burnley-Stats" xr:uid="{64052E1A-3D5E-47E1-B955-1F9749F09001}"/>
    <hyperlink ref="AD83" r:id="rId264" display="https://fbref.com/en/players/d0b6129f/matchlogs/2023-2024/summary/Sander-Berge-Match-Logs" xr:uid="{6B9F10AC-4BF3-44B8-BCD2-7249E12DBD07}"/>
    <hyperlink ref="B525" r:id="rId265" display="https://fbref.com/en/players/b59c2a92/Lucas-Bergstrom" xr:uid="{10B7E3E9-7B8A-4AC6-A888-6F46D4B91652}"/>
    <hyperlink ref="C525" r:id="rId266" display="https://fbref.com/en/country/FIN/Finland-Football" xr:uid="{5BF44476-25AD-4EA3-9D9F-40BC59F471CF}"/>
    <hyperlink ref="E525" r:id="rId267" display="https://fbref.com/en/squads/cff3d9bb/Chelsea-Stats" xr:uid="{AEF17091-CEA2-4BAF-A146-4770F90A4953}"/>
    <hyperlink ref="AD525" r:id="rId268" display="https://fbref.com/en/players/b59c2a92/matchlogs/2023-2024/summary/Lucas-Bergstrom-Match-Logs" xr:uid="{BE352A54-85E2-4E57-A1E9-9E50ACE9F3D1}"/>
    <hyperlink ref="B467" r:id="rId269" display="https://fbref.com/en/players/2aaadf33/Luke-Berry" xr:uid="{ECE99859-2DF0-4685-837B-50D08BD201F1}"/>
    <hyperlink ref="C467" r:id="rId270" display="https://fbref.com/en/country/ENG/England-Football" xr:uid="{74AF1F46-5227-4024-ACCF-47438BDD765A}"/>
    <hyperlink ref="E467" r:id="rId271" display="https://fbref.com/en/squads/e297cd13/Luton-Town-Stats" xr:uid="{707E7664-3FBD-4840-A0C7-FA10C661A5C1}"/>
    <hyperlink ref="AD467" r:id="rId272" display="https://fbref.com/en/players/2aaadf33/matchlogs/2023-2024/summary/Luke-Berry-Match-Logs" xr:uid="{62659DBA-64C1-4140-A83D-A66B6C0F7744}"/>
    <hyperlink ref="B312" r:id="rId273" display="https://fbref.com/en/players/ed5c0319/Beto" xr:uid="{4D364928-8252-4B0B-845B-0E34830EF9EB}"/>
    <hyperlink ref="C312" r:id="rId274" display="https://fbref.com/en/country/GNB/Guinea-Bissau-Football" xr:uid="{7B209330-5ACB-40E7-8EC1-8C4F8030B15A}"/>
    <hyperlink ref="E312" r:id="rId275" display="https://fbref.com/en/squads/d3fd31cc/Everton-Stats" xr:uid="{C6A49EDE-1FAF-4A4C-8B3C-29378B741CC6}"/>
    <hyperlink ref="AD312" r:id="rId276" display="https://fbref.com/en/players/ed5c0319/matchlogs/2023-2024/summary/Beto-Match-Logs" xr:uid="{BFE11BEA-CD60-4221-9154-162270CD47D4}"/>
    <hyperlink ref="B526" r:id="rId277" display="https://fbref.com/en/players/0d85a4e8/Marcus-Bettinelli" xr:uid="{E7761B32-9982-494F-8D81-036103EADCC6}"/>
    <hyperlink ref="C526" r:id="rId278" display="https://fbref.com/en/country/ENG/England-Football" xr:uid="{194F1A71-6918-43EE-895A-2B2169CE7EE0}"/>
    <hyperlink ref="E526" r:id="rId279" display="https://fbref.com/en/squads/cff3d9bb/Chelsea-Stats" xr:uid="{50EA088A-5FE4-4470-85B2-6312D4CE85C2}"/>
    <hyperlink ref="AD526" r:id="rId280" display="https://fbref.com/en/players/0d85a4e8/matchlogs/2023-2024/summary/Marcus-Bettinelli-Match-Logs" xr:uid="{39C106D4-07A2-486A-A99F-4CFDC96CA7E2}"/>
    <hyperlink ref="B137" r:id="rId281" display="https://fbref.com/en/players/9af1f9ff/Jordan-Beyer" xr:uid="{E71D53D3-4142-49B2-9335-308552705CBB}"/>
    <hyperlink ref="C137" r:id="rId282" display="https://fbref.com/en/country/GER/Germany-Football" xr:uid="{CDC02BD3-A678-4D79-BFC1-247264A15EA3}"/>
    <hyperlink ref="E137" r:id="rId283" display="https://fbref.com/en/squads/943e8050/Burnley-Stats" xr:uid="{A0383FE9-FEEF-4F6E-93D3-F7A24B773BE0}"/>
    <hyperlink ref="AD137" r:id="rId284" display="https://fbref.com/en/players/9af1f9ff/matchlogs/2023-2024/summary/Jordan-Beyer-Match-Logs" xr:uid="{05F643D1-7E39-439C-96A8-72985306166B}"/>
    <hyperlink ref="B141" r:id="rId285" display="https://fbref.com/en/players/d328a254/Philip-Billing" xr:uid="{C6209AD6-F9CD-40D8-9E5D-74CF3059F7BD}"/>
    <hyperlink ref="C141" r:id="rId286" display="https://fbref.com/en/country/DEN/Denmark-Football" xr:uid="{D18E2967-F8EF-4A81-8063-EFD7E3648CE6}"/>
    <hyperlink ref="E141" r:id="rId287" display="https://fbref.com/en/squads/4ba7cbea/Bournemouth-Stats" xr:uid="{A3E67330-D29E-4906-8CC5-C5028C4EE693}"/>
    <hyperlink ref="AD141" r:id="rId288" display="https://fbref.com/en/players/d328a254/matchlogs/2023-2024/summary/Philip-Billing-Match-Logs" xr:uid="{EE1D9A7F-FD02-4389-82B2-301F90F79FE4}"/>
    <hyperlink ref="B110" r:id="rId289" display="https://fbref.com/en/players/6c203af0/Yves-Bissouma" xr:uid="{EED32E74-F52C-47B0-842A-F954DD06EC99}"/>
    <hyperlink ref="C110" r:id="rId290" display="https://fbref.com/en/country/MLI/Mali-Football" xr:uid="{7F37A0C9-C4B6-4F3E-A7D1-97B0120E3360}"/>
    <hyperlink ref="E110" r:id="rId291" display="https://fbref.com/en/squads/361ca564/Tottenham-Hotspur-Stats" xr:uid="{F1A9E176-391A-4FE5-B50D-07A68102E9E2}"/>
    <hyperlink ref="AD110" r:id="rId292" display="https://fbref.com/en/players/6c203af0/matchlogs/2023-2024/summary/Yves-Bissouma-Match-Logs" xr:uid="{3D484199-A0CE-44DA-A0ED-FC3F6F543F57}"/>
    <hyperlink ref="B477" r:id="rId293" display="https://fbref.com/en/players/4c5835e6/Benicio-Boaitey" xr:uid="{946948DA-CD56-4878-97FB-AE41891844DB}"/>
    <hyperlink ref="C477" r:id="rId294" display="https://fbref.com/en/country/ENG/England-Football" xr:uid="{586B406E-E136-4D76-A293-70375FD8A0EC}"/>
    <hyperlink ref="E477" r:id="rId295" display="https://fbref.com/en/squads/d07537b9/Brighton-and-Hove-Albion-Stats" xr:uid="{35557BB4-8A73-4EED-91D7-34736510A136}"/>
    <hyperlink ref="AD477" r:id="rId296" display="https://fbref.com/en/players/4c5835e6/matchlogs/2023-2024/summary/Benicio-Boaitey-Match-Logs" xr:uid="{F00A30E0-8351-4913-B65D-4EC37778AAF1}"/>
    <hyperlink ref="B448" r:id="rId297" display="https://fbref.com/en/players/eed2427e/Oscar-Bobb" xr:uid="{5954FBA9-F4F6-479A-9B8A-FE97AFAC771A}"/>
    <hyperlink ref="C448" r:id="rId298" display="https://fbref.com/en/country/NOR/Norway-Football" xr:uid="{D253491C-BB01-412E-9019-EC81A66D02D5}"/>
    <hyperlink ref="E448" r:id="rId299" display="https://fbref.com/en/squads/b8fd03ef/Manchester-City-Stats" xr:uid="{407A3F53-B530-4700-AC31-C69011EF3099}"/>
    <hyperlink ref="AD448" r:id="rId300" display="https://fbref.com/en/players/eed2427e/matchlogs/2023-2024/summary/Oscar-Bobb-Match-Logs" xr:uid="{BB27EB8C-0345-44B6-92B3-42418EFC6E45}"/>
    <hyperlink ref="B138" r:id="rId301" display="https://fbref.com/en/players/ae5019e6/Jayden-Bogle" xr:uid="{5EB60A3F-2CFE-4E6E-8B7E-CA8734D11FBB}"/>
    <hyperlink ref="C138" r:id="rId302" display="https://fbref.com/en/country/ENG/England-Football" xr:uid="{6BC3E1A8-6FC1-4400-A672-6FB0448F6442}"/>
    <hyperlink ref="E138" r:id="rId303" display="https://fbref.com/en/squads/1df6b87e/Sheffield-United-Stats" xr:uid="{5661BA3B-4059-4BB4-B2B3-AC0D623272A8}"/>
    <hyperlink ref="AD138" r:id="rId304" display="https://fbref.com/en/players/ae5019e6/matchlogs/2023-2024/summary/Jayden-Bogle-Match-Logs" xr:uid="{3315695E-44D0-4298-82B0-B67A6CD97644}"/>
    <hyperlink ref="B171" r:id="rId305" display="https://fbref.com/en/players/a4ac4b8f/Willy-Boly" xr:uid="{60FF4976-048D-4004-BB65-F9B787EDEF4A}"/>
    <hyperlink ref="C171" r:id="rId306" display="https://fbref.com/en/country/CIV/Cote-dIvoire-Football" xr:uid="{B249D65E-CA19-433D-9D38-F0B868C1E7CD}"/>
    <hyperlink ref="E171" r:id="rId307" display="https://fbref.com/en/squads/e4a775cb/Nottingham-Forest-Stats" xr:uid="{30433BF1-71D8-49F3-8594-1E212B61CA50}"/>
    <hyperlink ref="AD171" r:id="rId308" display="https://fbref.com/en/players/a4ac4b8f/matchlogs/2023-2024/summary/Willy-Boly-Match-Logs" xr:uid="{FBF03C92-24A7-431A-8860-1E65691D5D97}"/>
    <hyperlink ref="B290" r:id="rId309" display="https://fbref.com/en/players/ccce7025/Sven-Botman" xr:uid="{F3CE4FF2-6603-4992-BA34-85FD4932AC1B}"/>
    <hyperlink ref="C290" r:id="rId310" display="https://fbref.com/en/country/NED/Netherlands-Football" xr:uid="{B7650725-9B21-4B2C-9F9C-1D4BF551F0A1}"/>
    <hyperlink ref="E290" r:id="rId311" display="https://fbref.com/en/squads/b2b47a98/Newcastle-United-Stats" xr:uid="{1809BF9D-5469-400D-9A64-945C1C9D7ADB}"/>
    <hyperlink ref="AD290" r:id="rId312" display="https://fbref.com/en/players/ccce7025/matchlogs/2023-2024/summary/Sven-Botman-Match-Logs" xr:uid="{928F5760-7094-4DA4-AE87-CB3C17DF0F3B}"/>
    <hyperlink ref="B29" r:id="rId313" display="https://fbref.com/en/players/79c84d1c/Jarrod-Bowen" xr:uid="{DB7B050C-9E31-4123-A185-BC6F9388BEE6}"/>
    <hyperlink ref="C29" r:id="rId314" display="https://fbref.com/en/country/ENG/England-Football" xr:uid="{5F225FB4-5B06-4162-8AD1-A40238E736EA}"/>
    <hyperlink ref="E29" r:id="rId315" display="https://fbref.com/en/squads/7c21e445/West-Ham-United-Stats" xr:uid="{A10DEB34-A1DF-49FC-99F5-48E62B691333}"/>
    <hyperlink ref="AD29" r:id="rId316" display="https://fbref.com/en/players/79c84d1c/matchlogs/2023-2024/summary/Jarrod-Bowen-Match-Logs" xr:uid="{E63E0D6F-26E0-4890-A19E-8B0AF23F1C78}"/>
    <hyperlink ref="B527" r:id="rId317" display="https://fbref.com/en/players/bbd67769/Conor-Bradley" xr:uid="{7A155B8B-899E-4056-A18B-22CAC1B41F2C}"/>
    <hyperlink ref="C527" r:id="rId318" display="https://fbref.com/en/country/NIR/Northern-Ireland-Football" xr:uid="{8CBCCE51-D6CC-43C5-BDB6-65EFFCCB2C25}"/>
    <hyperlink ref="E527" r:id="rId319" display="https://fbref.com/en/squads/822bd0ba/Liverpool-Stats" xr:uid="{82535360-A3B6-48CE-80ED-61ACC41500A9}"/>
    <hyperlink ref="AD527" r:id="rId320" display="https://fbref.com/en/players/bbd67769/matchlogs/2023-2024/summary/Conor-Bradley-Match-Logs" xr:uid="{F6591B47-222D-4F62-AB3E-DFF725DCCB59}"/>
    <hyperlink ref="B77" r:id="rId321" display="https://fbref.com/en/players/c1949191/Jarrad-Branthwaite" xr:uid="{8036A16E-2758-4181-BD02-9B90BF5E8767}"/>
    <hyperlink ref="C77" r:id="rId322" display="https://fbref.com/en/country/ENG/England-Football" xr:uid="{A241322F-D928-45FB-B60F-E7501B6D78EA}"/>
    <hyperlink ref="E77" r:id="rId323" display="https://fbref.com/en/squads/d3fd31cc/Everton-Stats" xr:uid="{426FE0F6-6403-41F7-A8D7-9444C660A75B}"/>
    <hyperlink ref="AD77" r:id="rId324" display="https://fbref.com/en/players/c1949191/matchlogs/2023-2024/summary/Jarrad-Branthwaite-Match-Logs" xr:uid="{0E662AE7-3F14-4BC0-A6EA-5890E2E33750}"/>
    <hyperlink ref="B400" r:id="rId325" display="https://fbref.com/en/players/30e81a88/Rhian-Brewster" xr:uid="{058B0454-7736-458C-8C5D-C2AA8CBB2F59}"/>
    <hyperlink ref="C400" r:id="rId326" display="https://fbref.com/en/country/ENG/England-Football" xr:uid="{7E822306-FEE3-467F-8FD1-01BF15447E80}"/>
    <hyperlink ref="E400" r:id="rId327" display="https://fbref.com/en/squads/1df6b87e/Sheffield-United-Stats" xr:uid="{F97B7D53-5E3F-4BA7-AE17-68E835B7BA4F}"/>
    <hyperlink ref="AD400" r:id="rId328" display="https://fbref.com/en/players/30e81a88/matchlogs/2023-2024/summary/Rhian-Brewster-Match-Logs" xr:uid="{AFBC28C6-7779-48C3-91D8-A620AFCD96D7}"/>
    <hyperlink ref="B528" r:id="rId329" display="https://fbref.com/en/players/c2c5ecda/Ethan-Brierley" xr:uid="{1526CC17-3327-4A65-B251-442D462F01FF}"/>
    <hyperlink ref="C528" r:id="rId330" display="https://fbref.com/en/country/ENG/England-Football" xr:uid="{5C095EED-B887-4014-90EC-AA66CAB02C93}"/>
    <hyperlink ref="E528" r:id="rId331" display="https://fbref.com/en/squads/cd051869/Brentford-Stats" xr:uid="{40BFE5DE-83D2-4975-9D65-D0139943C066}"/>
    <hyperlink ref="AD528" r:id="rId332" display="https://fbref.com/en/players/c2c5ecda/matchlogs/2023-2024/summary/Ethan-Brierley-Match-Logs" xr:uid="{B8B1B31A-2FA5-4AB8-A285-6A8803F6A155}"/>
    <hyperlink ref="B352" r:id="rId333" display="https://fbref.com/en/players/97220da2/Armando-Broja" xr:uid="{251B1E13-0593-49B1-87D0-AD18E0422E6C}"/>
    <hyperlink ref="C352" r:id="rId334" display="https://fbref.com/en/country/ALB/Albania-Football" xr:uid="{38D3F662-1FEB-44CF-BA62-C1730416782E}"/>
    <hyperlink ref="E352" r:id="rId335" display="https://fbref.com/en/squads/cff3d9bb/Chelsea-Stats" xr:uid="{861A2229-1463-4AFB-B7F5-47967D9CEAA3}"/>
    <hyperlink ref="AD352" r:id="rId336" display="https://fbref.com/en/players/97220da2/matchlogs/2023-2024/summary/Armando-Broja-Match-Logs" xr:uid="{C7C94F76-0E18-4F36-A40A-7656458AB786}"/>
    <hyperlink ref="B529" r:id="rId337" display="https://fbref.com/en/players/330f638c/Joshua-Brooking" xr:uid="{BC2B6C14-04E1-4BC0-93A2-D9B66C577C6D}"/>
    <hyperlink ref="C529" r:id="rId338" display="https://fbref.com/en/country/ENG/England-Football" xr:uid="{74D063AA-7C69-4578-A80F-27F96FE2C13A}"/>
    <hyperlink ref="E529" r:id="rId339" display="https://fbref.com/en/squads/cff3d9bb/Chelsea-Stats" xr:uid="{B240D10C-58B0-469B-9FA1-6A819B85EC93}"/>
    <hyperlink ref="AD529" r:id="rId340" display="https://fbref.com/en/players/330f638c/matchlogs/2023-2024/summary/Joshua-Brooking-Match-Logs" xr:uid="{45877201-845A-4A28-AD64-DC3F92567F0A}"/>
    <hyperlink ref="B360" r:id="rId341" display="https://fbref.com/en/players/5f346071/Andre-Brooks" xr:uid="{45F47253-BFD7-4460-8295-1E9C3F607746}"/>
    <hyperlink ref="C360" r:id="rId342" display="https://fbref.com/en/country/ENG/England-Football" xr:uid="{02FEB694-3705-49F4-85B3-472E0AFE425A}"/>
    <hyperlink ref="E360" r:id="rId343" display="https://fbref.com/en/squads/1df6b87e/Sheffield-United-Stats" xr:uid="{4A044BA3-5912-49E4-9DBC-DAB3C549FCB5}"/>
    <hyperlink ref="AD360" r:id="rId344" display="https://fbref.com/en/players/5f346071/matchlogs/2023-2024/summary/Andre-Brooks-Match-Logs" xr:uid="{87A9BD32-0FA7-4E40-836B-6ADD435E7E5A}"/>
    <hyperlink ref="B371" r:id="rId345" display="https://fbref.com/en/players/dc4cae05/David-Brooks" xr:uid="{D4314AA6-55D9-4B40-8B21-0A02C3A0A3A5}"/>
    <hyperlink ref="C371" r:id="rId346" display="https://fbref.com/en/country/WAL/Wales-Football" xr:uid="{8A8CCF09-B7A1-46D4-8D8C-55D56FFD9182}"/>
    <hyperlink ref="E371" r:id="rId347" display="https://fbref.com/en/squads/4ba7cbea/Bournemouth-Stats" xr:uid="{73859305-E0BD-449D-A141-B9544490E0DD}"/>
    <hyperlink ref="AD371" r:id="rId348" display="https://fbref.com/en/players/dc4cae05/matchlogs/2023-2024/summary/David-Brooks-Match-Logs" xr:uid="{7849716F-36D8-43B3-8320-F7E3F78A4017}"/>
    <hyperlink ref="B199" r:id="rId349" display="https://fbref.com/en/players/ca18c8f1/Jacob-Brown" xr:uid="{A5D61606-76EF-43F1-BDBD-E2F93A70AA4D}"/>
    <hyperlink ref="C199" r:id="rId350" display="https://fbref.com/en/country/SCO/Scotland-Football" xr:uid="{3E6EB1FA-2C28-4941-B509-E5761D72AD56}"/>
    <hyperlink ref="E199" r:id="rId351" display="https://fbref.com/en/squads/e297cd13/Luton-Town-Stats" xr:uid="{605D3867-3E88-4251-B5B7-7BA75F47736B}"/>
    <hyperlink ref="AD199" r:id="rId352" display="https://fbref.com/en/players/ca18c8f1/matchlogs/2023-2024/summary/Jacob-Brown-Match-Logs" xr:uid="{9EE54BAB-094C-4F8F-BA2B-DA645F1711DC}"/>
    <hyperlink ref="B89" r:id="rId353" display="https://fbref.com/en/players/47369df8/Josh-Brownhill" xr:uid="{02D129F8-A937-49F3-A06A-D3EB147582D9}"/>
    <hyperlink ref="C89" r:id="rId354" display="https://fbref.com/en/country/ENG/England-Football" xr:uid="{3111FAEA-ED23-4DEC-A6EE-2648CA6EE960}"/>
    <hyperlink ref="E89" r:id="rId355" display="https://fbref.com/en/squads/943e8050/Burnley-Stats" xr:uid="{5BF795A1-74BC-490E-B80A-74AA7D68E72D}"/>
    <hyperlink ref="AD89" r:id="rId356" display="https://fbref.com/en/players/47369df8/matchlogs/2023-2024/summary/Josh-Brownhill-Match-Logs" xr:uid="{B35D95A4-512C-47C1-874A-3E7FD04EDFBD}"/>
    <hyperlink ref="B304" r:id="rId357" display="https://fbref.com/en/players/4e204552/Jacob-Bruun-Larsen" xr:uid="{8AC7A99C-3BC8-462D-982F-2B347A0CC35C}"/>
    <hyperlink ref="C304" r:id="rId358" display="https://fbref.com/en/country/DEN/Denmark-Football" xr:uid="{3AE3F3D8-6404-4864-97A6-728C528C0F2F}"/>
    <hyperlink ref="E304" r:id="rId359" display="https://fbref.com/en/squads/943e8050/Burnley-Stats" xr:uid="{3A252354-1734-449D-B321-3DAF90EB9FDB}"/>
    <hyperlink ref="AD304" r:id="rId360" display="https://fbref.com/en/players/4e204552/matchlogs/2023-2024/summary/Jacob-Bruun-Larsen-Match-Logs" xr:uid="{A2CC3A96-622A-43D0-AC66-F4D827B78DD1}"/>
    <hyperlink ref="B338" r:id="rId361" display="https://fbref.com/en/players/bfc3b3a0/Hugo-Bueno" xr:uid="{3FFEB2B1-915C-4A9D-B1E4-583F549B6284}"/>
    <hyperlink ref="C338" r:id="rId362" display="https://fbref.com/en/country/ESP/Spain-Football" xr:uid="{9C7C442B-E7DA-4674-8DAA-F5A057F84985}"/>
    <hyperlink ref="E338" r:id="rId363" display="https://fbref.com/en/squads/8cec06e1/Wolverhampton-Wanderers-Stats" xr:uid="{61010996-AEBD-4CF5-BDA5-9989FC4C4894}"/>
    <hyperlink ref="AD338" r:id="rId364" display="https://fbref.com/en/players/bfc3b3a0/matchlogs/2023-2024/summary/Hugo-Bueno-Match-Logs" xr:uid="{18CB8465-65FE-4A4B-AE28-81B77DC7F043}"/>
    <hyperlink ref="B421" r:id="rId365" display="https://fbref.com/en/players/edc98fac/Santiago-Bueno" xr:uid="{594C945E-9189-4BC8-8D2F-D516A32D5BC1}"/>
    <hyperlink ref="C421" r:id="rId366" display="https://fbref.com/en/country/URU/Uruguay-Football" xr:uid="{BBE2A796-8E71-4AD0-B1CF-A6AA7421177F}"/>
    <hyperlink ref="E421" r:id="rId367" display="https://fbref.com/en/squads/8cec06e1/Wolverhampton-Wanderers-Stats" xr:uid="{25C58A3C-4567-4F50-A533-2B621B0CDE24}"/>
    <hyperlink ref="AD421" r:id="rId368" display="https://fbref.com/en/players/edc98fac/matchlogs/2023-2024/summary/Santiago-Bueno-Match-Logs" xr:uid="{A56D6F1D-6329-436F-B573-180AA943DE2C}"/>
    <hyperlink ref="B335" r:id="rId369" display="https://fbref.com/en/players/468a7a91/Facundo-Buonanotte" xr:uid="{9EBBF981-6870-4D18-94CF-3BC0C6301AE5}"/>
    <hyperlink ref="C335" r:id="rId370" display="https://fbref.com/en/country/ARG/Argentina-Football" xr:uid="{57B1B95A-0938-40C0-8511-8FF5EFA08208}"/>
    <hyperlink ref="E335" r:id="rId371" display="https://fbref.com/en/squads/d07537b9/Brighton-and-Hove-Albion-Stats" xr:uid="{9882319C-E865-4463-9E65-ABE1A43B5A8F}"/>
    <hyperlink ref="AD335" r:id="rId372" display="https://fbref.com/en/players/468a7a91/matchlogs/2023-2024/summary/Facundo-Buonanotte-Match-Logs" xr:uid="{298EE9D4-9143-48C0-B703-5B630BF9F92A}"/>
    <hyperlink ref="B269" r:id="rId373" display="https://fbref.com/en/players/a681b7b7/Reece-Burke" xr:uid="{113AA274-0D11-46BE-92D3-FD7E3B44C6AB}"/>
    <hyperlink ref="C269" r:id="rId374" display="https://fbref.com/en/country/ENG/England-Football" xr:uid="{F9B0ABE0-789F-4127-B93C-99248262B828}"/>
    <hyperlink ref="E269" r:id="rId375" display="https://fbref.com/en/squads/e297cd13/Luton-Town-Stats" xr:uid="{75D28A85-E3AA-4414-9D38-D00008E07F42}"/>
    <hyperlink ref="AD269" r:id="rId376" display="https://fbref.com/en/players/a681b7b7/matchlogs/2023-2024/summary/Reece-Burke-Match-Logs" xr:uid="{86289AC7-4334-4651-A5F8-DB71D36CA527}"/>
    <hyperlink ref="B142" r:id="rId377" display="https://fbref.com/en/players/b2d31e83/Dan-Burn" xr:uid="{8127EA08-F8BE-4F1F-90C0-0A58FDF1816D}"/>
    <hyperlink ref="C142" r:id="rId378" display="https://fbref.com/en/country/ENG/England-Football" xr:uid="{3899B35C-5BB8-4E06-9CB3-B15E9E17130A}"/>
    <hyperlink ref="E142" r:id="rId379" display="https://fbref.com/en/squads/b2b47a98/Newcastle-United-Stats" xr:uid="{AABECD04-F003-4FB8-B55D-4C6C696173AA}"/>
    <hyperlink ref="AD142" r:id="rId380" display="https://fbref.com/en/players/b2d31e83/matchlogs/2023-2024/summary/Dan-Burn-Match-Logs" xr:uid="{A3681054-6E72-4C92-8B7E-7F2B69635048}"/>
    <hyperlink ref="B486" r:id="rId381" display="https://fbref.com/en/players/dab84ad2/Mason-Burstow" xr:uid="{0DF5688F-D7BD-4D3A-AAB1-42D71E65DCFC}"/>
    <hyperlink ref="C486" r:id="rId382" display="https://fbref.com/en/country/ENG/England-Football" xr:uid="{360D81B8-7BCE-4FDC-9666-EEBC5A476908}"/>
    <hyperlink ref="E486" r:id="rId383" display="https://fbref.com/en/squads/cff3d9bb/Chelsea-Stats" xr:uid="{10DADC74-FF33-4CBA-8AF5-4B64CEFCAE3A}"/>
    <hyperlink ref="AD486" r:id="rId384" display="https://fbref.com/en/players/dab84ad2/matchlogs/2023-2024/summary/Mason-Burstow-Match-Logs" xr:uid="{2ACF714F-142F-4FBC-A8E7-7A4C22C68274}"/>
    <hyperlink ref="B530" r:id="rId385" display="https://fbref.com/en/players/15ee4bc1/Jili-Buyabu" xr:uid="{DBE20C46-10ED-455F-B7BD-899F2E434A18}"/>
    <hyperlink ref="C530" r:id="rId386" display="https://fbref.com/en/country/ENG/England-Football" xr:uid="{39BDAFF0-5B50-46B3-8DCD-4C59395115D4}"/>
    <hyperlink ref="E530" r:id="rId387" display="https://fbref.com/en/squads/1df6b87e/Sheffield-United-Stats" xr:uid="{70465577-46F7-4D79-9414-D02B1884BA93}"/>
    <hyperlink ref="AD530" r:id="rId388" display="https://fbref.com/en/players/15ee4bc1/matchlogs/2023-2024/summary/Jili-Buyabu-Match-Logs" xr:uid="{31012CA5-FF14-490A-BD16-2A7FE999D4F5}"/>
    <hyperlink ref="B117" r:id="rId389" display="https://fbref.com/en/players/16264a81/Moises-Caicedo" xr:uid="{23560AC7-407A-4E61-9064-BE030372846B}"/>
    <hyperlink ref="C117" r:id="rId390" display="https://fbref.com/en/country/ECU/Ecuador-Football" xr:uid="{0A81BC79-2100-413D-9B1B-5C2721FF23C6}"/>
    <hyperlink ref="E117" r:id="rId391" display="https://fbref.com/en/squads/cff3d9bb/Chelsea-Stats" xr:uid="{FC7DFDFE-A887-4097-BC7F-AED73545EADB}"/>
    <hyperlink ref="AD117" r:id="rId392" display="https://fbref.com/en/players/16264a81/matchlogs/2023-2024/summary/Moises-Caicedo-Match-Logs" xr:uid="{C006C5B9-798E-4774-90D3-9F5CBD7FE961}"/>
    <hyperlink ref="B255" r:id="rId393" display="https://fbref.com/en/players/a8748947/Tom-Cairney" xr:uid="{2E78D45F-FD0F-4A66-B1FB-CC30399D7F00}"/>
    <hyperlink ref="C255" r:id="rId394" display="https://fbref.com/en/country/SCO/Scotland-Football" xr:uid="{95CF342D-CCB5-4A74-BD57-F68152684B45}"/>
    <hyperlink ref="E255" r:id="rId395" display="https://fbref.com/en/squads/fd962109/Fulham-Stats" xr:uid="{6CB10B7C-3323-4A0A-9A02-20AAA95453EC}"/>
    <hyperlink ref="AD255" r:id="rId396" display="https://fbref.com/en/players/a8748947/matchlogs/2023-2024/summary/Tom-Cairney-Match-Logs" xr:uid="{AF555A7A-961C-49AB-96D6-80924F80DF04}"/>
    <hyperlink ref="B172" r:id="rId397" display="https://fbref.com/en/players/59e6e5bf/Dominic-Calvert-Lewin" xr:uid="{BEE8D575-9943-4722-BA97-0AF44E32F239}"/>
    <hyperlink ref="C172" r:id="rId398" display="https://fbref.com/en/country/ENG/England-Football" xr:uid="{B6787952-16A7-4128-B637-E708E9A62B3D}"/>
    <hyperlink ref="E172" r:id="rId399" display="https://fbref.com/en/squads/d3fd31cc/Everton-Stats" xr:uid="{7A64EC69-A7BB-4ECB-958D-7EE53D6DF2E5}"/>
    <hyperlink ref="AD172" r:id="rId400" display="https://fbref.com/en/players/59e6e5bf/matchlogs/2023-2024/summary/Dominic-Calvert-Lewin-Match-Logs" xr:uid="{17690A35-CCA7-47BD-AA59-D8337FBD4BE7}"/>
    <hyperlink ref="B531" r:id="rId401" display="https://fbref.com/en/players/858409be/Allan-Campbell" xr:uid="{D11B8A66-B2F2-48BA-9419-B4B39ABC2A52}"/>
    <hyperlink ref="C531" r:id="rId402" display="https://fbref.com/en/country/SCO/Scotland-Football" xr:uid="{7EF6F763-48E0-40FB-AD95-C959C8B96725}"/>
    <hyperlink ref="E531" r:id="rId403" display="https://fbref.com/en/squads/e297cd13/Luton-Town-Stats" xr:uid="{B9824241-187A-472B-A8D3-53FFCE593687}"/>
    <hyperlink ref="AD531" r:id="rId404" display="https://fbref.com/en/players/858409be/matchlogs/2023-2024/summary/Allan-Campbell-Match-Logs" xr:uid="{5A03AB83-B97C-4FD8-88C9-AA9491EBFBC7}"/>
    <hyperlink ref="B532" r:id="rId405" display="https://fbref.com/en/players/48ba3f58/Elijah-Campbell" xr:uid="{B9FA1DF9-BBEE-46F8-A3A6-BAE6F2F734B8}"/>
    <hyperlink ref="C532" r:id="rId406" display="https://fbref.com/en/country/ENG/England-Football" xr:uid="{A7C51055-B913-48B6-9082-568D28BDE348}"/>
    <hyperlink ref="E532" r:id="rId407" display="https://fbref.com/en/squads/d3fd31cc/Everton-Stats" xr:uid="{FEAE3E9B-2D3C-40A4-A40A-92D95F0FF6EC}"/>
    <hyperlink ref="AD532" r:id="rId408" display="https://fbref.com/en/players/48ba3f58/matchlogs/2023-2024/summary/Elijah-Campbell-Match-Logs" xr:uid="{619CA3C4-C291-4F0E-A157-D0267B1B9504}"/>
    <hyperlink ref="B499" r:id="rId409" display="https://fbref.com/en/players/4506aec5/Thomas-Cannon" xr:uid="{EB544C96-7B06-4AAE-9B55-9DA35D82B1D2}"/>
    <hyperlink ref="C499" r:id="rId410" display="https://fbref.com/en/country/IRL/Republic-of-Ireland-Football" xr:uid="{5D12FD1C-01CB-42C6-AAB3-4D047586B082}"/>
    <hyperlink ref="E499" r:id="rId411" display="https://fbref.com/en/squads/d3fd31cc/Everton-Stats" xr:uid="{9D73F438-2BEA-40DC-98BC-83BDD7E9AF8E}"/>
    <hyperlink ref="AD499" r:id="rId412" display="https://fbref.com/en/players/4506aec5/matchlogs/2023-2024/summary/Thomas-Cannon-Match-Logs" xr:uid="{075A37A1-A4B2-4634-B0BA-B4378246ADD9}"/>
    <hyperlink ref="B227" r:id="rId413" display="https://fbref.com/en/players/b4a014b1/Diego-Carlos" xr:uid="{A90E37E1-ABF0-4D51-9952-FFBFC83F62E9}"/>
    <hyperlink ref="C227" r:id="rId414" display="https://fbref.com/en/country/BRA/Brazil-Football" xr:uid="{2127D8E4-CC3A-4082-8C1D-145F737934FA}"/>
    <hyperlink ref="E227" r:id="rId415" display="https://fbref.com/en/squads/8602292d/Aston-Villa-Stats" xr:uid="{539B1EBA-7185-4AEB-8832-E2D250C1B827}"/>
    <hyperlink ref="AD227" r:id="rId416" display="https://fbref.com/en/players/b4a014b1/matchlogs/2023-2024/summary/Diego-Carlos-Match-Logs" xr:uid="{E934146C-3BE4-44AA-B81E-2449FEB15445}"/>
    <hyperlink ref="B533" r:id="rId417" display="https://fbref.com/en/players/3e1550ee/Scott-Carson" xr:uid="{31F7947D-E550-4546-933F-AC31FA1020A0}"/>
    <hyperlink ref="C533" r:id="rId418" display="https://fbref.com/en/country/ENG/England-Football" xr:uid="{96B1BD0F-9FB4-4432-8D65-80C3FE034C8C}"/>
    <hyperlink ref="E533" r:id="rId419" display="https://fbref.com/en/squads/b8fd03ef/Manchester-City-Stats" xr:uid="{2162E541-9FC6-4571-8E58-A56185CCB069}"/>
    <hyperlink ref="AD533" r:id="rId420" display="https://fbref.com/en/players/3e1550ee/matchlogs/2023-2024/summary/Scott-Carson-Match-Logs" xr:uid="{B7B8F878-2618-4CFC-A234-F9EE5ED3BD5E}"/>
    <hyperlink ref="B256" r:id="rId421" display="https://fbref.com/en/players/4d224fe8/Casemiro" xr:uid="{6120A004-9978-403A-9FFD-87788B96FCE8}"/>
    <hyperlink ref="C256" r:id="rId422" display="https://fbref.com/en/country/BRA/Brazil-Football" xr:uid="{52634C08-4822-46BD-BA8E-0613343608A3}"/>
    <hyperlink ref="E256" r:id="rId423" display="https://fbref.com/en/squads/19538871/Manchester-United-Stats" xr:uid="{25C8971A-CB08-4B01-AAAA-52A7A3EAC7AB}"/>
    <hyperlink ref="AD256" r:id="rId424" display="https://fbref.com/en/players/4d224fe8/matchlogs/2023-2024/summary/Casemiro-Match-Logs" xr:uid="{6A1303B2-9526-4866-B2E5-74043B289393}"/>
    <hyperlink ref="B98" r:id="rId425" display="https://fbref.com/en/players/2389cdc2/Matty-Cash" xr:uid="{7151C86C-F9DE-4AB9-9DAD-55B94B3B07F0}"/>
    <hyperlink ref="C98" r:id="rId426" display="https://fbref.com/en/country/POL/Poland-Football" xr:uid="{DFAECDF9-A55F-4E11-9669-7CFFE14291CD}"/>
    <hyperlink ref="E98" r:id="rId427" display="https://fbref.com/en/squads/8602292d/Aston-Villa-Stats" xr:uid="{F6370EDF-D334-4C71-B1F8-EA79884FBAA9}"/>
    <hyperlink ref="AD98" r:id="rId428" display="https://fbref.com/en/players/2389cdc2/matchlogs/2023-2024/summary/Matty-Cash-Match-Logs" xr:uid="{FBF8D072-CC8C-4CB0-8611-2C598FE01344}"/>
    <hyperlink ref="B121" r:id="rId429" display="https://fbref.com/en/players/197640fd/Timothy-Castagne" xr:uid="{F8921767-0CDC-42C2-95DC-6EA052FB1332}"/>
    <hyperlink ref="C121" r:id="rId430" display="https://fbref.com/en/country/BEL/Belgium-Football" xr:uid="{DE1BC671-DBB4-47A5-B9C8-325BECC2D1B4}"/>
    <hyperlink ref="E121" r:id="rId431" display="https://fbref.com/en/squads/fd962109/Fulham-Stats" xr:uid="{9F3FE7AF-387F-4CDC-B92B-04EAB1031559}"/>
    <hyperlink ref="AD121" r:id="rId432" display="https://fbref.com/en/players/197640fd/matchlogs/2023-2024/summary/Timothy-Castagne-Match-Logs" xr:uid="{5C1A1864-3746-4CB2-B5AB-B2613D9A4D2B}"/>
    <hyperlink ref="B534" r:id="rId433" display="https://fbref.com/en/players/1c86192d/Leo-Castledine" xr:uid="{FDD7CDF8-3831-4936-A2A1-41687464408B}"/>
    <hyperlink ref="C534" r:id="rId434" display="https://fbref.com/en/country/ENG/England-Football" xr:uid="{CD4E0165-3187-4834-AE50-7534F9E8C6E0}"/>
    <hyperlink ref="E534" r:id="rId435" display="https://fbref.com/en/squads/cff3d9bb/Chelsea-Stats" xr:uid="{BAC868DA-70DA-4EB3-878F-BA2B7B208E18}"/>
    <hyperlink ref="AD534" r:id="rId436" display="https://fbref.com/en/players/1c86192d/matchlogs/2023-2024/summary/Leo-Castledine-Match-Logs" xr:uid="{4D08FCB2-8E02-48AF-95EE-BE590F5F1D50}"/>
    <hyperlink ref="B491" r:id="rId437" display="https://fbref.com/en/players/e28868f3/Jonny-Castro" xr:uid="{9DC77D39-F1E8-42E7-9F2B-3EA408600ECD}"/>
    <hyperlink ref="C491" r:id="rId438" display="https://fbref.com/en/country/ESP/Spain-Football" xr:uid="{A1D4451F-0A96-4FF2-8649-9A53B04B9451}"/>
    <hyperlink ref="E491" r:id="rId439" display="https://fbref.com/en/squads/8cec06e1/Wolverhampton-Wanderers-Stats" xr:uid="{122951DF-371C-4958-B52A-1ECAA5B0CBD0}"/>
    <hyperlink ref="AD491" r:id="rId440" display="https://fbref.com/en/players/e28868f3/matchlogs/2023-2024/summary/Jonny-Castro-Match-Logs" xr:uid="{EB6990C4-89D1-436C-99A0-7B50F4F38F1B}"/>
    <hyperlink ref="B449" r:id="rId441" display="https://fbref.com/en/players/9cfbad36/Julio-Cesar-Enciso" xr:uid="{197144BF-D309-4DE4-AAE2-6631E700B99F}"/>
    <hyperlink ref="C449" r:id="rId442" display="https://fbref.com/en/country/PAR/Paraguay-Football" xr:uid="{C7FACEF5-85C9-4808-8712-37506ACA35CC}"/>
    <hyperlink ref="E449" r:id="rId443" display="https://fbref.com/en/squads/d07537b9/Brighton-and-Hove-Albion-Stats" xr:uid="{52EE8C53-AC8D-4115-8EF7-66678986F111}"/>
    <hyperlink ref="AD449" r:id="rId444" display="https://fbref.com/en/players/9cfbad36/matchlogs/2023-2024/summary/Julio-Cesar-Enciso-Match-Logs" xr:uid="{64A2B615-E5B8-4977-BD46-2F5B6217EE7B}"/>
    <hyperlink ref="B535" r:id="rId445" display="https://fbref.com/en/players/dc6f5bdd/Calum-Chambers" xr:uid="{46899C96-0660-4AE7-BAF8-682DF98CB3A5}"/>
    <hyperlink ref="C535" r:id="rId446" display="https://fbref.com/en/country/ENG/England-Football" xr:uid="{43D21062-8D45-40FE-A689-9838A6FD5537}"/>
    <hyperlink ref="E535" r:id="rId447" display="https://fbref.com/en/squads/8602292d/Aston-Villa-Stats" xr:uid="{237B1D66-9D36-4D9C-BE7C-DB7A43145AE3}"/>
    <hyperlink ref="AD535" r:id="rId448" display="https://fbref.com/en/players/dc6f5bdd/matchlogs/2023-2024/summary/Calum-Chambers-Match-Logs" xr:uid="{1440B22F-CC84-4890-9E64-2219BA612650}"/>
    <hyperlink ref="B536" r:id="rId449" display="https://fbref.com/en/players/7d6af698/Luke-Chambers" xr:uid="{CDA1F8BD-A08C-4C7D-93DE-87EA8787B096}"/>
    <hyperlink ref="C536" r:id="rId450" display="https://fbref.com/en/country/ENG/England-Football" xr:uid="{05D1089E-EC46-4A7D-88E3-820A83C8BF24}"/>
    <hyperlink ref="E536" r:id="rId451" display="https://fbref.com/en/squads/822bd0ba/Liverpool-Stats" xr:uid="{EEF0A862-92CD-4F36-839D-7EED4E05C98F}"/>
    <hyperlink ref="AD536" r:id="rId452" display="https://fbref.com/en/players/7d6af698/matchlogs/2023-2024/summary/Luke-Chambers-Match-Logs" xr:uid="{573E6258-4638-4128-9637-942237A2C9E9}"/>
    <hyperlink ref="B537" r:id="rId453" display="https://fbref.com/en/players/d33e3242/Ismaila-Cheick-Coulibaly" xr:uid="{B559557E-9219-4A03-BCCA-6CF232F8206B}"/>
    <hyperlink ref="C537" r:id="rId454" display="https://fbref.com/en/country/MLI/Mali-Football" xr:uid="{6DF12449-EE63-4BF1-AE11-AAA5F498045A}"/>
    <hyperlink ref="E537" r:id="rId455" display="https://fbref.com/en/squads/1df6b87e/Sheffield-United-Stats" xr:uid="{007453F3-6762-4CCC-A2FD-52C98A863683}"/>
    <hyperlink ref="AD537" r:id="rId456" display="https://fbref.com/en/players/d33e3242/matchlogs/2023-2024/summary/Ismaila-Cheick-Coulibaly-Match-Logs" xr:uid="{CEF14233-BC2B-4478-B4BD-9B1E52B2B9D8}"/>
    <hyperlink ref="B455" r:id="rId457" display="https://fbref.com/en/players/890f108d/Youssef-Chermiti" xr:uid="{139F9D9B-0A95-47CE-ABD9-8FAEA5EFE788}"/>
    <hyperlink ref="C455" r:id="rId458" display="https://fbref.com/en/country/POR/Portugal-Football" xr:uid="{E9D8C3BC-3476-41AA-AF53-6E17094B3AFD}"/>
    <hyperlink ref="E455" r:id="rId459" display="https://fbref.com/en/squads/d3fd31cc/Everton-Stats" xr:uid="{0F2BBC2A-29B2-4FF3-B32D-5FB335E1A607}"/>
    <hyperlink ref="AD455" r:id="rId460" display="https://fbref.com/en/players/890f108d/matchlogs/2023-2024/summary/Youssef-Chermiti-Match-Logs" xr:uid="{A73AF3B9-A6C6-4B85-9939-A067B952AC2C}"/>
    <hyperlink ref="B343" r:id="rId461" display="https://fbref.com/en/players/d2424d1b/Ben-Chilwell" xr:uid="{2728A4CD-72FD-4D5B-921F-1FC5C20D5DAA}"/>
    <hyperlink ref="C343" r:id="rId462" display="https://fbref.com/en/country/ENG/England-Football" xr:uid="{9A306FB4-7DB9-4ACB-A9E0-3E0AFD45F0A9}"/>
    <hyperlink ref="E343" r:id="rId463" display="https://fbref.com/en/squads/cff3d9bb/Chelsea-Stats" xr:uid="{5125FDF7-2C22-442F-902E-05D6FCF3C29C}"/>
    <hyperlink ref="AD343" r:id="rId464" display="https://fbref.com/en/players/d2424d1b/matchlogs/2023-2024/summary/Ben-Chilwell-Match-Logs" xr:uid="{8C7D51D3-C26D-445B-ADB9-63FBAF2E14A4}"/>
    <hyperlink ref="B538" r:id="rId465" display="https://fbref.com/en/players/34721c11/Tawanda-Chirewa" xr:uid="{A878AEED-5B69-4C9A-B2D2-87D6B6455A88}"/>
    <hyperlink ref="C538" r:id="rId466" display="https://fbref.com/en/country/ENG/England-Football" xr:uid="{36803BC3-3F25-4886-A1F2-E42490C3F931}"/>
    <hyperlink ref="E538" r:id="rId467" display="https://fbref.com/en/squads/8cec06e1/Wolverhampton-Wanderers-Stats" xr:uid="{FB95CBB6-4EC6-44A3-BB1A-4CD99504773A}"/>
    <hyperlink ref="AD538" r:id="rId468" display="https://fbref.com/en/players/34721c11/matchlogs/2023-2024/summary/Tawanda-Chirewa-Match-Logs" xr:uid="{9DB1763D-F2ED-4F55-B884-C3A13E2299CA}"/>
    <hyperlink ref="B243" r:id="rId469" display="https://fbref.com/en/players/2696b6a9/Tahith-Chong" xr:uid="{804B5F43-E790-4B66-BC5D-55727D4272DE}"/>
    <hyperlink ref="C243" r:id="rId470" display="https://fbref.com/en/country/NED/Netherlands-Football" xr:uid="{C3AD065D-ADE0-4534-930B-261C133B00C2}"/>
    <hyperlink ref="E243" r:id="rId471" display="https://fbref.com/en/squads/e297cd13/Luton-Town-Stats" xr:uid="{3F310308-DA97-41FD-8E9A-3C50F4735ADC}"/>
    <hyperlink ref="AD243" r:id="rId472" display="https://fbref.com/en/players/2696b6a9/matchlogs/2023-2024/summary/Tahith-Chong-Match-Logs" xr:uid="{3F232F86-74CC-497B-A2A2-63D200E97118}"/>
    <hyperlink ref="B87" r:id="rId473" display="https://fbref.com/en/players/26ce2263/Ryan-Christie" xr:uid="{D56DAC07-F8E0-481F-B50B-1A4D02ABCF13}"/>
    <hyperlink ref="C87" r:id="rId474" display="https://fbref.com/en/country/SCO/Scotland-Football" xr:uid="{7976C137-138B-4A6C-A0D3-64EE6BEB0CCE}"/>
    <hyperlink ref="E87" r:id="rId475" display="https://fbref.com/en/squads/4ba7cbea/Bournemouth-Stats" xr:uid="{8DC6B6EF-F4F7-4035-9623-12995A011EAC}"/>
    <hyperlink ref="AD87" r:id="rId476" display="https://fbref.com/en/players/26ce2263/matchlogs/2023-2024/summary/Ryan-Christie-Match-Logs" xr:uid="{C1A82F78-071D-4BA3-A76F-C8903ECFFBDE}"/>
    <hyperlink ref="B419" r:id="rId477" display="https://fbref.com/en/players/b2f9c73e/Carney-Chukwuemeka" xr:uid="{2F8EE49B-8881-49EF-A1BA-B3788AC9D3E1}"/>
    <hyperlink ref="C419" r:id="rId478" display="https://fbref.com/en/country/ENG/England-Football" xr:uid="{FFC38850-1827-4636-BBD4-4ABE9D6CBB03}"/>
    <hyperlink ref="E419" r:id="rId479" display="https://fbref.com/en/squads/cff3d9bb/Chelsea-Stats" xr:uid="{47963FDD-B882-4098-BDA9-53EE1DB6A946}"/>
    <hyperlink ref="AD419" r:id="rId480" display="https://fbref.com/en/players/b2f9c73e/matchlogs/2023-2024/summary/Carney-Chukwuemeka-Match-Logs" xr:uid="{089E7678-2E9D-4A0D-AD34-F6E7DD4991FB}"/>
    <hyperlink ref="B539" r:id="rId481" display="https://fbref.com/en/players/73341ace/Bobby-Clark" xr:uid="{D7F935E8-1DEF-4842-AF88-3504C79BB884}"/>
    <hyperlink ref="C539" r:id="rId482" display="https://fbref.com/en/country/ENG/England-Football" xr:uid="{7E6132F5-6228-4E94-A805-CA08EA181E42}"/>
    <hyperlink ref="E539" r:id="rId483" display="https://fbref.com/en/squads/822bd0ba/Liverpool-Stats" xr:uid="{CE4B7F04-06D0-4E1E-9715-4E3302726312}"/>
    <hyperlink ref="AD539" r:id="rId484" display="https://fbref.com/en/players/73341ace/matchlogs/2023-2024/summary/Bobby-Clark-Match-Logs" xr:uid="{B464FC1B-C8DE-4BF7-AEE0-88A57C1E2689}"/>
    <hyperlink ref="B440" r:id="rId485" display="https://fbref.com/en/players/7c5fa6cf/Jordan-Clark" xr:uid="{124B2A10-F213-4B37-A5EC-A0CBD1B32CD0}"/>
    <hyperlink ref="C440" r:id="rId486" display="https://fbref.com/en/country/ENG/England-Football" xr:uid="{0FAA6159-1E6D-4CF8-8AD7-767811BA687C}"/>
    <hyperlink ref="E440" r:id="rId487" display="https://fbref.com/en/squads/e297cd13/Luton-Town-Stats" xr:uid="{6433DE48-FD2A-4D1C-83E0-74F3DCC7508E}"/>
    <hyperlink ref="AD440" r:id="rId488" display="https://fbref.com/en/players/7c5fa6cf/matchlogs/2023-2024/summary/Jordan-Clark-Match-Logs" xr:uid="{927DB9F1-BCE3-4F64-93A5-C35FA34F730C}"/>
    <hyperlink ref="B302" r:id="rId489" display="https://fbref.com/en/players/0442183b/Nathaniel-Clyne" xr:uid="{D7C9E79B-8CD7-4D36-89F0-CA4E833B3035}"/>
    <hyperlink ref="C302" r:id="rId490" display="https://fbref.com/en/country/ENG/England-Football" xr:uid="{938AFD3C-30DB-4EBE-B12E-BD8A8F2C271B}"/>
    <hyperlink ref="E302" r:id="rId491" display="https://fbref.com/en/squads/47c64c55/Crystal-Palace-Stats" xr:uid="{139CCC13-094C-4905-94D5-4AB61647C1BC}"/>
    <hyperlink ref="AD302" r:id="rId492" display="https://fbref.com/en/players/0442183b/matchlogs/2023-2024/summary/Nathaniel-Clyne-Match-Logs" xr:uid="{78C4DC47-DE8D-4400-8A68-A7AF7DDEDF9D}"/>
    <hyperlink ref="B452" r:id="rId493" display="https://fbref.com/en/players/0420d84f/Seamus-Coleman" xr:uid="{24B2FF65-48BC-49FA-9781-2055ECCFE2CB}"/>
    <hyperlink ref="C452" r:id="rId494" display="https://fbref.com/en/country/IRL/Republic-of-Ireland-Football" xr:uid="{2F9177E7-0D53-4EF6-958D-74E151638B44}"/>
    <hyperlink ref="E452" r:id="rId495" display="https://fbref.com/en/squads/d3fd31cc/Everton-Stats" xr:uid="{F171BAF1-89BC-4C32-9775-73AC5E74404D}"/>
    <hyperlink ref="AD452" r:id="rId496" display="https://fbref.com/en/players/0420d84f/matchlogs/2023-2024/summary/Seamus-Coleman-Match-Logs" xr:uid="{23438FE8-8408-4B08-ACAE-E5184DB51697}"/>
    <hyperlink ref="B160" r:id="rId497" display="https://fbref.com/en/players/a8c19eb8/Nathan-Collins" xr:uid="{FCC80616-B74B-4E21-80E2-B576CC33B058}"/>
    <hyperlink ref="C160" r:id="rId498" display="https://fbref.com/en/country/IRL/Republic-of-Ireland-Football" xr:uid="{FC905BF9-1D1B-4E96-B85D-F6812EAD2CAC}"/>
    <hyperlink ref="E160" r:id="rId499" display="https://fbref.com/en/squads/cd051869/Brentford-Stats" xr:uid="{66E929C6-A9B7-4E2A-A1F2-4444EDB71C8F}"/>
    <hyperlink ref="AD160" r:id="rId500" display="https://fbref.com/en/players/a8c19eb8/matchlogs/2023-2024/summary/Nathan-Collins-Match-Logs" xr:uid="{B6DD5A28-6E2B-4157-8022-67ACA34A05E4}"/>
    <hyperlink ref="B75" r:id="rId501" display="https://fbref.com/en/players/700783e7/Levi-Colwill" xr:uid="{CA9239ED-8AF5-49EB-BB64-B041AFC6E97E}"/>
    <hyperlink ref="C75" r:id="rId502" display="https://fbref.com/en/country/ENG/England-Football" xr:uid="{09C1FEF2-5A25-4131-9ADB-66223984FF24}"/>
    <hyperlink ref="E75" r:id="rId503" display="https://fbref.com/en/squads/cff3d9bb/Chelsea-Stats" xr:uid="{C67274BE-37F7-4635-B361-62CA910D1FD9}"/>
    <hyperlink ref="AD75" r:id="rId504" display="https://fbref.com/en/players/700783e7/matchlogs/2023-2024/summary/Levi-Colwill-Match-Logs" xr:uid="{6366F872-D41C-41A2-80B0-0E141B0DBE99}"/>
    <hyperlink ref="B167" r:id="rId505" display="https://fbref.com/en/players/2afc7272/Lewis-Cook" xr:uid="{3FDB5362-706A-4C15-87AF-C67D3C70F14C}"/>
    <hyperlink ref="C167" r:id="rId506" display="https://fbref.com/en/country/ENG/England-Football" xr:uid="{616FB168-C629-497C-A81A-6D653E074B55}"/>
    <hyperlink ref="E167" r:id="rId507" display="https://fbref.com/en/squads/4ba7cbea/Bournemouth-Stats" xr:uid="{BFEDB5AC-80D2-40AA-9371-222F965C9ED3}"/>
    <hyperlink ref="AD167" r:id="rId508" display="https://fbref.com/en/players/2afc7272/matchlogs/2023-2024/summary/Lewis-Cook-Match-Logs" xr:uid="{9E41E998-230B-4933-80DF-42133762AB2E}"/>
    <hyperlink ref="B474" r:id="rId509" display="https://fbref.com/en/players/74e12f1e/Jack-Cork" xr:uid="{6F81B86E-FA42-46BA-A6A8-1D1779675655}"/>
    <hyperlink ref="C474" r:id="rId510" display="https://fbref.com/en/country/ENG/England-Football" xr:uid="{26FB5340-D568-4AAC-9C08-6E0AA7FCE4A8}"/>
    <hyperlink ref="E474" r:id="rId511" display="https://fbref.com/en/squads/943e8050/Burnley-Stats" xr:uid="{5B628BBF-E823-4795-82E6-021341BCA69F}"/>
    <hyperlink ref="AD474" r:id="rId512" display="https://fbref.com/en/players/74e12f1e/matchlogs/2023-2024/summary/Jack-Cork-Match-Logs" xr:uid="{E28BE01C-7370-4252-ACED-D477A393AAB3}"/>
    <hyperlink ref="B500" r:id="rId513" display="https://fbref.com/en/players/beb391dd/Maxwel-Cornet" xr:uid="{98BE2FED-7392-4A65-B6BC-C5EC2CEC5E89}"/>
    <hyperlink ref="C500" r:id="rId514" display="https://fbref.com/en/country/CIV/Cote-dIvoire-Football" xr:uid="{9F34AC07-CC7D-4C71-A048-E0C25211EF02}"/>
    <hyperlink ref="E500" r:id="rId515" display="https://fbref.com/en/squads/7c21e445/West-Ham-United-Stats" xr:uid="{201CFF8B-BCFD-4027-9F36-3CB5ABA2407B}"/>
    <hyperlink ref="AD500" r:id="rId516" display="https://fbref.com/en/players/beb391dd/matchlogs/2023-2024/summary/Maxwel-Cornet-Match-Logs" xr:uid="{CB682CD6-F72A-463E-8211-BD1E360C6504}"/>
    <hyperlink ref="B13" r:id="rId517" display="https://fbref.com/en/players/fdf3cb77/Vladimir-Coufal" xr:uid="{7CAF899B-658E-4E32-A4D0-000A6B950A55}"/>
    <hyperlink ref="C13" r:id="rId518" display="https://fbref.com/en/country/CZE/Czech-Republic-Football" xr:uid="{59262165-A633-4DB5-83F7-BE982E225E45}"/>
    <hyperlink ref="E13" r:id="rId519" display="https://fbref.com/en/squads/7c21e445/West-Ham-United-Stats" xr:uid="{835E1DC4-B7BD-42C5-9F0F-455F26652653}"/>
    <hyperlink ref="AD13" r:id="rId520" display="https://fbref.com/en/players/fdf3cb77/matchlogs/2023-2024/summary/Vladimir-Coufal-Match-Logs" xr:uid="{E696C6EE-E9F2-471C-B93C-2F081AC5F466}"/>
    <hyperlink ref="B468" r:id="rId521" display="https://fbref.com/en/players/0ef89a37/Philippe-Coutinho" xr:uid="{36CF11BC-D100-47E8-8193-143A30031972}"/>
    <hyperlink ref="C468" r:id="rId522" display="https://fbref.com/en/country/BRA/Brazil-Football" xr:uid="{9F95B1EC-257D-4F25-9867-3A62A352BCF1}"/>
    <hyperlink ref="E468" r:id="rId523" display="https://fbref.com/en/squads/8602292d/Aston-Villa-Stats" xr:uid="{73006241-8180-4CF5-B726-A78686BD42A9}"/>
    <hyperlink ref="AD468" r:id="rId524" display="https://fbref.com/en/players/0ef89a37/matchlogs/2023-2024/summary/Philippe-Coutinho-Match-Logs" xr:uid="{AF2FE069-EA44-462C-9D69-874254EE8B3C}"/>
    <hyperlink ref="B540" r:id="rId525" display="https://fbref.com/en/players/a5ca9127/Conor-Coventry" xr:uid="{577A663B-79CE-4B69-BF94-1AF0218033CD}"/>
    <hyperlink ref="C540" r:id="rId526" display="https://fbref.com/en/country/IRL/Republic-of-Ireland-Football" xr:uid="{E7C0E3F3-033D-46C1-B4DC-BF620DA542C7}"/>
    <hyperlink ref="E540" r:id="rId527" display="https://fbref.com/en/squads/7c21e445/West-Ham-United-Stats" xr:uid="{9239730E-762E-4379-831B-D7490499972F}"/>
    <hyperlink ref="AD540" r:id="rId528" display="https://fbref.com/en/players/a5ca9127/matchlogs/2023-2024/summary/Conor-Coventry-Match-Logs" xr:uid="{22043C23-70BE-4FE3-A376-3C684D835114}"/>
    <hyperlink ref="B418" r:id="rId529" display="https://fbref.com/en/players/4f974391/Aaron-Cresswell" xr:uid="{FE3C3464-7902-4A83-8139-477422822E1B}"/>
    <hyperlink ref="C418" r:id="rId530" display="https://fbref.com/en/country/ENG/England-Football" xr:uid="{11E94FC3-EA42-4099-9635-264E5242A5AA}"/>
    <hyperlink ref="E418" r:id="rId531" display="https://fbref.com/en/squads/7c21e445/West-Ham-United-Stats" xr:uid="{1A3A78CB-7A7D-4E43-A4A4-8CCB7DC25224}"/>
    <hyperlink ref="AD418" r:id="rId532" display="https://fbref.com/en/players/4f974391/matchlogs/2023-2024/summary/Aaron-Cresswell-Match-Logs" xr:uid="{3F3A3770-9C9E-438D-AF42-47AA8B383384}"/>
    <hyperlink ref="B236" r:id="rId533" display="https://fbref.com/en/players/1daec722/Marc-Cucurella" xr:uid="{8397F844-3F85-4B74-A015-B84E58AA7AF2}"/>
    <hyperlink ref="C236" r:id="rId534" display="https://fbref.com/en/country/ESP/Spain-Football" xr:uid="{62AED49A-EC9B-44EC-B9DD-D52F499512D2}"/>
    <hyperlink ref="E236" r:id="rId535" display="https://fbref.com/en/squads/cff3d9bb/Chelsea-Stats" xr:uid="{5896C57F-6F6F-402E-A2DA-B7C9EAE8BBC1}"/>
    <hyperlink ref="AD236" r:id="rId536" display="https://fbref.com/en/players/1daec722/matchlogs/2023-2024/summary/Marc-Cucurella-Match-Logs" xr:uid="{70885EA5-9E40-4D45-BEF3-830AEE5DE087}"/>
    <hyperlink ref="B202" r:id="rId537" display="https://fbref.com/en/players/f6d7d690/Josh-Cullen" xr:uid="{3F12D9EA-AE17-4CEE-B2B9-05F907994AFF}"/>
    <hyperlink ref="C202" r:id="rId538" display="https://fbref.com/en/country/IRL/Republic-of-Ireland-Football" xr:uid="{DEBD581F-4935-460C-8A93-37EBADE1AC1F}"/>
    <hyperlink ref="E202" r:id="rId539" display="https://fbref.com/en/squads/943e8050/Burnley-Stats" xr:uid="{1FE9BB1E-76E6-4622-ABE8-A3F815C21CED}"/>
    <hyperlink ref="AD202" r:id="rId540" display="https://fbref.com/en/players/f6d7d690/matchlogs/2023-2024/summary/Josh-Cullen-Match-Logs" xr:uid="{32D59FAC-993B-4143-B951-8BC9FDB8824E}"/>
    <hyperlink ref="B34" r:id="rId541" display="https://fbref.com/en/players/dc62b55d/Matheus-Cunha" xr:uid="{442E07D5-A02F-4EDC-8D85-3CBC6333495D}"/>
    <hyperlink ref="C34" r:id="rId542" display="https://fbref.com/en/country/BRA/Brazil-Football" xr:uid="{C0BDF38E-9F80-429B-B32B-7E9EE9E4FFF3}"/>
    <hyperlink ref="E34" r:id="rId543" display="https://fbref.com/en/squads/8cec06e1/Wolverhampton-Wanderers-Stats" xr:uid="{4DB2AC77-10E7-4572-B499-5B39017B3F2F}"/>
    <hyperlink ref="AD34" r:id="rId544" display="https://fbref.com/en/players/dc62b55d/matchlogs/2023-2024/summary/Matheus-Cunha-Match-Logs" xr:uid="{60B9EC4F-A9B6-4C81-9E1E-77ED968DF690}"/>
    <hyperlink ref="B303" r:id="rId545" display="https://fbref.com/en/players/db4ed67b/Mahmoud-Dahoud" xr:uid="{E64A4FF6-C4B6-45B9-B157-07F884D344BA}"/>
    <hyperlink ref="C303" r:id="rId546" display="https://fbref.com/en/country/GER/Germany-Football" xr:uid="{D06500FB-DDC3-4668-8164-051F2C9E3372}"/>
    <hyperlink ref="E303" r:id="rId547" display="https://fbref.com/en/squads/d07537b9/Brighton-and-Hove-Albion-Stats" xr:uid="{56922F75-7124-450B-B1E2-A0DC4D6D346E}"/>
    <hyperlink ref="AD303" r:id="rId548" display="https://fbref.com/en/players/db4ed67b/matchlogs/2023-2024/summary/Mahmoud-Dahoud-Match-Logs" xr:uid="{BA3A4D6C-C69F-4726-B11B-38AB9DCBAAB0}"/>
    <hyperlink ref="B197" r:id="rId549" display="https://fbref.com/en/players/93e08bce/Ameen-Al-Dakhil" xr:uid="{B6EF7756-B8E0-45FC-9AA1-66804428D77E}"/>
    <hyperlink ref="C197" r:id="rId550" display="https://fbref.com/en/country/BEL/Belgium-Football" xr:uid="{DC5E1C1E-910C-40C0-9257-842D361125A5}"/>
    <hyperlink ref="E197" r:id="rId551" display="https://fbref.com/en/squads/943e8050/Burnley-Stats" xr:uid="{3C471DF7-01BB-49FC-BCD5-59FA5E2EDF5F}"/>
    <hyperlink ref="AD197" r:id="rId552" display="https://fbref.com/en/players/93e08bce/matchlogs/2023-2024/summary/Ameen-Al-Dakhil-Match-Logs" xr:uid="{DAA79BCA-1E8B-4832-B182-6BAD0FF4F0A0}"/>
    <hyperlink ref="B69" r:id="rId553" display="https://fbref.com/en/players/d9565625/Diogo-Dalot" xr:uid="{E12ACCAD-86FE-4A12-A609-EDFD8CC33A8B}"/>
    <hyperlink ref="C69" r:id="rId554" display="https://fbref.com/en/country/POR/Portugal-Football" xr:uid="{1F31A4F3-BD1E-4073-B010-61721C637A52}"/>
    <hyperlink ref="E69" r:id="rId555" display="https://fbref.com/en/squads/19538871/Manchester-United-Stats" xr:uid="{EA9B48E4-EF70-4CF3-88D0-A4B438494215}"/>
    <hyperlink ref="AD69" r:id="rId556" display="https://fbref.com/en/players/d9565625/matchlogs/2023-2024/summary/Diogo-Dalot-Match-Logs" xr:uid="{906A2CED-5E13-490D-81C1-21E1BAAC52B6}"/>
    <hyperlink ref="B396" r:id="rId557" display="https://fbref.com/en/players/215f3907/Mikkel-Damsgaard" xr:uid="{5F6BBACA-FA1A-4BF5-9910-149948DCFC0B}"/>
    <hyperlink ref="C396" r:id="rId558" display="https://fbref.com/en/country/DEN/Denmark-Football" xr:uid="{31DB7A0B-6B1E-4EAA-99AB-B59ADFB79540}"/>
    <hyperlink ref="E396" r:id="rId559" display="https://fbref.com/en/squads/cd051869/Brentford-Stats" xr:uid="{CBA4404E-902E-4761-867D-248A0CE2433F}"/>
    <hyperlink ref="AD396" r:id="rId560" display="https://fbref.com/en/players/215f3907/matchlogs/2023-2024/summary/Mikkel-Damsgaard-Match-Logs" xr:uid="{5FF3073F-601F-4FBD-B03D-583773729306}"/>
    <hyperlink ref="B295" r:id="rId561" display="https://fbref.com/en/players/a816dbfb/Danilo" xr:uid="{33A6C219-CA35-46F4-8EDA-104D46E79C62}"/>
    <hyperlink ref="C295" r:id="rId562" display="https://fbref.com/en/country/BRA/Brazil-Football" xr:uid="{63F6A8FE-8EF6-4971-A667-77345C459617}"/>
    <hyperlink ref="E295" r:id="rId563" display="https://fbref.com/en/squads/e4a775cb/Nottingham-Forest-Stats" xr:uid="{42D141E3-FE97-4C0E-9898-811F00D2AF5E}"/>
    <hyperlink ref="AD295" r:id="rId564" display="https://fbref.com/en/players/a816dbfb/matchlogs/2023-2024/summary/Danilo-Match-Logs" xr:uid="{B5DB3FA1-051C-4605-AD36-9FD7F46430E0}"/>
    <hyperlink ref="B315" r:id="rId565" display="https://fbref.com/en/players/f08490a6/Arnaut-Danjuma" xr:uid="{7AC0EF47-5AF7-4CA7-BE75-9C544D7C0455}"/>
    <hyperlink ref="C315" r:id="rId566" display="https://fbref.com/en/country/NED/Netherlands-Football" xr:uid="{B4319293-262B-41D4-9309-CB1611A61FBA}"/>
    <hyperlink ref="E315" r:id="rId567" display="https://fbref.com/en/squads/d3fd31cc/Everton-Stats" xr:uid="{1B52A4BF-F74A-43B1-BF2C-47D551CC69D0}"/>
    <hyperlink ref="AD315" r:id="rId568" display="https://fbref.com/en/players/f08490a6/matchlogs/2023-2024/summary/Arnaut-Danjuma-Match-Logs" xr:uid="{C3B5ECEB-1E6F-42A6-A5B6-7C2739CD59A8}"/>
    <hyperlink ref="B483" r:id="rId569" display="https://fbref.com/en/players/60344e4f/Josh-Dasilva" xr:uid="{7CB1469E-6601-4E60-8237-3FF6CC9BA963}"/>
    <hyperlink ref="C483" r:id="rId570" display="https://fbref.com/en/country/ENG/England-Football" xr:uid="{CC9183D7-9B90-46A9-99EC-A92E0BAEA24D}"/>
    <hyperlink ref="E483" r:id="rId571" display="https://fbref.com/en/squads/cd051869/Brentford-Stats" xr:uid="{248A4061-1691-484E-9B50-338F5001241A}"/>
    <hyperlink ref="AD483" r:id="rId572" display="https://fbref.com/en/players/60344e4f/matchlogs/2023-2024/summary/Josh-Dasilva-Match-Logs" xr:uid="{083220FB-77E8-4951-8A1B-89DD9E7D593A}"/>
    <hyperlink ref="B541" r:id="rId573" display="https://fbref.com/en/players/71894777/Adam-Davies" xr:uid="{D9789D37-FE3F-46E0-895A-1F2AE9A2CFCD}"/>
    <hyperlink ref="C541" r:id="rId574" display="https://fbref.com/en/country/WAL/Wales-Football" xr:uid="{D21AF386-5355-4960-BB61-85215A2EC7E1}"/>
    <hyperlink ref="E541" r:id="rId575" display="https://fbref.com/en/squads/1df6b87e/Sheffield-United-Stats" xr:uid="{DA02B245-A618-4030-B8DF-02ADBDACA9CD}"/>
    <hyperlink ref="AD541" r:id="rId576" display="https://fbref.com/en/players/71894777/matchlogs/2023-2024/summary/Adam-Davies-Match-Logs" xr:uid="{6F4696B2-E1F7-4312-8F58-6CAA7DB7E6D1}"/>
    <hyperlink ref="B230" r:id="rId577" display="https://fbref.com/en/players/44781702/Ben-Davies" xr:uid="{03B9F0EE-E040-43F6-8009-F9112E112CB4}"/>
    <hyperlink ref="C230" r:id="rId578" display="https://fbref.com/en/country/WAL/Wales-Football" xr:uid="{FC81FD0F-E176-4FA0-AA57-26E371FD9890}"/>
    <hyperlink ref="E230" r:id="rId579" display="https://fbref.com/en/squads/361ca564/Tottenham-Hotspur-Stats" xr:uid="{B2EE1785-232A-4BB1-917F-935B36CDD26B}"/>
    <hyperlink ref="AD230" r:id="rId580" display="https://fbref.com/en/players/44781702/matchlogs/2023-2024/summary/Ben-Davies-Match-Logs" xr:uid="{D10611C6-C694-4EAD-B404-2095E941D6C7}"/>
    <hyperlink ref="B454" r:id="rId581" display="https://fbref.com/en/players/9228b07c/Tom-Davies" xr:uid="{A18B592B-1F34-45F4-BF0D-4EEC79F99863}"/>
    <hyperlink ref="C454" r:id="rId582" display="https://fbref.com/en/country/ENG/England-Football" xr:uid="{F1F5E486-ACBE-4B04-9ACC-E44647836B59}"/>
    <hyperlink ref="E454" r:id="rId583" display="https://fbref.com/en/squads/1df6b87e/Sheffield-United-Stats" xr:uid="{4B4DA7FF-F264-43B3-AD74-1FBF8F0D0A92}"/>
    <hyperlink ref="AD454" r:id="rId584" display="https://fbref.com/en/players/9228b07c/matchlogs/2023-2024/summary/Tom-Davies-Match-Logs" xr:uid="{4000E95F-37DF-4FC1-8EE0-D2D7351FC2D1}"/>
    <hyperlink ref="B39" r:id="rId585" display="https://fbref.com/en/players/3e9e06cb/Craig-Dawson" xr:uid="{30938FD4-7D3D-47BD-8B72-C4145E4596B2}"/>
    <hyperlink ref="C39" r:id="rId586" display="https://fbref.com/en/country/ENG/England-Football" xr:uid="{5D230963-980B-437D-BF15-767B74BBA504}"/>
    <hyperlink ref="E39" r:id="rId587" display="https://fbref.com/en/squads/8cec06e1/Wolverhampton-Wanderers-Stats" xr:uid="{DB1076F4-DBF4-4515-A9F6-544212893B9F}"/>
    <hyperlink ref="AD39" r:id="rId588" display="https://fbref.com/en/players/3e9e06cb/matchlogs/2023-2024/summary/Craig-Dawson-Match-Logs" xr:uid="{5CBF6CD1-CDD4-41CC-9D4E-856135A05AB4}"/>
    <hyperlink ref="B470" r:id="rId589" display="https://fbref.com/en/players/e46012d4/Kevin-De-Bruyne" xr:uid="{56BC56B9-5C52-4E89-8244-0F658BCD526C}"/>
    <hyperlink ref="C470" r:id="rId590" display="https://fbref.com/en/country/BEL/Belgium-Football" xr:uid="{F66FD624-3A05-4BD3-9563-7386616C7A25}"/>
    <hyperlink ref="E470" r:id="rId591" display="https://fbref.com/en/squads/b8fd03ef/Manchester-City-Stats" xr:uid="{85D2EEB9-B99A-420B-9358-EC5E6C47FE66}"/>
    <hyperlink ref="AD470" r:id="rId592" display="https://fbref.com/en/players/e46012d4/matchlogs/2023-2024/summary/Kevin-De-Bruyne-Match-Logs" xr:uid="{6D15CE20-4E49-4949-8B05-1B798A93FB0B}"/>
    <hyperlink ref="B542" r:id="rId593" display="https://fbref.com/en/players/45c427ff/Luc-De-Fougerolles" xr:uid="{ABEC4516-21BC-43CB-93CC-D6101B73FF36}"/>
    <hyperlink ref="C542" r:id="rId594" display="https://fbref.com/en/country/CAN/Canada-Football" xr:uid="{A9EB7851-6C73-4526-A927-9B428B406975}"/>
    <hyperlink ref="E542" r:id="rId595" display="https://fbref.com/en/squads/fd962109/Fulham-Stats" xr:uid="{228E3F5C-D14C-4218-A587-F5FE733D1789}"/>
    <hyperlink ref="AD542" r:id="rId596" display="https://fbref.com/en/players/45c427ff/matchlogs/2023-2024/summary/Luc-De-Fougerolles-Match-Logs" xr:uid="{46A31ADF-8505-45DA-ADD8-AFB77842361C}"/>
    <hyperlink ref="B351" r:id="rId597" display="https://fbref.com/en/players/b737f944/Hannes-Delcroix" xr:uid="{57E8596D-6189-4E3B-A295-35BA67701972}"/>
    <hyperlink ref="C351" r:id="rId598" display="https://fbref.com/en/country/BEL/Belgium-Football" xr:uid="{1B821F9A-C086-4409-A20E-C5706A2B5E51}"/>
    <hyperlink ref="E351" r:id="rId599" display="https://fbref.com/en/squads/943e8050/Burnley-Stats" xr:uid="{18136840-1412-43F7-A7AD-C2C1381A7FF2}"/>
    <hyperlink ref="AD351" r:id="rId600" display="https://fbref.com/en/players/b737f944/matchlogs/2023-2024/summary/Hannes-Delcroix-Match-Logs" xr:uid="{46E474CC-2575-4AA7-9686-EAE65543DE0B}"/>
    <hyperlink ref="B462" r:id="rId601" display="https://fbref.com/en/players/5a7301ae/Leander-Dendoncker" xr:uid="{F84E06DE-408D-443C-96EC-39C04DC758AD}"/>
    <hyperlink ref="C462" r:id="rId602" display="https://fbref.com/en/country/BEL/Belgium-Football" xr:uid="{10722218-0300-41FB-B383-A94959E609E5}"/>
    <hyperlink ref="E462" r:id="rId603" display="https://fbref.com/en/squads/8602292d/Aston-Villa-Stats" xr:uid="{3638392E-61DC-4DBB-BA28-D9240278764C}"/>
    <hyperlink ref="AD462" r:id="rId604" display="https://fbref.com/en/players/5a7301ae/matchlogs/2023-2024/summary/Leander-Dendoncker-Match-Logs" xr:uid="{DFD64993-F436-42BD-9E06-DF3D1BD5AA2A}"/>
    <hyperlink ref="B115" r:id="rId605" display="https://fbref.com/en/players/aeed5c06/Moussa-Diaby" xr:uid="{9636CF3E-00A8-449F-B9B7-817D377B37CB}"/>
    <hyperlink ref="C115" r:id="rId606" display="https://fbref.com/en/country/FRA/France-Football" xr:uid="{9089DA9F-3198-4887-8914-AEB3B5B69B27}"/>
    <hyperlink ref="E115" r:id="rId607" display="https://fbref.com/en/squads/8602292d/Aston-Villa-Stats" xr:uid="{A44F0C97-78A6-4451-9CD0-611190A47C70}"/>
    <hyperlink ref="AD115" r:id="rId608" display="https://fbref.com/en/players/aeed5c06/matchlogs/2023-2024/summary/Moussa-Diaby-Match-Logs" xr:uid="{5A0396D4-3119-4E3E-B769-AA524246D687}"/>
    <hyperlink ref="B501" r:id="rId609" display="https://fbref.com/en/players/e31708b2/Amadou-Diallo" xr:uid="{05BC353C-001F-41A9-8C0A-12788A92E05E}"/>
    <hyperlink ref="C501" r:id="rId610" display="https://fbref.com/en/country/ENG/England-Football" xr:uid="{CFF22F44-C267-4ED9-9A6E-3750E5CB3137}"/>
    <hyperlink ref="E501" r:id="rId611" display="https://fbref.com/en/squads/b2b47a98/Newcastle-United-Stats" xr:uid="{FF6B2910-92F0-4FB2-ACDC-31BC2DB735FA}"/>
    <hyperlink ref="AD501" r:id="rId612" display="https://fbref.com/en/players/e31708b2/matchlogs/2023-2024/summary/Amadou-Diallo-Match-Logs" xr:uid="{439314FE-9BFB-4B80-BC74-08A3B5AFE4B2}"/>
    <hyperlink ref="B96" r:id="rId613" display="https://fbref.com/en/players/31c69ef1/Ruben-Dias" xr:uid="{16C3F5A6-0D14-484E-A518-76D6472F5299}"/>
    <hyperlink ref="C96" r:id="rId614" display="https://fbref.com/en/country/POR/Portugal-Football" xr:uid="{706A1210-BD0A-458A-A056-E18442202136}"/>
    <hyperlink ref="E96" r:id="rId615" display="https://fbref.com/en/squads/b8fd03ef/Manchester-City-Stats" xr:uid="{52ABBB90-3796-4730-ABCF-BEADD75FC346}"/>
    <hyperlink ref="AD96" r:id="rId616" display="https://fbref.com/en/players/31c69ef1/matchlogs/2023-2024/summary/Ruben-Dias-Match-Logs" xr:uid="{CD2E0033-7A94-44E9-8E19-658859CD3075}"/>
    <hyperlink ref="B150" r:id="rId617" display="https://fbref.com/en/players/4a1a9578/Luis-Diaz" xr:uid="{6372D7B0-B646-49E0-A29C-0D4BC4EAC230}"/>
    <hyperlink ref="C150" r:id="rId618" display="https://fbref.com/en/country/COL/Colombia-Football" xr:uid="{3B6D3F16-BE24-4E22-A9B2-8B06049FA505}"/>
    <hyperlink ref="E150" r:id="rId619" display="https://fbref.com/en/squads/822bd0ba/Liverpool-Stats" xr:uid="{B4769823-3F14-4E8D-8B42-A69C9FE3B0AB}"/>
    <hyperlink ref="AD150" r:id="rId620" display="https://fbref.com/en/players/4a1a9578/matchlogs/2023-2024/summary/Luis-Diaz-Match-Logs" xr:uid="{E95B1ECB-1640-4ED4-9D9A-4E743BE54E72}"/>
    <hyperlink ref="B543" r:id="rId621" display="https://fbref.com/en/players/979cb300/Matt-Dibley-Dias" xr:uid="{0E86B826-107A-4978-920E-29EE672D0A41}"/>
    <hyperlink ref="C543" r:id="rId622" display="https://fbref.com/en/country/NZL/New-Zealand-Football" xr:uid="{0D2CE086-519F-432F-96ED-417F120BD911}"/>
    <hyperlink ref="E543" r:id="rId623" display="https://fbref.com/en/squads/fd962109/Fulham-Stats" xr:uid="{A05390FE-8AED-40C4-8FB8-E9CF6C096D88}"/>
    <hyperlink ref="AD543" r:id="rId624" display="https://fbref.com/en/players/979cb300/matchlogs/2023-2024/summary/Matt-Dibley-Dias-Match-Logs" xr:uid="{222D8E74-142F-4BAA-BC91-4BB760A2E931}"/>
    <hyperlink ref="B382" r:id="rId625" display="https://fbref.com/en/players/ac861941/Eric-Dier" xr:uid="{46589FF4-03E4-42E0-91FD-A5BE7896347A}"/>
    <hyperlink ref="C382" r:id="rId626" display="https://fbref.com/en/country/ENG/England-Football" xr:uid="{5C0AF2EC-70A4-460B-96E9-84614FE40EE9}"/>
    <hyperlink ref="E382" r:id="rId627" display="https://fbref.com/en/squads/361ca564/Tottenham-Hotspur-Stats" xr:uid="{D20D0A15-825F-4CE9-BD1A-4F8273650E7A}"/>
    <hyperlink ref="AD382" r:id="rId628" display="https://fbref.com/en/players/ac861941/matchlogs/2023-2024/summary/Eric-Dier-Match-Logs" xr:uid="{9FC2B687-A6E7-401F-8048-6C61777ED869}"/>
    <hyperlink ref="B48" r:id="rId629" display="https://fbref.com/en/players/1b84dbe1/Lucas-Digne" xr:uid="{02A40182-BA4F-4816-B0C2-C42A528991B8}"/>
    <hyperlink ref="C48" r:id="rId630" display="https://fbref.com/en/country/FRA/France-Football" xr:uid="{3366F45C-CC3E-4560-9AF3-A167DFCC4712}"/>
    <hyperlink ref="E48" r:id="rId631" display="https://fbref.com/en/squads/8602292d/Aston-Villa-Stats" xr:uid="{C3483E7E-009B-41D5-9E63-247AAC496E37}"/>
    <hyperlink ref="AD48" r:id="rId632" display="https://fbref.com/en/players/1b84dbe1/matchlogs/2023-2024/summary/Lucas-Digne-Match-Logs" xr:uid="{0A97EB86-4E3F-44AD-AAD8-E124E7987842}"/>
    <hyperlink ref="B219" r:id="rId633" display="https://fbref.com/en/players/a712ca2b/Issa-Diop" xr:uid="{AF6C884D-A1E0-4568-9E6F-ADEB012D2D14}"/>
    <hyperlink ref="C219" r:id="rId634" display="https://fbref.com/en/country/FRA/France-Football" xr:uid="{37598210-ADA8-4798-9044-E20258523190}"/>
    <hyperlink ref="E219" r:id="rId635" display="https://fbref.com/en/squads/fd962109/Fulham-Stats" xr:uid="{4E90F877-F1F0-4B7B-81AE-51CF42DA439A}"/>
    <hyperlink ref="AD219" r:id="rId636" display="https://fbref.com/en/players/a712ca2b/matchlogs/2023-2024/summary/Issa-Diop-Match-Logs" xr:uid="{FABE2245-37A0-47EE-960F-ACB2A434A259}"/>
    <hyperlink ref="B59" r:id="rId637" display="https://fbref.com/en/players/ad82197c/Axel-Disasi" xr:uid="{9ACDE9BA-996A-41D8-B8AB-E9E86AD115EE}"/>
    <hyperlink ref="C59" r:id="rId638" display="https://fbref.com/en/country/FRA/France-Football" xr:uid="{024541E1-2AF7-4AAA-B31C-2446AE94EDF3}"/>
    <hyperlink ref="E59" r:id="rId639" display="https://fbref.com/en/squads/cff3d9bb/Chelsea-Stats" xr:uid="{8E1E33FF-71F5-4079-B870-1462B14CE111}"/>
    <hyperlink ref="AD59" r:id="rId640" display="https://fbref.com/en/players/ad82197c/matchlogs/2023-2024/summary/Axel-Disasi-Match-Logs" xr:uid="{B0F7DA1C-0B48-49A6-A264-8AC143A18A3D}"/>
    <hyperlink ref="B478" r:id="rId641" display="https://fbref.com/en/players/733f1a7d/Ben-Doak" xr:uid="{F77469E5-36AC-4D1A-B69E-388FDABA63B9}"/>
    <hyperlink ref="C478" r:id="rId642" display="https://fbref.com/en/country/SCO/Scotland-Football" xr:uid="{083EC4AC-E923-4683-B5D3-8B15EDA5D1CC}"/>
    <hyperlink ref="E478" r:id="rId643" display="https://fbref.com/en/squads/822bd0ba/Liverpool-Stats" xr:uid="{381E523A-D30D-4AB5-B58D-985908E94553}"/>
    <hyperlink ref="AD478" r:id="rId644" display="https://fbref.com/en/players/733f1a7d/matchlogs/2023-2024/summary/Ben-Doak-Match-Logs" xr:uid="{BDE15FCE-2357-4D42-952E-D2B4CE518181}"/>
    <hyperlink ref="B397" r:id="rId645" display="https://fbref.com/en/players/e814e1cf/Lewis-Dobbin" xr:uid="{B5D7B5E4-17BF-4218-83A6-E58BBD36B958}"/>
    <hyperlink ref="C397" r:id="rId646" display="https://fbref.com/en/country/ENG/England-Football" xr:uid="{00AB2838-7A74-44E6-A520-6C3E8D8ECD49}"/>
    <hyperlink ref="E397" r:id="rId647" display="https://fbref.com/en/squads/d3fd31cc/Everton-Stats" xr:uid="{63CA5923-16AF-4B81-8B2D-CF24B125DF18}"/>
    <hyperlink ref="AD397" r:id="rId648" display="https://fbref.com/en/players/e814e1cf/matchlogs/2023-2024/summary/Lewis-Dobbin-Match-Logs" xr:uid="{F4047D05-BF1A-4C11-953B-43184329269C}"/>
    <hyperlink ref="B325" r:id="rId649" display="https://fbref.com/en/players/d557d734/Matt-Doherty" xr:uid="{3A545B92-3993-4F9E-97CC-FC911474ED74}"/>
    <hyperlink ref="C325" r:id="rId650" display="https://fbref.com/en/country/IRL/Republic-of-Ireland-Football" xr:uid="{0F8D5EB9-9A38-4AC5-9B44-517EF1A2D6A1}"/>
    <hyperlink ref="E325" r:id="rId651" display="https://fbref.com/en/squads/8cec06e1/Wolverhampton-Wanderers-Stats" xr:uid="{088F1D20-C2BF-492B-BD37-758DCE976F60}"/>
    <hyperlink ref="AD325" r:id="rId652" display="https://fbref.com/en/players/d557d734/matchlogs/2023-2024/summary/Matt-Doherty-Match-Logs" xr:uid="{BB0AA513-D06A-4F65-B4BA-EF2F2DA663B8}"/>
    <hyperlink ref="B239" r:id="rId653" display="https://fbref.com/en/players/fffea3e5/Jeremy-Doku" xr:uid="{EF8EF095-792F-4AE1-B1DC-7F10EA411BAE}"/>
    <hyperlink ref="C239" r:id="rId654" display="https://fbref.com/en/country/BEL/Belgium-Football" xr:uid="{5A178B86-21BA-45DE-8140-7DCAD99DD60F}"/>
    <hyperlink ref="E239" r:id="rId655" display="https://fbref.com/en/squads/b8fd03ef/Manchester-City-Stats" xr:uid="{6F165C43-38C6-4C3C-94C4-9F7AE87546CD}"/>
    <hyperlink ref="AD239" r:id="rId656" display="https://fbref.com/en/players/fffea3e5/matchlogs/2023-2024/summary/Jeremy-Doku-Match-Logs" xr:uid="{3BD2C299-ADF4-44D7-BC1E-117016D49B32}"/>
    <hyperlink ref="B257" r:id="rId657" display="https://fbref.com/en/players/20b3a502/Nicolas-Dominguez" xr:uid="{71A05399-077D-40C8-8D43-5A9081AA7F17}"/>
    <hyperlink ref="C257" r:id="rId658" display="https://fbref.com/en/country/ARG/Argentina-Football" xr:uid="{9CDC06EC-ADD0-46BC-8FC3-65FBF3D65B74}"/>
    <hyperlink ref="E257" r:id="rId659" display="https://fbref.com/en/squads/e4a775cb/Nottingham-Forest-Stats" xr:uid="{4BBDF163-3103-476B-81ED-AF262E4C3855}"/>
    <hyperlink ref="AD257" r:id="rId660" display="https://fbref.com/en/players/20b3a502/matchlogs/2023-2024/summary/Nicolas-Dominguez-Match-Logs" xr:uid="{E66E91D9-5D6E-40C8-B5DC-49AD087F23A3}"/>
    <hyperlink ref="B497" r:id="rId661" display="https://fbref.com/en/players/5e4d9b48/Jamie-Donley" xr:uid="{C14ACF3F-AF85-4282-BE5B-0F1A81379185}"/>
    <hyperlink ref="C497" r:id="rId662" display="https://fbref.com/en/country/ENG/England-Football" xr:uid="{9C204A92-DEA1-4F1B-8444-5B00A61F4CDD}"/>
    <hyperlink ref="E497" r:id="rId663" display="https://fbref.com/en/squads/361ca564/Tottenham-Hotspur-Stats" xr:uid="{163AF8DF-388A-455F-A903-0CE659122F2D}"/>
    <hyperlink ref="AD497" r:id="rId664" display="https://fbref.com/en/players/5e4d9b48/matchlogs/2023-2024/summary/Jamie-Donley-Match-Logs" xr:uid="{DED88902-3FB9-43F4-A7AE-29B43EEB9CCE}"/>
    <hyperlink ref="B544" r:id="rId665" display="https://fbref.com/en/players/ac1ef440/Alfie-Dorrington" xr:uid="{0BABC0D5-9F8D-432F-9BE7-04E0D56D5837}"/>
    <hyperlink ref="C544" r:id="rId666" display="https://fbref.com/en/country/ENG/England-Football" xr:uid="{4990B5CA-B318-462C-8525-C583DAE20F90}"/>
    <hyperlink ref="E544" r:id="rId667" display="https://fbref.com/en/squads/361ca564/Tottenham-Hotspur-Stats" xr:uid="{9B7F6374-E6EF-4764-BF26-D0C61C4BD79F}"/>
    <hyperlink ref="AD544" r:id="rId668" display="https://fbref.com/en/players/ac1ef440/matchlogs/2023-2024/summary/Alfie-Dorrington-Match-Logs" xr:uid="{3F53FBE4-D512-4454-B84C-AA4CC5C7A51B}"/>
    <hyperlink ref="B94" r:id="rId669" display="https://fbref.com/en/players/67ac5bb8/Gabriel-Dos-Santos" xr:uid="{B2BC1351-936D-4633-AD79-D20367C590EA}"/>
    <hyperlink ref="C94" r:id="rId670" display="https://fbref.com/en/country/BRA/Brazil-Football" xr:uid="{A73DA7FD-E714-4AA7-9F99-48A954FFE326}"/>
    <hyperlink ref="E94" r:id="rId671" display="https://fbref.com/en/squads/18bb7c10/Arsenal-Stats" xr:uid="{153F27C0-D2F5-4EB1-A139-0E4012426389}"/>
    <hyperlink ref="AD94" r:id="rId672" display="https://fbref.com/en/players/67ac5bb8/matchlogs/2023-2024/summary/Gabriel-Dos-Santos-Match-Logs" xr:uid="{A3FEC564-2423-4BE3-B895-988B128E4134}"/>
    <hyperlink ref="B51" r:id="rId673" display="https://fbref.com/en/players/02b29014/Abdoulaye-Doucoure" xr:uid="{3E26E282-745E-4201-84E2-92C4F094A5A6}"/>
    <hyperlink ref="C51" r:id="rId674" display="https://fbref.com/en/country/MLI/Mali-Football" xr:uid="{CBBD4EB6-B660-4655-9C70-E45601D045DD}"/>
    <hyperlink ref="E51" r:id="rId675" display="https://fbref.com/en/squads/d3fd31cc/Everton-Stats" xr:uid="{076D1801-4ABC-4976-A077-B40D2491D3E3}"/>
    <hyperlink ref="AD51" r:id="rId676" display="https://fbref.com/en/players/02b29014/matchlogs/2023-2024/summary/Abdoulaye-Doucoure-Match-Logs" xr:uid="{5E181781-C455-4E0B-8A53-12F0C48216CF}"/>
    <hyperlink ref="B186" r:id="rId677" display="https://fbref.com/en/players/ce4f40c7/Cheick-Doucoure" xr:uid="{00694E5C-1440-4181-88AF-AA12D7D66627}"/>
    <hyperlink ref="C186" r:id="rId678" display="https://fbref.com/en/country/MLI/Mali-Football" xr:uid="{CCF50F43-FF11-4619-89D5-2452C9EC7033}"/>
    <hyperlink ref="E186" r:id="rId679" display="https://fbref.com/en/squads/47c64c55/Crystal-Palace-Stats" xr:uid="{0BB15207-9FD9-4187-A965-5F1432693BF8}"/>
    <hyperlink ref="AD186" r:id="rId680" display="https://fbref.com/en/players/ce4f40c7/matchlogs/2023-2024/summary/Cheick-Doucoure-Match-Logs" xr:uid="{7A3D90EF-3EB5-47DD-8EC6-95384998780A}"/>
    <hyperlink ref="B131" r:id="rId681" display="https://fbref.com/en/players/bf33b257/Alfie-Doughty" xr:uid="{89F41D4B-10CF-4CF3-AC7F-5037F5D128D8}"/>
    <hyperlink ref="C131" r:id="rId682" display="https://fbref.com/en/country/ENG/England-Football" xr:uid="{5D325044-7ED7-4F55-AA9F-44B39A9E89B3}"/>
    <hyperlink ref="E131" r:id="rId683" display="https://fbref.com/en/squads/e297cd13/Luton-Town-Stats" xr:uid="{A67B8B4E-9A32-46EB-87C4-ED9217CF56E2}"/>
    <hyperlink ref="AD131" r:id="rId684" display="https://fbref.com/en/players/bf33b257/matchlogs/2023-2024/summary/Alfie-Doughty-Match-Logs" xr:uid="{DD2E5416-B1ED-4B86-BBBA-C6A26D8A9CA0}"/>
    <hyperlink ref="B356" r:id="rId685" display="https://fbref.com/en/players/5526deb1/Tommy-Doyle" xr:uid="{CA63F45C-2782-4DA7-9AFE-4C9A7705074B}"/>
    <hyperlink ref="C356" r:id="rId686" display="https://fbref.com/en/country/ENG/England-Football" xr:uid="{23B829BE-FA8D-4233-A405-4AEDC46BBC8F}"/>
    <hyperlink ref="E356" r:id="rId687" display="https://fbref.com/en/squads/8cec06e1/Wolverhampton-Wanderers-Stats" xr:uid="{6DBC0B08-DA8E-4A67-8115-48D6704F4675}"/>
    <hyperlink ref="AD356" r:id="rId688" display="https://fbref.com/en/players/5526deb1/matchlogs/2023-2024/summary/Tommy-Doyle-Match-Logs" xr:uid="{4D7B0B6B-5E96-414A-B255-8089B02D50AF}"/>
    <hyperlink ref="B339" r:id="rId689" display="https://fbref.com/en/players/3a949a25/Martin-Dubravka" xr:uid="{91C5A100-773A-4447-8050-B13784F2252F}"/>
    <hyperlink ref="C339" r:id="rId690" display="https://fbref.com/en/country/SVK/Slovakia-Football" xr:uid="{F3010DB6-E7B2-4904-9CD3-B348AAF341A0}"/>
    <hyperlink ref="E339" r:id="rId691" display="https://fbref.com/en/squads/b2b47a98/Newcastle-United-Stats" xr:uid="{6B7AFFB6-0F15-40F8-81D2-E3774A801A94}"/>
    <hyperlink ref="AD339" r:id="rId692" display="https://fbref.com/en/players/3a949a25/matchlogs/2023-2024/summary/Martin-Dubravka-Match-Logs" xr:uid="{8FAD4712-87B0-464B-99CA-95F274924066}"/>
    <hyperlink ref="B545" r:id="rId693" display="https://fbref.com/en/players/6224214f/Josh-Duffus" xr:uid="{9B1D900A-62D1-43A3-A857-35D0DFA08F82}"/>
    <hyperlink ref="C545" r:id="rId694" display="https://fbref.com/en/country/ENG/England-Football" xr:uid="{73796E27-21F3-4C64-A92F-E4C9CF8A5B30}"/>
    <hyperlink ref="E545" r:id="rId695" display="https://fbref.com/en/squads/d07537b9/Brighton-and-Hove-Albion-Stats" xr:uid="{FA277833-69B4-41C1-A5A8-A640659A339C}"/>
    <hyperlink ref="AD545" r:id="rId696" display="https://fbref.com/en/players/6224214f/matchlogs/2023-2024/summary/Josh-Duffus-Match-Logs" xr:uid="{B7B0EA8C-9DA5-4A57-A94D-426C8A556205}"/>
    <hyperlink ref="B492" r:id="rId697" display="https://fbref.com/en/players/3fe6bd8c/Paul-Dummett" xr:uid="{CE71A6E8-800E-4820-8CE3-AE11D9F05634}"/>
    <hyperlink ref="C492" r:id="rId698" display="https://fbref.com/en/country/WAL/Wales-Football" xr:uid="{52D2BDC4-6BEE-4716-AFBB-447D4A4509D8}"/>
    <hyperlink ref="E492" r:id="rId699" display="https://fbref.com/en/squads/b2b47a98/Newcastle-United-Stats" xr:uid="{05EF80B8-1138-431C-944D-37F17AB27F98}"/>
    <hyperlink ref="AD492" r:id="rId700" display="https://fbref.com/en/players/3fe6bd8c/matchlogs/2023-2024/summary/Paul-Dummett-Match-Logs" xr:uid="{FB824005-2193-4003-B005-63546D4DA3BB}"/>
    <hyperlink ref="B85" r:id="rId701" display="https://fbref.com/en/players/282f75f3/Lewis-Dunk" xr:uid="{FA570EE8-46DE-4A17-B673-67FE5CDF23B6}"/>
    <hyperlink ref="C85" r:id="rId702" display="https://fbref.com/en/country/ENG/England-Football" xr:uid="{6C9690DF-64DC-4303-9B5C-C6B7EA135965}"/>
    <hyperlink ref="E85" r:id="rId703" display="https://fbref.com/en/squads/d07537b9/Brighton-and-Hove-Albion-Stats" xr:uid="{DB22F931-7F3A-4428-867A-B45839EF1F8D}"/>
    <hyperlink ref="AD85" r:id="rId704" display="https://fbref.com/en/players/282f75f3/matchlogs/2023-2024/summary/Lewis-Dunk-Match-Logs" xr:uid="{69C97B0D-F0DF-4FED-A0F8-0A0B6C0A3A35}"/>
    <hyperlink ref="B404" r:id="rId705" display="https://fbref.com/en/players/414184f7/Jhon-Duran" xr:uid="{BE014996-7438-459B-8D10-724331CC2C61}"/>
    <hyperlink ref="C404" r:id="rId706" display="https://fbref.com/en/country/COL/Colombia-Football" xr:uid="{AD690EC8-BCEC-48E8-9B9A-318A0A6E5C29}"/>
    <hyperlink ref="E404" r:id="rId707" display="https://fbref.com/en/squads/8602292d/Aston-Villa-Stats" xr:uid="{0978E183-1DD3-47D8-936B-36601470D26B}"/>
    <hyperlink ref="AD404" r:id="rId708" display="https://fbref.com/en/players/414184f7/matchlogs/2023-2024/summary/Jhon-Duran-Match-Logs" xr:uid="{19DE756A-D9E1-4B53-B7B8-EA2E4E0BC7C4}"/>
    <hyperlink ref="B546" r:id="rId709" display="https://fbref.com/en/players/fa9fa773/Malcolm-Ebiowei" xr:uid="{6A31DFCF-AE92-4D53-B125-205965E69238}"/>
    <hyperlink ref="C546" r:id="rId710" display="https://fbref.com/en/country/ENG/England-Football" xr:uid="{E69D0A82-7B43-44CE-BA96-A67C3E32773B}"/>
    <hyperlink ref="E546" r:id="rId711" display="https://fbref.com/en/squads/47c64c55/Crystal-Palace-Stats" xr:uid="{19673F65-E2D9-438E-93ED-39E7DA9F63F9}"/>
    <hyperlink ref="AD546" r:id="rId712" display="https://fbref.com/en/players/fa9fa773/matchlogs/2023-2024/summary/Malcolm-Ebiowei-Match-Logs" xr:uid="{B4DC8607-9D3D-4077-85DF-8899B3B07B14}"/>
    <hyperlink ref="B52" r:id="rId713" display="https://fbref.com/en/players/3bb7b8b4/Ederson" xr:uid="{7226CFC4-E5FB-4192-A067-7CEE1B8C8487}"/>
    <hyperlink ref="C52" r:id="rId714" display="https://fbref.com/en/country/BRA/Brazil-Football" xr:uid="{0BAD9154-0879-41C6-B40B-0E9C430AD67D}"/>
    <hyperlink ref="E52" r:id="rId715" display="https://fbref.com/en/squads/b8fd03ef/Manchester-City-Stats" xr:uid="{F4EF0973-D202-4A6D-A43D-65C8ACC33FD5}"/>
    <hyperlink ref="AD52" r:id="rId716" display="https://fbref.com/en/players/3bb7b8b4/matchlogs/2023-2024/summary/Ederson-Match-Logs" xr:uid="{2E33333D-003B-48A6-8605-080588EFB6A5}"/>
    <hyperlink ref="B103" r:id="rId717" display="https://fbref.com/en/players/0562b7f1/Odsonne-Edouard" xr:uid="{95F8761D-99D8-4A41-97C7-A5B553DFAA1D}"/>
    <hyperlink ref="C103" r:id="rId718" display="https://fbref.com/en/country/FRA/France-Football" xr:uid="{4308ED21-163B-4941-BF63-7ABC35A27F9A}"/>
    <hyperlink ref="E103" r:id="rId719" display="https://fbref.com/en/squads/47c64c55/Crystal-Palace-Stats" xr:uid="{8B732217-C1B5-4F42-B64D-48B82EBBC1AC}"/>
    <hyperlink ref="AD103" r:id="rId720" display="https://fbref.com/en/players/0562b7f1/matchlogs/2023-2024/summary/Odsonne-Edouard-Match-Logs" xr:uid="{E820347D-C983-45FB-B50A-17A8166EBADE}"/>
    <hyperlink ref="B297" r:id="rId721" display="https://fbref.com/en/players/debe38a0/John-Egan" xr:uid="{F1A7547F-B0C0-47AA-A655-61F712BB75BF}"/>
    <hyperlink ref="C297" r:id="rId722" display="https://fbref.com/en/country/IRL/Republic-of-Ireland-Football" xr:uid="{8AF0CE3D-47FA-43CD-81A8-420441EDA131}"/>
    <hyperlink ref="E297" r:id="rId723" display="https://fbref.com/en/squads/1df6b87e/Sheffield-United-Stats" xr:uid="{FB58C795-82FB-416E-B446-D27124952EC6}"/>
    <hyperlink ref="AD297" r:id="rId724" display="https://fbref.com/en/players/debe38a0/matchlogs/2023-2024/summary/John-Egan-Match-Logs" xr:uid="{08036842-AE0F-4AEE-BB09-2AADF541AF8B}"/>
    <hyperlink ref="B425" r:id="rId725" display="https://fbref.com/en/players/3d554589/Hjalmar-Ekdal" xr:uid="{8C46C9D8-8F7F-4D1A-8670-40E6D11C9D81}"/>
    <hyperlink ref="C425" r:id="rId726" display="https://fbref.com/en/country/SWE/Sweden-Football" xr:uid="{1BD0A460-A481-4703-A6DD-5061ACB9563F}"/>
    <hyperlink ref="E425" r:id="rId727" display="https://fbref.com/en/squads/943e8050/Burnley-Stats" xr:uid="{2FC12E5E-D31D-4CCE-A618-53D0CC478257}"/>
    <hyperlink ref="AD425" r:id="rId728" display="https://fbref.com/en/players/3d554589/matchlogs/2023-2024/summary/Hjalmar-Ekdal-Match-Logs" xr:uid="{ED56AC55-0B46-43BF-88E7-31337071EB5F}"/>
    <hyperlink ref="B116" r:id="rId729" display="https://fbref.com/en/players/2fba6108/Anthony-Elanga" xr:uid="{D75DAD7B-7AFC-4651-9E60-80F3F27FB306}"/>
    <hyperlink ref="C116" r:id="rId730" display="https://fbref.com/en/country/SWE/Sweden-Football" xr:uid="{3A5ADB2B-FF97-4D90-B9A0-55D30B91DB52}"/>
    <hyperlink ref="E116" r:id="rId731" display="https://fbref.com/en/squads/e4a775cb/Nottingham-Forest-Stats" xr:uid="{E98E4037-1069-4D8B-A1B9-71B0EA3C1C27}"/>
    <hyperlink ref="AD116" r:id="rId732" display="https://fbref.com/en/players/2fba6108/matchlogs/2023-2024/summary/Anthony-Elanga-Match-Logs" xr:uid="{6B281ED6-9DED-4110-A03E-FE7481F7F776}"/>
    <hyperlink ref="B341" r:id="rId733" display="https://fbref.com/en/players/b9e1436c/Harvey-Elliott" xr:uid="{0D53F10E-F4D4-49E5-A63F-6CC4385E87B1}"/>
    <hyperlink ref="C341" r:id="rId734" display="https://fbref.com/en/country/ENG/England-Football" xr:uid="{DA47CCC7-2F89-4359-99D5-0BCCFD8A238E}"/>
    <hyperlink ref="E341" r:id="rId735" display="https://fbref.com/en/squads/822bd0ba/Liverpool-Stats" xr:uid="{674395EB-E1EA-4683-8EDB-EA6ADE150ABA}"/>
    <hyperlink ref="AD341" r:id="rId736" display="https://fbref.com/en/players/b9e1436c/matchlogs/2023-2024/summary/Harvey-Elliott-Match-Logs" xr:uid="{36CF9487-1840-46D4-BF10-487C7B1BE708}"/>
    <hyperlink ref="B498" r:id="rId737" display="https://fbref.com/en/players/47a34c4f/Mohamed-Elneny" xr:uid="{1A4C747B-2E4C-41A2-957A-0DDBDA7268D4}"/>
    <hyperlink ref="C498" r:id="rId738" display="https://fbref.com/en/country/EGY/Egypt-Football" xr:uid="{77568042-B6B9-4AE0-89DA-D3FD47E54563}"/>
    <hyperlink ref="E498" r:id="rId739" display="https://fbref.com/en/squads/18bb7c10/Arsenal-Stats" xr:uid="{35B2D079-082A-4593-B656-7DAA2820FAB7}"/>
    <hyperlink ref="AD498" r:id="rId740" display="https://fbref.com/en/players/47a34c4f/matchlogs/2023-2024/summary/Mohamed-Elneny-Match-Logs" xr:uid="{B06B9D9C-3787-4281-AF0D-496B79ECC126}"/>
    <hyperlink ref="B267" r:id="rId741" display="https://fbref.com/en/players/df8b52a5/Emerson" xr:uid="{DFFB9E88-9579-4975-9B6F-DC1C84A15D26}"/>
    <hyperlink ref="C267" r:id="rId742" display="https://fbref.com/en/country/BRA/Brazil-Football" xr:uid="{D30B9A19-CE35-426F-B16E-6265C45F74D6}"/>
    <hyperlink ref="E267" r:id="rId743" display="https://fbref.com/en/squads/361ca564/Tottenham-Hotspur-Stats" xr:uid="{02EBD860-1DBD-44D4-9549-A5E44C05186C}"/>
    <hyperlink ref="AD267" r:id="rId744" display="https://fbref.com/en/players/df8b52a5/matchlogs/2023-2024/summary/Emerson-Match-Logs" xr:uid="{9CE83DB4-C9B7-448D-9FC6-709414A3D255}"/>
    <hyperlink ref="B281" r:id="rId745" display="https://fbref.com/en/players/c149016b/Wataru-Endo" xr:uid="{8F9950F1-ADA3-4762-8BC9-10AAFF1A83D9}"/>
    <hyperlink ref="C281" r:id="rId746" display="https://fbref.com/en/country/JPN/Japan-Football" xr:uid="{A07E3A47-AB15-4F91-AC17-CFAEC8572A1B}"/>
    <hyperlink ref="E281" r:id="rId747" display="https://fbref.com/en/squads/822bd0ba/Liverpool-Stats" xr:uid="{EC304F4A-30DC-441B-ACAD-4E3844DF7A3B}"/>
    <hyperlink ref="AD281" r:id="rId748" display="https://fbref.com/en/players/c149016b/matchlogs/2023-2024/summary/Wataru-Endo-Match-Logs" xr:uid="{2FB0FE7A-B540-4FC4-8437-DBDA868EF362}"/>
    <hyperlink ref="B265" r:id="rId749" display="https://fbref.com/en/players/980522ec/Christian-Eriksen" xr:uid="{245AE85B-2923-4670-A00A-FA14DA152ABB}"/>
    <hyperlink ref="C265" r:id="rId750" display="https://fbref.com/en/country/DEN/Denmark-Football" xr:uid="{E8193B62-5A53-4F4C-83AD-FDCF42F2DF27}"/>
    <hyperlink ref="E265" r:id="rId751" display="https://fbref.com/en/squads/19538871/Manchester-United-Stats" xr:uid="{4039D98C-179D-4321-AA70-88B43BE57F2C}"/>
    <hyperlink ref="AD265" r:id="rId752" display="https://fbref.com/en/players/980522ec/matchlogs/2023-2024/summary/Christian-Eriksen-Match-Logs" xr:uid="{882E7C27-A5D7-438E-A508-05947E9F7A3C}"/>
    <hyperlink ref="B292" r:id="rId753" display="https://fbref.com/en/players/d38fdf53/Pervis-Estupinan" xr:uid="{D8DF0C23-5A3D-40B2-A9A9-A3D460665968}"/>
    <hyperlink ref="C292" r:id="rId754" display="https://fbref.com/en/country/ECU/Ecuador-Football" xr:uid="{C684DD03-1082-4CAE-8F96-E8E653FD6F1C}"/>
    <hyperlink ref="E292" r:id="rId755" display="https://fbref.com/en/squads/d07537b9/Brighton-and-Hove-Albion-Stats" xr:uid="{5A639B21-F225-4EBF-8803-58D52F2DA19A}"/>
    <hyperlink ref="AD292" r:id="rId756" display="https://fbref.com/en/players/d38fdf53/matchlogs/2023-2024/summary/Pervis-Estupinan-Match-Logs" xr:uid="{B130F54F-1F91-41F4-94FD-44FA88BD78B8}"/>
    <hyperlink ref="B258" r:id="rId757" display="https://fbref.com/en/players/f8fcd2a5/Jonny-Evans" xr:uid="{881674A0-B526-4801-A425-0A26F924C232}"/>
    <hyperlink ref="C258" r:id="rId758" display="https://fbref.com/en/country/NIR/Northern-Ireland-Football" xr:uid="{9568C6C7-2797-4D04-89DF-885092A5D533}"/>
    <hyperlink ref="E258" r:id="rId759" display="https://fbref.com/en/squads/19538871/Manchester-United-Stats" xr:uid="{F08CC803-9DA3-429E-B4CC-B15CAF617523}"/>
    <hyperlink ref="AD258" r:id="rId760" display="https://fbref.com/en/players/f8fcd2a5/matchlogs/2023-2024/summary/Jonny-Evans-Match-Logs" xr:uid="{1CED8A54-BC41-428B-87F0-AF95057831DB}"/>
    <hyperlink ref="B209" r:id="rId761" display="https://fbref.com/en/players/ae4fc6a4/Eberechi-Eze" xr:uid="{F7B10026-DF50-40D2-8197-C832D3805CFF}"/>
    <hyperlink ref="C209" r:id="rId762" display="https://fbref.com/en/country/ENG/England-Football" xr:uid="{9DC4EE0F-ACA3-45FF-B9DB-9A2AF2160952}"/>
    <hyperlink ref="E209" r:id="rId763" display="https://fbref.com/en/squads/47c64c55/Crystal-Palace-Stats" xr:uid="{BD8DE969-4E2A-457F-B946-EFFBC0F76FAB}"/>
    <hyperlink ref="AD209" r:id="rId764" display="https://fbref.com/en/players/ae4fc6a4/matchlogs/2023-2024/summary/Eberechi-Eze-Match-Logs" xr:uid="{074FC484-B0CA-47B7-A1BF-77699112F782}"/>
    <hyperlink ref="B363" r:id="rId765" display="https://fbref.com/en/players/9328b835/Lukasz-Fabianski" xr:uid="{8B25064C-6209-454A-B65A-65DD0D679FEA}"/>
    <hyperlink ref="C363" r:id="rId766" display="https://fbref.com/en/country/POL/Poland-Football" xr:uid="{2992172C-E372-41B9-B116-09A463CD8D04}"/>
    <hyperlink ref="E363" r:id="rId767" display="https://fbref.com/en/squads/7c21e445/West-Ham-United-Stats" xr:uid="{EF2E3930-018F-4525-A77A-8022737D2043}"/>
    <hyperlink ref="AD363" r:id="rId768" display="https://fbref.com/en/players/9328b835/matchlogs/2023-2024/summary/Lukasz-Fabianski-Match-Logs" xr:uid="{A9EA7BB8-FDE5-4E01-AAAE-05590EFE72B5}"/>
    <hyperlink ref="B358" r:id="rId769" display="https://fbref.com/en/players/0ba976e4/Ansu-Fati" xr:uid="{E2C212DB-3288-4359-B67D-FEF1E6DE5508}"/>
    <hyperlink ref="C358" r:id="rId770" display="https://fbref.com/en/country/ESP/Spain-Football" xr:uid="{8EDA2DDC-05C9-4327-B784-84FF44AD5236}"/>
    <hyperlink ref="E358" r:id="rId771" display="https://fbref.com/en/squads/d07537b9/Brighton-and-Hove-Albion-Stats" xr:uid="{49F87BE7-0EFC-42FE-826E-11E2D656600E}"/>
    <hyperlink ref="AD358" r:id="rId772" display="https://fbref.com/en/players/0ba976e4/matchlogs/2023-2024/summary/Ansu-Fati-Match-Logs" xr:uid="{DE3CC2E7-ABA0-44CB-B638-E2B7CBE3F01C}"/>
    <hyperlink ref="B414" r:id="rId773" display="https://fbref.com/en/players/51a3c4c8/Felipe" xr:uid="{9D07184F-BFA9-4642-9E71-8A7108E0ED97}"/>
    <hyperlink ref="C414" r:id="rId774" display="https://fbref.com/en/country/BRA/Brazil-Football" xr:uid="{702397E5-1DAD-473C-BE82-B31F8DBC56FE}"/>
    <hyperlink ref="E414" r:id="rId775" display="https://fbref.com/en/squads/e4a775cb/Nottingham-Forest-Stats" xr:uid="{668641B7-92C9-4817-89A1-3B6E0A898513}"/>
    <hyperlink ref="AD414" r:id="rId776" display="https://fbref.com/en/players/51a3c4c8/matchlogs/2023-2024/summary/Felipe-Match-Logs" xr:uid="{F6803915-D1AB-4969-BF71-977E96187D7F}"/>
    <hyperlink ref="B187" r:id="rId777" display="https://fbref.com/en/players/4596da74/Evan-Ferguson" xr:uid="{A9F2196F-B693-45C6-8EC3-1FB20EE4A77E}"/>
    <hyperlink ref="C187" r:id="rId778" display="https://fbref.com/en/country/IRL/Republic-of-Ireland-Football" xr:uid="{897F80EB-4CD0-4BBA-88EE-D930FBC25CAF}"/>
    <hyperlink ref="E187" r:id="rId779" display="https://fbref.com/en/squads/d07537b9/Brighton-and-Hove-Albion-Stats" xr:uid="{DAB483D4-35CB-412C-A518-19206B9E946C}"/>
    <hyperlink ref="AD187" r:id="rId780" display="https://fbref.com/en/players/4596da74/matchlogs/2023-2024/summary/Evan-Ferguson-Match-Logs" xr:uid="{8A04C8BC-8D3E-4687-BD49-1F1DC1DFC945}"/>
    <hyperlink ref="B20" r:id="rId781" display="https://fbref.com/en/players/507c7bdf/Bruno-Fernandes" xr:uid="{EA6F6163-45BC-4894-9F95-96DB225D0DDA}"/>
    <hyperlink ref="C20" r:id="rId782" display="https://fbref.com/en/country/POR/Portugal-Football" xr:uid="{AFF0A478-741F-4B6A-BAEB-99B953050CC3}"/>
    <hyperlink ref="E20" r:id="rId783" display="https://fbref.com/en/squads/19538871/Manchester-United-Stats" xr:uid="{FE93DFE1-D23B-47C2-8EED-DD3D11E3820D}"/>
    <hyperlink ref="AD20" r:id="rId784" display="https://fbref.com/en/players/507c7bdf/matchlogs/2023-2024/summary/Bruno-Fernandes-Match-Logs" xr:uid="{8F75E94D-048E-4571-8A3B-CB41EE9ECB04}"/>
    <hyperlink ref="B547" r:id="rId785" display="https://fbref.com/en/players/33a68b9b/Alvaro-Fernandez" xr:uid="{AE8F82AB-BBC8-4BFD-9635-E26CF5F83FF0}"/>
    <hyperlink ref="C547" r:id="rId786" display="https://fbref.com/en/country/ESP/Spain-Football" xr:uid="{AE80BCE2-03F4-450D-B8B3-FF6A84B633B1}"/>
    <hyperlink ref="E547" r:id="rId787" display="https://fbref.com/en/squads/19538871/Manchester-United-Stats" xr:uid="{85F0BDDE-57C3-419F-8A62-6B2059218548}"/>
    <hyperlink ref="AD547" r:id="rId788" display="https://fbref.com/en/players/33a68b9b/matchlogs/2023-2024/summary/Alvaro-Fernandez-Match-Logs" xr:uid="{D790373E-9DE8-421F-BCD4-F812173258A4}"/>
    <hyperlink ref="B101" r:id="rId789" display="https://fbref.com/en/players/5ff4ab71/Enzo-Fernandez" xr:uid="{DFF559B1-6B2B-4348-BD93-51DDA532E704}"/>
    <hyperlink ref="C101" r:id="rId790" display="https://fbref.com/en/country/ARG/Argentina-Football" xr:uid="{2A57C8CB-8047-4F50-8991-58D0913C54A6}"/>
    <hyperlink ref="E101" r:id="rId791" display="https://fbref.com/en/squads/cff3d9bb/Chelsea-Stats" xr:uid="{84D40EBB-4731-412C-AC36-3548CB7C6296}"/>
    <hyperlink ref="AD101" r:id="rId792" display="https://fbref.com/en/players/5ff4ab71/matchlogs/2023-2024/summary/Enzo-Fernandez-Match-Logs" xr:uid="{FE09F757-AD6E-4F2C-A0BE-AC4CE7967F12}"/>
    <hyperlink ref="B432" r:id="rId793" display="https://fbref.com/en/players/b63e789d/John-Fleck" xr:uid="{D16473C3-7953-4068-9181-E2D1AF5A08D7}"/>
    <hyperlink ref="C432" r:id="rId794" display="https://fbref.com/en/country/SCO/Scotland-Football" xr:uid="{99F05082-1610-4221-8091-21F01ADA5F0E}"/>
    <hyperlink ref="E432" r:id="rId795" display="https://fbref.com/en/squads/1df6b87e/Sheffield-United-Stats" xr:uid="{E5B9AB9D-14B7-4488-8552-1F1BBF2A1047}"/>
    <hyperlink ref="AD432" r:id="rId796" display="https://fbref.com/en/players/b63e789d/matchlogs/2023-2024/summary/John-Fleck-Match-Logs" xr:uid="{6A7C64DC-426F-4A5D-AE60-95EF153BCDEA}"/>
    <hyperlink ref="B63" r:id="rId797" display="https://fbref.com/en/players/a92ab7be/Mark-Flekken" xr:uid="{03CD08E6-FF7F-47CC-9BAC-C16DFB9168D3}"/>
    <hyperlink ref="C63" r:id="rId798" display="https://fbref.com/en/country/NED/Netherlands-Football" xr:uid="{3F79FB10-482B-484A-8706-92165774EE86}"/>
    <hyperlink ref="E63" r:id="rId799" display="https://fbref.com/en/squads/cd051869/Brentford-Stats" xr:uid="{9E4EE805-B5B6-4D83-8853-51E871EDAA1F}"/>
    <hyperlink ref="AD63" r:id="rId800" display="https://fbref.com/en/players/a92ab7be/matchlogs/2023-2024/summary/Mark-Flekken-Match-Logs" xr:uid="{CA208408-64FB-40B1-9553-8FF967E4798C}"/>
    <hyperlink ref="B81" r:id="rId801" display="https://fbref.com/en/players/ed1e53f3/Phil-Foden" xr:uid="{491DFCCB-0BE7-483E-AF89-C169A994E0F4}"/>
    <hyperlink ref="C81" r:id="rId802" display="https://fbref.com/en/country/ENG/England-Football" xr:uid="{2F9D31DB-21A1-47F0-8FB6-00923061D178}"/>
    <hyperlink ref="E81" r:id="rId803" display="https://fbref.com/en/squads/b8fd03ef/Manchester-City-Stats" xr:uid="{DCEBBBA0-7CE7-4770-8B2A-F39C05E56187}"/>
    <hyperlink ref="AD81" r:id="rId804" display="https://fbref.com/en/players/ed1e53f3/matchlogs/2023-2024/summary/Phil-Foden-Match-Logs" xr:uid="{7771E4B7-69E0-4A71-9524-83BEA95F1DD3}"/>
    <hyperlink ref="B4" r:id="rId805" display="https://fbref.com/en/players/96cf7b61/Wes-Foderingham" xr:uid="{851C8345-CD78-471F-B00D-CFA865443440}"/>
    <hyperlink ref="C4" r:id="rId806" display="https://fbref.com/en/country/ENG/England-Football" xr:uid="{63EC60E3-883E-4176-BE77-59AB7C5E9735}"/>
    <hyperlink ref="E4" r:id="rId807" display="https://fbref.com/en/squads/1df6b87e/Sheffield-United-Stats" xr:uid="{BDB2335B-A133-4417-8AA1-B2B797AE4201}"/>
    <hyperlink ref="AD4" r:id="rId808" display="https://fbref.com/en/players/96cf7b61/matchlogs/2023-2024/summary/Wes-Foderingham-Match-Logs" xr:uid="{50731F0F-8D21-411C-8B98-B8F028A8E827}"/>
    <hyperlink ref="B372" r:id="rId809" display="https://fbref.com/en/players/82927de4/Pablo-Fornals" xr:uid="{0303082F-5C4E-47B3-87CF-7F6849600B7B}"/>
    <hyperlink ref="C372" r:id="rId810" display="https://fbref.com/en/country/ESP/Spain-Football" xr:uid="{6A04F560-7DFB-4176-BD63-D370866BC3D1}"/>
    <hyperlink ref="E372" r:id="rId811" display="https://fbref.com/en/squads/7c21e445/West-Ham-United-Stats" xr:uid="{241F8185-6AC9-4178-A0EA-401F96DFFFE5}"/>
    <hyperlink ref="AD372" r:id="rId812" display="https://fbref.com/en/players/82927de4/matchlogs/2023-2024/summary/Pablo-Fornals-Match-Logs" xr:uid="{1696B343-1F47-47CA-ADDA-3E8BFEB59D6A}"/>
    <hyperlink ref="B548" r:id="rId813" display="https://fbref.com/en/players/c3e39f12/Fraser-Forster" xr:uid="{5F2CF0CF-2C37-45CF-AB41-082FA8B9B73F}"/>
    <hyperlink ref="C548" r:id="rId814" display="https://fbref.com/en/country/ENG/England-Football" xr:uid="{F836F251-B523-4BAD-95D2-7A5FC82F49F0}"/>
    <hyperlink ref="E548" r:id="rId815" display="https://fbref.com/en/squads/361ca564/Tottenham-Hotspur-Stats" xr:uid="{EB3D8444-BAB2-4C37-B26A-4532FBB59B7E}"/>
    <hyperlink ref="AD548" r:id="rId816" display="https://fbref.com/en/players/c3e39f12/matchlogs/2023-2024/summary/Fraser-Forster-Match-Logs" xr:uid="{C61C18A1-558F-4FD9-99E8-7B0D3296AD27}"/>
    <hyperlink ref="B233" r:id="rId817" display="https://fbref.com/en/players/f84a807c/Lyle-Foster" xr:uid="{C71E2F56-DE07-4444-BEC0-D70657A13B7D}"/>
    <hyperlink ref="C233" r:id="rId818" display="https://fbref.com/en/country/RSA/South-Africa-Football" xr:uid="{7C535D6A-5E3E-47BB-868E-373DF713ACCF}"/>
    <hyperlink ref="E233" r:id="rId819" display="https://fbref.com/en/squads/943e8050/Burnley-Stats" xr:uid="{F1FC03BB-A808-4EED-893D-85770B8C9E6D}"/>
    <hyperlink ref="AD233" r:id="rId820" display="https://fbref.com/en/players/f84a807c/matchlogs/2023-2024/summary/Lyle-Foster-Match-Logs" xr:uid="{AF04680A-25D7-4220-A42A-450AB654858D}"/>
    <hyperlink ref="B460" r:id="rId821" display="https://fbref.com/en/players/077faf72/Matheus-Franca" xr:uid="{0404C258-8659-4FEC-AA38-EC5CF087E2F4}"/>
    <hyperlink ref="C460" r:id="rId822" display="https://fbref.com/en/country/BRA/Brazil-Football" xr:uid="{AD37A7B4-4EE6-4549-BEA0-440B14168647}"/>
    <hyperlink ref="E460" r:id="rId823" display="https://fbref.com/en/squads/47c64c55/Crystal-Palace-Stats" xr:uid="{15BA47F3-641B-4C83-9A34-2329D22E7C12}"/>
    <hyperlink ref="AD460" r:id="rId824" display="https://fbref.com/en/players/077faf72/matchlogs/2023-2024/summary/Matheus-Franca-Match-Logs" xr:uid="{FE7AB969-AAA3-4D2C-B6F8-D179469A826C}"/>
    <hyperlink ref="B549" r:id="rId825" display="https://fbref.com/en/players/38c29201/Aidan-Francis" xr:uid="{B777AC9C-0362-452E-994E-AE4A88E11E38}"/>
    <hyperlink ref="C549" r:id="rId826" display="https://fbref.com/en/country/ENG/England-Football" xr:uid="{94BE0649-941D-454B-B120-6A751C9C52A0}"/>
    <hyperlink ref="E549" r:id="rId827" display="https://fbref.com/en/squads/e297cd13/Luton-Town-Stats" xr:uid="{9809EE02-F23E-4DA1-9871-B93017CFD6BC}"/>
    <hyperlink ref="AD549" r:id="rId828" display="https://fbref.com/en/players/38c29201/matchlogs/2023-2024/summary/Aidan-Francis-Match-Logs" xr:uid="{D3E13437-9559-4C43-BB31-9E51B70C23C3}"/>
    <hyperlink ref="B550" r:id="rId829" display="https://fbref.com/en/players/6722d4f0/Tyrese-Francois" xr:uid="{2F1A4ACC-8250-45E3-BDF6-A3194887368D}"/>
    <hyperlink ref="C550" r:id="rId830" display="https://fbref.com/en/country/AUS/Australia-Football" xr:uid="{D42C29A8-7218-4BD3-BC9D-77367CCFD763}"/>
    <hyperlink ref="E550" r:id="rId831" display="https://fbref.com/en/squads/fd962109/Fulham-Stats" xr:uid="{02041AEF-07D4-4F48-AAD6-DF26ADA7D13A}"/>
    <hyperlink ref="AD550" r:id="rId832" display="https://fbref.com/en/players/6722d4f0/matchlogs/2023-2024/summary/Tyrese-Francois-Match-Logs" xr:uid="{0975AE39-E2F8-4578-9F23-EB06F6B923FF}"/>
    <hyperlink ref="B551" r:id="rId833" display="https://fbref.com/en/players/00b77ecf/Nathan-Fraser" xr:uid="{27262F84-6C1E-4B1F-8255-3B3ABF2086AF}"/>
    <hyperlink ref="C551" r:id="rId834" display="https://fbref.com/en/country/IRL/Republic-of-Ireland-Football" xr:uid="{5CE0217D-738A-4E94-8EAB-45EFDA2DFD7A}"/>
    <hyperlink ref="E551" r:id="rId835" display="https://fbref.com/en/squads/8cec06e1/Wolverhampton-Wanderers-Stats" xr:uid="{4DB890DB-44D7-4D3F-A271-0E4C9C634745}"/>
    <hyperlink ref="AD551" r:id="rId836" display="https://fbref.com/en/players/00b77ecf/matchlogs/2023-2024/summary/Nathan-Fraser-Match-Logs" xr:uid="{FE1B2036-3CA1-4025-A003-322F677C8F64}"/>
    <hyperlink ref="B552" r:id="rId837" display="https://fbref.com/en/players/98d2c2c4/Remo-Freuler" xr:uid="{5F351747-41C8-4CB5-B664-F6DC48F47488}"/>
    <hyperlink ref="C552" r:id="rId838" display="https://fbref.com/en/country/SUI/Switzerland-Football" xr:uid="{AF01B3D1-2E9E-4FB5-844E-27FC4A5BBEC4}"/>
    <hyperlink ref="E552" r:id="rId839" display="https://fbref.com/en/squads/e4a775cb/Nottingham-Forest-Stats" xr:uid="{87208179-AE6B-4EB5-81EE-3CFFEBDB2782}"/>
    <hyperlink ref="AD552" r:id="rId840" display="https://fbref.com/en/players/98d2c2c4/matchlogs/2023-2024/summary/Remo-Freuler-Match-Logs" xr:uid="{C85E8F7D-F385-4B8D-8D60-4CAD643D5936}"/>
    <hyperlink ref="B231" r:id="rId841" display="https://fbref.com/en/players/1971591f/Cody-Gakpo" xr:uid="{D1721771-BBD6-4CC0-9B3D-89E45A10104E}"/>
    <hyperlink ref="C231" r:id="rId842" display="https://fbref.com/en/country/NED/Netherlands-Football" xr:uid="{AA49A4A2-01CE-4D63-A4DF-11B634754B7A}"/>
    <hyperlink ref="E231" r:id="rId843" display="https://fbref.com/en/squads/822bd0ba/Liverpool-Stats" xr:uid="{76F483A4-EDB4-4A92-A46F-2BC1C55330BC}"/>
    <hyperlink ref="AD231" r:id="rId844" display="https://fbref.com/en/players/1971591f/matchlogs/2023-2024/summary/Cody-Gakpo-Match-Logs" xr:uid="{F236002A-E70A-4778-91EE-091A62F65D4B}"/>
    <hyperlink ref="B57" r:id="rId845" display="https://fbref.com/en/players/c2731c10/Conor-Gallagher" xr:uid="{BA83F6B4-2A4E-4300-A481-FF877345CECC}"/>
    <hyperlink ref="C57" r:id="rId846" display="https://fbref.com/en/country/ENG/England-Football" xr:uid="{BA7F7B72-6A30-4BCC-9056-C302799FF943}"/>
    <hyperlink ref="E57" r:id="rId847" display="https://fbref.com/en/squads/cff3d9bb/Chelsea-Stats" xr:uid="{7FAFB9C5-CA53-4771-9067-6CED0E652387}"/>
    <hyperlink ref="AD57" r:id="rId848" display="https://fbref.com/en/players/c2731c10/matchlogs/2023-2024/summary/Conor-Gallagher-Match-Logs" xr:uid="{1C02B373-18D0-447C-A83E-1665AE35CE82}"/>
    <hyperlink ref="B163" r:id="rId849" display="https://fbref.com/en/players/72c812f3/Idrissa-Gana-Gueye" xr:uid="{4A975DC6-F8EA-40F6-9B9A-13DC789D48DA}"/>
    <hyperlink ref="C163" r:id="rId850" display="https://fbref.com/en/country/SEN/Senegal-Football" xr:uid="{03CE9EBC-4427-4B44-9732-A096253DC6BC}"/>
    <hyperlink ref="E163" r:id="rId851" display="https://fbref.com/en/squads/d3fd31cc/Everton-Stats" xr:uid="{D09202AB-D402-446C-9575-5DC61F59A9C2}"/>
    <hyperlink ref="AD163" r:id="rId852" display="https://fbref.com/en/players/72c812f3/matchlogs/2023-2024/summary/Idrissa-Gana-Gueye-Match-Logs" xr:uid="{34898819-9E86-49F6-9C23-CF6B4FAD11B4}"/>
    <hyperlink ref="B194" r:id="rId853" display="https://fbref.com/en/players/7aa8adfe/Alejandro-Garnacho" xr:uid="{554692C4-1C11-45D5-BEEA-62D1F2F6B400}"/>
    <hyperlink ref="C194" r:id="rId854" display="https://fbref.com/en/country/ARG/Argentina-Football" xr:uid="{57926492-0518-4BFB-9190-E23277FB3A31}"/>
    <hyperlink ref="E194" r:id="rId855" display="https://fbref.com/en/squads/19538871/Manchester-United-Stats" xr:uid="{EEDE2E61-3B28-4739-AFB8-0E50FCAA4179}"/>
    <hyperlink ref="AD194" r:id="rId856" display="https://fbref.com/en/players/7aa8adfe/matchlogs/2023-2024/summary/Alejandro-Garnacho-Match-Logs" xr:uid="{3F336AE3-50B8-4BFA-A9DB-E171100FC078}"/>
    <hyperlink ref="B55" r:id="rId857" display="https://fbref.com/en/players/4e015693/James-Garner" xr:uid="{659DFA66-AB91-4442-B079-B8FE02AE9B22}"/>
    <hyperlink ref="C55" r:id="rId858" display="https://fbref.com/en/country/ENG/England-Football" xr:uid="{AA45B9B6-1A7C-4617-88F9-7C3D544EC07E}"/>
    <hyperlink ref="E55" r:id="rId859" display="https://fbref.com/en/squads/d3fd31cc/Everton-Stats" xr:uid="{9EF8D64F-AF8D-4E21-A66B-CD3383F06836}"/>
    <hyperlink ref="AD55" r:id="rId860" display="https://fbref.com/en/players/4e015693/matchlogs/2023-2024/summary/James-Garner-Match-Logs" xr:uid="{BC4CFA73-C9BC-4FAE-9769-1C95CD9EA3E0}"/>
    <hyperlink ref="B288" r:id="rId861" display="https://fbref.com/en/players/f7b1d4e0/Saman-Ghoddos" xr:uid="{7631A156-FB85-48B6-858E-C7A7E02CEBD8}"/>
    <hyperlink ref="C288" r:id="rId862" display="https://fbref.com/en/country/IRN/Iran-Football" xr:uid="{3D2A2FE0-432C-4727-93F6-A2FD86101A86}"/>
    <hyperlink ref="E288" r:id="rId863" display="https://fbref.com/en/squads/cd051869/Brentford-Stats" xr:uid="{D3E79DA7-732A-4B75-BA48-D0D67945D60C}"/>
    <hyperlink ref="AD288" r:id="rId864" display="https://fbref.com/en/players/f7b1d4e0/matchlogs/2023-2024/summary/Saman-Ghoddos-Match-Logs" xr:uid="{5EA2A08E-E462-494C-888D-7A1905DF7D77}"/>
    <hyperlink ref="B33" r:id="rId865" display="https://fbref.com/en/players/32f60ed8/Morgan-Gibbs-White" xr:uid="{C2542323-4C8A-4DFE-8F71-83785CAB198B}"/>
    <hyperlink ref="C33" r:id="rId866" display="https://fbref.com/en/country/ENG/England-Football" xr:uid="{2589CB64-393C-4F47-BCBF-A65FB53F1345}"/>
    <hyperlink ref="E33" r:id="rId867" display="https://fbref.com/en/squads/e4a775cb/Nottingham-Forest-Stats" xr:uid="{54FB523F-C036-451E-8829-E25D39CCF620}"/>
    <hyperlink ref="AD33" r:id="rId868" display="https://fbref.com/en/players/32f60ed8/matchlogs/2023-2024/summary/Morgan-Gibbs-White-Match-Logs" xr:uid="{4B35D213-1DC2-49D8-8525-4D106D6333D3}"/>
    <hyperlink ref="B403" r:id="rId869" display="https://fbref.com/en/players/7b5ab7f2/Bryan-Gil" xr:uid="{41A3785A-150B-4FDF-9383-9D8B424414A6}"/>
    <hyperlink ref="C403" r:id="rId870" display="https://fbref.com/en/country/ESP/Spain-Football" xr:uid="{AFEFD376-EE2D-4A64-9834-E284EE6F2CC6}"/>
    <hyperlink ref="E403" r:id="rId871" display="https://fbref.com/en/squads/361ca564/Tottenham-Hotspur-Stats" xr:uid="{FD568FC1-F166-4371-BBD4-CA6E788B105A}"/>
    <hyperlink ref="AD403" r:id="rId872" display="https://fbref.com/en/players/7b5ab7f2/matchlogs/2023-2024/summary/Bryan-Gil-Match-Logs" xr:uid="{EE1D3E03-F3A3-4417-8C2B-DAA94E13D81C}"/>
    <hyperlink ref="B553" r:id="rId873" display="https://fbref.com/en/players/d91f104d/Alfie-Gilchrist" xr:uid="{C782BD75-1E53-42EC-998A-3FFE445BAE06}"/>
    <hyperlink ref="C553" r:id="rId874" display="https://fbref.com/en/country/ENG/England-Football" xr:uid="{172A4BC1-9E8B-4FF1-B12A-3F855D74A85B}"/>
    <hyperlink ref="E553" r:id="rId875" display="https://fbref.com/en/squads/cff3d9bb/Chelsea-Stats" xr:uid="{C484A144-5B6A-4035-A3BE-50636A5B7C4D}"/>
    <hyperlink ref="AD553" r:id="rId876" display="https://fbref.com/en/players/d91f104d/matchlogs/2023-2024/summary/Alfie-Gilchrist-Match-Logs" xr:uid="{1C6B4C89-750E-41A2-8515-15F97644C3BE}"/>
    <hyperlink ref="B554" r:id="rId877" display="https://fbref.com/en/players/e32958b7/Mark-Gillespie" xr:uid="{DFDD805B-3FF7-481E-88F9-81ABA2A551FF}"/>
    <hyperlink ref="C554" r:id="rId878" display="https://fbref.com/en/country/ENG/England-Football" xr:uid="{6BEB32FE-EAB1-4902-BB04-289341E89D22}"/>
    <hyperlink ref="E554" r:id="rId879" display="https://fbref.com/en/squads/b2b47a98/Newcastle-United-Stats" xr:uid="{36766E8D-12F6-4F30-9E62-82973D592389}"/>
    <hyperlink ref="AD554" r:id="rId880" display="https://fbref.com/en/players/e32958b7/matchlogs/2023-2024/summary/Mark-Gillespie-Match-Logs" xr:uid="{E5C10084-4BA7-43D9-ABD1-AD4C1D6CBAAB}"/>
    <hyperlink ref="B144" r:id="rId881" display="https://fbref.com/en/players/df10e27c/Billy-Gilmour" xr:uid="{65D30062-D711-4C50-BB89-FD76DD26A90F}"/>
    <hyperlink ref="C144" r:id="rId882" display="https://fbref.com/en/country/SCO/Scotland-Football" xr:uid="{EED91BC9-2908-49FC-A2F9-1539D6FF8E19}"/>
    <hyperlink ref="E144" r:id="rId883" display="https://fbref.com/en/squads/d07537b9/Brighton-and-Hove-Albion-Stats" xr:uid="{9C5637AB-A25B-45FE-9230-1333CC8AFED9}"/>
    <hyperlink ref="AD144" r:id="rId884" display="https://fbref.com/en/players/df10e27c/matchlogs/2023-2024/summary/Billy-Gilmour-Match-Logs" xr:uid="{3062B92C-CAD0-48AB-B38B-76F192516EBD}"/>
    <hyperlink ref="B433" r:id="rId885" display="https://fbref.com/en/players/9f7c837d/Ben-Godfrey" xr:uid="{9FC569EE-92D2-4861-82DA-83B5B208B42F}"/>
    <hyperlink ref="C433" r:id="rId886" display="https://fbref.com/en/country/ENG/England-Football" xr:uid="{36629305-2A9B-4798-AF9F-657D479A0180}"/>
    <hyperlink ref="E433" r:id="rId887" display="https://fbref.com/en/squads/d3fd31cc/Everton-Stats" xr:uid="{2AB3BFCF-86E1-4DC5-ACB8-31EFA6984804}"/>
    <hyperlink ref="AD433" r:id="rId888" display="https://fbref.com/en/players/9f7c837d/matchlogs/2023-2024/summary/Ben-Godfrey-Match-Logs" xr:uid="{91E9960F-3EAD-4910-BD34-CFFFAF7A92F4}"/>
    <hyperlink ref="B451" r:id="rId889" display="https://fbref.com/en/players/1961b2aa/Andre-Gomes" xr:uid="{5FC53956-2767-43C0-8AB2-783A7C0CF721}"/>
    <hyperlink ref="C451" r:id="rId890" display="https://fbref.com/en/country/POR/Portugal-Football" xr:uid="{EF89504C-6530-4E5C-8BBC-1FD19D55CA5F}"/>
    <hyperlink ref="E451" r:id="rId891" display="https://fbref.com/en/squads/d3fd31cc/Everton-Stats" xr:uid="{A92DD777-E3C2-4EF2-AECC-11D967222522}"/>
    <hyperlink ref="AD451" r:id="rId892" display="https://fbref.com/en/players/1961b2aa/matchlogs/2023-2024/summary/Andre-Gomes-Match-Logs" xr:uid="{7E981710-60B1-47B4-90F2-6A21848CDE5E}"/>
    <hyperlink ref="B108" r:id="rId893" display="https://fbref.com/en/players/8b57ad2c/Joao-Gomes" xr:uid="{F57CDEEC-4160-4558-BA91-B8F4D249913D}"/>
    <hyperlink ref="C108" r:id="rId894" display="https://fbref.com/en/country/BRA/Brazil-Football" xr:uid="{311155BF-E859-4458-B08B-911C1FEB3588}"/>
    <hyperlink ref="E108" r:id="rId895" display="https://fbref.com/en/squads/8cec06e1/Wolverhampton-Wanderers-Stats" xr:uid="{5849BC29-F478-45D2-9E8E-10B1FA145B7D}"/>
    <hyperlink ref="AD108" r:id="rId896" display="https://fbref.com/en/players/8b57ad2c/matchlogs/2023-2024/summary/Joao-Gomes-Match-Logs" xr:uid="{1C2472FE-999E-450D-B7DB-DD2CDD75E7A5}"/>
    <hyperlink ref="B143" r:id="rId897" display="https://fbref.com/en/players/f0caab96/Toti-Gomes" xr:uid="{F15885A2-CD35-4121-B5F8-4A3285A450FF}"/>
    <hyperlink ref="C143" r:id="rId898" display="https://fbref.com/en/country/POR/Portugal-Football" xr:uid="{DB4AE997-8B0C-469B-B12C-C34B8CEA9B84}"/>
    <hyperlink ref="E143" r:id="rId899" display="https://fbref.com/en/squads/8cec06e1/Wolverhampton-Wanderers-Stats" xr:uid="{A2EEEB3E-9289-4B39-A006-FBB496C069BE}"/>
    <hyperlink ref="AD143" r:id="rId900" display="https://fbref.com/en/players/f0caab96/matchlogs/2023-2024/summary/Toti-Gomes-Match-Logs" xr:uid="{7C7B4D13-7E6F-4D80-AE3C-FB0982DB078C}"/>
    <hyperlink ref="B223" r:id="rId901" display="https://fbref.com/en/players/7a11550b/Joe-Gomez" xr:uid="{79FB658F-9369-4424-A752-96E9CB924A09}"/>
    <hyperlink ref="C223" r:id="rId902" display="https://fbref.com/en/country/ENG/England-Football" xr:uid="{76CCAAA0-3C61-420D-8E3F-76C87B71B621}"/>
    <hyperlink ref="E223" r:id="rId903" display="https://fbref.com/en/squads/822bd0ba/Liverpool-Stats" xr:uid="{F5F73046-8CEF-4C46-A91B-A179CA436C43}"/>
    <hyperlink ref="AD223" r:id="rId904" display="https://fbref.com/en/players/7a11550b/matchlogs/2023-2024/summary/Joe-Gomez-Match-Logs" xr:uid="{3EF02262-B0B4-48BC-AC5B-AF6525252E4A}"/>
    <hyperlink ref="B475" r:id="rId905" display="https://fbref.com/en/players/01e5f06e/Sergio-Gomez" xr:uid="{22D162F1-33B4-4825-91AF-8F530C3A4930}"/>
    <hyperlink ref="C475" r:id="rId906" display="https://fbref.com/en/country/ESP/Spain-Football" xr:uid="{0D5A830E-C917-4FB2-985B-DD78F24D229E}"/>
    <hyperlink ref="E475" r:id="rId907" display="https://fbref.com/en/squads/b8fd03ef/Manchester-City-Stats" xr:uid="{C227808E-EB82-4997-B621-4296EEF3C2EA}"/>
    <hyperlink ref="AD475" r:id="rId908" display="https://fbref.com/en/players/01e5f06e/matchlogs/2023-2024/summary/Sergio-Gomez-Match-Logs" xr:uid="{2C5C55D5-FFF0-44CE-AC2D-C471F57FB9EA}"/>
    <hyperlink ref="B555" r:id="rId909" display="https://fbref.com/en/players/7e5bebeb/Enso-Gonzalez" xr:uid="{9724F223-5925-485F-B2B4-CA2DDE7806A5}"/>
    <hyperlink ref="C555" r:id="rId910" display="https://fbref.com/en/country/PAR/Paraguay-Football" xr:uid="{CC2556A9-2503-4FE9-960C-A8E079D00367}"/>
    <hyperlink ref="E555" r:id="rId911" display="https://fbref.com/en/squads/8cec06e1/Wolverhampton-Wanderers-Stats" xr:uid="{60E07847-69A2-4BE2-AF9E-BEE6164F0D13}"/>
    <hyperlink ref="AD555" r:id="rId912" display="https://fbref.com/en/players/7e5bebeb/matchlogs/2023-2024/summary/Enso-Gonzalez-Match-Logs" xr:uid="{9AAC4EBE-212B-4FB8-A65B-2E42A42355DB}"/>
    <hyperlink ref="B556" r:id="rId913" display="https://fbref.com/en/players/7aee4dd3/Charlie-Goode" xr:uid="{54B918B2-4C8F-42BE-985D-FA18FF674C63}"/>
    <hyperlink ref="C556" r:id="rId914" display="https://fbref.com/en/country/ENG/England-Football" xr:uid="{57B0887B-FA1A-45D5-881B-4CBBEAC1AE97}"/>
    <hyperlink ref="E556" r:id="rId915" display="https://fbref.com/en/squads/cd051869/Brentford-Stats" xr:uid="{8A993CD9-5137-4C67-8C27-3C03A02CE3B5}"/>
    <hyperlink ref="AD556" r:id="rId916" display="https://fbref.com/en/players/7aee4dd3/matchlogs/2023-2024/summary/Charlie-Goode-Match-Logs" xr:uid="{AFB3977B-E2B5-41B3-9ABB-DEBDA996313E}"/>
    <hyperlink ref="B64" r:id="rId917" display="https://fbref.com/en/players/2bd83368/Anthony-Gordon" xr:uid="{F13C06A7-5483-4277-89D4-9090117743B2}"/>
    <hyperlink ref="C64" r:id="rId918" display="https://fbref.com/en/country/ENG/England-Football" xr:uid="{B7EE4907-E08C-4354-8C27-1BD93F0640ED}"/>
    <hyperlink ref="E64" r:id="rId919" display="https://fbref.com/en/squads/b2b47a98/Newcastle-United-Stats" xr:uid="{C14D252A-A8CB-4FCF-B65C-EDFD60A0457B}"/>
    <hyperlink ref="AD64" r:id="rId920" display="https://fbref.com/en/players/2bd83368/matchlogs/2023-2024/summary/Anthony-Gordon-Match-Logs" xr:uid="{422531C1-0458-4313-A79B-9750A169D55C}"/>
    <hyperlink ref="B557" r:id="rId921" display="https://fbref.com/en/players/d7e24aa1/John-Kymani-Gordon" xr:uid="{57E802F4-BD88-410D-8696-B5C1FB582882}"/>
    <hyperlink ref="C557" r:id="rId922" display="https://fbref.com/en/country/ENG/England-Football" xr:uid="{A78820ED-2121-4AB0-BBA1-A2E622F4342C}"/>
    <hyperlink ref="E557" r:id="rId923" display="https://fbref.com/en/squads/47c64c55/Crystal-Palace-Stats" xr:uid="{1D4D47C2-E738-4CA3-A63C-99CFFA74EEA7}"/>
    <hyperlink ref="AD557" r:id="rId924" display="https://fbref.com/en/players/d7e24aa1/matchlogs/2023-2024/summary/John-Kymani-Gordon-Match-Logs" xr:uid="{7545F283-8408-4E15-845A-A900A24A4E38}"/>
    <hyperlink ref="B558" r:id="rId925" display="https://fbref.com/en/players/861e9b3b/Daniel-Gore" xr:uid="{424F290C-F855-4A53-9E56-008812E6A513}"/>
    <hyperlink ref="C558" r:id="rId926" display="https://fbref.com/en/country/ENG/England-Football" xr:uid="{135A765E-5CF4-4653-8EA6-8427F435F453}"/>
    <hyperlink ref="E558" r:id="rId927" display="https://fbref.com/en/squads/19538871/Manchester-United-Stats" xr:uid="{0BA4675A-9202-45A1-A392-CDFBC27B98FF}"/>
    <hyperlink ref="AD558" r:id="rId928" display="https://fbref.com/en/players/861e9b3b/matchlogs/2023-2024/summary/Daniel-Gore-Match-Logs" xr:uid="{2170B3FD-7933-4BBC-9008-DE381465C692}"/>
    <hyperlink ref="B283" r:id="rId929" display="https://fbref.com/en/players/b8e740fb/Ryan-Gravenberch" xr:uid="{16F512F8-6B08-488B-B5BA-3C43757D9356}"/>
    <hyperlink ref="C283" r:id="rId930" display="https://fbref.com/en/country/NED/Netherlands-Football" xr:uid="{172FC4BF-36CD-4C17-8C23-8DA884C7D2D8}"/>
    <hyperlink ref="E283" r:id="rId931" display="https://fbref.com/en/squads/822bd0ba/Liverpool-Stats" xr:uid="{D76DFAE2-51E3-45B6-AB68-4811304B21A2}"/>
    <hyperlink ref="AD283" r:id="rId932" display="https://fbref.com/en/players/b8e740fb/matchlogs/2023-2024/summary/Ryan-Gravenberch-Match-Logs" xr:uid="{59A1F5AE-1F95-480D-AB81-C4DCBEE54E77}"/>
    <hyperlink ref="B280" r:id="rId933" display="https://fbref.com/en/players/b0b4fd3e/Jack-Grealish" xr:uid="{766E8D6B-F1F0-43A3-839B-D9D5C9336E13}"/>
    <hyperlink ref="C280" r:id="rId934" display="https://fbref.com/en/country/ENG/England-Football" xr:uid="{210697BC-B95A-441D-8962-BB09715A5692}"/>
    <hyperlink ref="E280" r:id="rId935" display="https://fbref.com/en/squads/b8fd03ef/Manchester-City-Stats" xr:uid="{1D62FB54-E7B1-4FF4-9E89-1C07195692CE}"/>
    <hyperlink ref="AD280" r:id="rId936" display="https://fbref.com/en/players/b0b4fd3e/matchlogs/2023-2024/summary/Jack-Grealish-Match-Logs" xr:uid="{E315637B-5573-47E0-9DC6-A99C0CC1D774}"/>
    <hyperlink ref="B559" r:id="rId937" display="https://fbref.com/en/players/7eda24fe/Ben-Greenwood" xr:uid="{75D0F9DA-A417-4965-9F39-B06C5F91144A}"/>
    <hyperlink ref="C559" r:id="rId938" display="https://fbref.com/en/country/IRL/Republic-of-Ireland-Football" xr:uid="{A7972BAB-3090-4E9B-B6A4-CBF7B30E22DB}"/>
    <hyperlink ref="E559" r:id="rId939" display="https://fbref.com/en/squads/4ba7cbea/Bournemouth-Stats" xr:uid="{B21FC263-1AFA-4D55-BD90-1B370D6A004D}"/>
    <hyperlink ref="AD559" r:id="rId940" display="https://fbref.com/en/players/7eda24fe/matchlogs/2023-2024/summary/Ben-Greenwood-Match-Logs" xr:uid="{833875C9-4555-4DBA-B540-0A728A1C91F8}"/>
    <hyperlink ref="B71" r:id="rId941" display="https://fbref.com/en/players/8aec0537/Pascal-Gross" xr:uid="{C8D88B59-31B6-4286-8386-BB410E0BA209}"/>
    <hyperlink ref="C71" r:id="rId942" display="https://fbref.com/en/country/GER/Germany-Football" xr:uid="{4E9F2D8F-3DD5-410A-9E22-03680ADB8C80}"/>
    <hyperlink ref="E71" r:id="rId943" display="https://fbref.com/en/squads/d07537b9/Brighton-and-Hove-Albion-Stats" xr:uid="{3FFF4362-965F-4965-B4E3-F9420F72B323}"/>
    <hyperlink ref="AD71" r:id="rId944" display="https://fbref.com/en/players/8aec0537/matchlogs/2023-2024/summary/Pascal-Gross-Match-Logs" xr:uid="{74CF42DB-2931-48A7-A740-0F58DC17C248}"/>
    <hyperlink ref="B27" r:id="rId945" display="https://fbref.com/en/players/d0706b27/Marc-Guehi" xr:uid="{1028043D-8943-41D6-8F29-AC29473A93CD}"/>
    <hyperlink ref="C27" r:id="rId946" display="https://fbref.com/en/country/ENG/England-Football" xr:uid="{4C77282A-4559-498F-B704-B63DC4C5EA21}"/>
    <hyperlink ref="E27" r:id="rId947" display="https://fbref.com/en/squads/47c64c55/Crystal-Palace-Stats" xr:uid="{D505DDEC-1D77-4224-B538-E63D7F8C2813}"/>
    <hyperlink ref="AD27" r:id="rId948" display="https://fbref.com/en/players/d0706b27/matchlogs/2023-2024/summary/Marc-Guehi-Match-Logs" xr:uid="{E15E2DBE-1F65-47DC-9C48-3A51FF7E767A}"/>
    <hyperlink ref="B37" r:id="rId949" display="https://fbref.com/en/players/82518f62/Bruno-Guimaraes" xr:uid="{4A63A6B3-5DA9-4A8D-8BE0-9FFF84E1733C}"/>
    <hyperlink ref="C37" r:id="rId950" display="https://fbref.com/en/country/BRA/Brazil-Football" xr:uid="{FF324CC2-E3E1-4A6F-AB7A-F1B217B8B9F9}"/>
    <hyperlink ref="E37" r:id="rId951" display="https://fbref.com/en/squads/b2b47a98/Newcastle-United-Stats" xr:uid="{24489CE5-5A24-42CF-8E45-83021B71C8B7}"/>
    <hyperlink ref="AD37" r:id="rId952" display="https://fbref.com/en/players/82518f62/matchlogs/2023-2024/summary/Bruno-Guimaraes-Match-Logs" xr:uid="{EBD84874-7300-4842-9DBE-64BC97681C45}"/>
    <hyperlink ref="B261" r:id="rId953" display="https://fbref.com/en/players/d56b9520/Malo-Gusto" xr:uid="{079CD0D5-DC19-4B1E-AF94-FBB95B38C1EF}"/>
    <hyperlink ref="C261" r:id="rId954" display="https://fbref.com/en/country/FRA/France-Football" xr:uid="{9B1BABAE-60EB-4042-8D81-6D38D1A8C591}"/>
    <hyperlink ref="E261" r:id="rId955" display="https://fbref.com/en/squads/cff3d9bb/Chelsea-Stats" xr:uid="{C8140A42-2ADD-4241-866B-4CEBB17D0081}"/>
    <hyperlink ref="AD261" r:id="rId956" display="https://fbref.com/en/players/d56b9520/matchlogs/2023-2024/summary/Malo-Gusto-Match-Logs" xr:uid="{CB17F993-5838-449F-8887-C5889FAA27A7}"/>
    <hyperlink ref="B151" r:id="rId957" display="https://fbref.com/en/players/5ad50391/Josko-Gvardiol" xr:uid="{897665C8-3FC8-41FE-96FD-6E361426A90B}"/>
    <hyperlink ref="C151" r:id="rId958" display="https://fbref.com/en/country/CRO/Croatia-Football" xr:uid="{8E28076F-9B27-4334-ABDC-EE5B670C4765}"/>
    <hyperlink ref="E151" r:id="rId959" display="https://fbref.com/en/squads/b8fd03ef/Manchester-City-Stats" xr:uid="{AAEBD339-CE33-43B0-AD50-E4105768D5A8}"/>
    <hyperlink ref="AD151" r:id="rId960" display="https://fbref.com/en/players/5ad50391/matchlogs/2023-2024/summary/Josko-Gvardiol-Match-Logs" xr:uid="{DB953ECB-593F-42A5-A41B-BFD33D2F70E2}"/>
    <hyperlink ref="B93" r:id="rId961" display="https://fbref.com/en/players/1f44ac21/Erling-Haaland" xr:uid="{CC926046-6734-4B57-9B00-5447CB56A24C}"/>
    <hyperlink ref="C93" r:id="rId962" display="https://fbref.com/en/country/NOR/Norway-Football" xr:uid="{AEFA3CC5-C2FB-46CE-B963-F4E740CD23B5}"/>
    <hyperlink ref="E93" r:id="rId963" display="https://fbref.com/en/squads/b8fd03ef/Manchester-City-Stats" xr:uid="{2110A380-FF78-4ADE-A3CD-93A0695EEBC2}"/>
    <hyperlink ref="AD93" r:id="rId964" display="https://fbref.com/en/players/1f44ac21/matchlogs/2023-2024/summary/Erling-Haaland-Match-Logs" xr:uid="{69F0C34B-EB0C-4DD0-ACA7-9050CCAE4F2C}"/>
    <hyperlink ref="B479" r:id="rId965" display="https://fbref.com/en/players/a7588cdc/Antwoine-Hackford" xr:uid="{03ED93A1-F53F-4D54-8B4A-82DC22E0AE38}"/>
    <hyperlink ref="C479" r:id="rId966" display="https://fbref.com/en/country/ENG/England-Football" xr:uid="{E4013EE9-F335-4041-B3E7-481B9B4D866B}"/>
    <hyperlink ref="E479" r:id="rId967" display="https://fbref.com/en/squads/1df6b87e/Sheffield-United-Stats" xr:uid="{0F8A31CE-3D33-4CD9-9154-46FBAA530C6E}"/>
    <hyperlink ref="AD479" r:id="rId968" display="https://fbref.com/en/players/a7588cdc/matchlogs/2023-2024/summary/Antwoine-Hackford-Match-Logs" xr:uid="{5D9BBD62-0523-4FE5-8AEE-FFDEB7D3B676}"/>
    <hyperlink ref="B438" r:id="rId969" display="https://fbref.com/en/players/da011f18/Lewis-Hall" xr:uid="{390711A1-B19F-4CC2-8BE5-D494DDB27E24}"/>
    <hyperlink ref="C438" r:id="rId970" display="https://fbref.com/en/country/ENG/England-Football" xr:uid="{1649126D-CBDC-4D54-84CD-C74D5C812F23}"/>
    <hyperlink ref="E438" r:id="rId971" display="https://fbref.com/en/squads/b2b47a98/Newcastle-United-Stats" xr:uid="{21DE2B86-7D5E-4D13-AA75-3A11C1E01180}"/>
    <hyperlink ref="AD438" r:id="rId972" display="https://fbref.com/en/players/da011f18/matchlogs/2023-2024/summary/Lewis-Hall-Match-Logs" xr:uid="{A3E7FB55-B916-44A0-8DFE-B898264962FE}"/>
    <hyperlink ref="B74" r:id="rId973" display="https://fbref.com/en/players/eebacc07/Gustavo-Hamer" xr:uid="{751AA6A0-CAE1-473A-A1EA-E386B5A0FAB3}"/>
    <hyperlink ref="C74" r:id="rId974" display="https://fbref.com/en/country/NED/Netherlands-Football" xr:uid="{2E808088-4CB6-461E-B974-92B9EB583841}"/>
    <hyperlink ref="E74" r:id="rId975" display="https://fbref.com/en/squads/1df6b87e/Sheffield-United-Stats" xr:uid="{93CD2D68-E433-4850-914C-2C1D0395CA15}"/>
    <hyperlink ref="AD74" r:id="rId976" display="https://fbref.com/en/players/eebacc07/matchlogs/2023-2024/summary/Gustavo-Hamer-Match-Logs" xr:uid="{F819E905-E355-4228-878E-77E32FAB8169}"/>
    <hyperlink ref="B447" r:id="rId977" display="https://fbref.com/en/players/8c3078cd/Luke-Harris" xr:uid="{92F4C081-1814-4007-AF19-2707D5224C3F}"/>
    <hyperlink ref="C447" r:id="rId978" display="https://fbref.com/en/country/WAL/Wales-Football" xr:uid="{90E11C18-32E4-400F-B3D8-174C92F9E382}"/>
    <hyperlink ref="E447" r:id="rId979" display="https://fbref.com/en/squads/fd962109/Fulham-Stats" xr:uid="{CCD4C234-A398-45B5-9FDE-6FAF2005FA82}"/>
    <hyperlink ref="AD447" r:id="rId980" display="https://fbref.com/en/players/8c3078cd/matchlogs/2023-2024/summary/Luke-Harris-Match-Logs" xr:uid="{D4F6D9BF-E126-4AE7-A5C6-670651A030C3}"/>
    <hyperlink ref="B181" r:id="rId981" display="https://fbref.com/en/players/aa849a12/Jack-Harrison" xr:uid="{0718EC48-791E-4A8E-BF12-7C4B0414E89B}"/>
    <hyperlink ref="C181" r:id="rId982" display="https://fbref.com/en/country/ENG/England-Football" xr:uid="{BD6FA623-03C7-4F34-961E-87B1EA813E54}"/>
    <hyperlink ref="E181" r:id="rId983" display="https://fbref.com/en/squads/d3fd31cc/Everton-Stats" xr:uid="{8FA1235F-F31F-4101-9D0F-E84CB69ECD1F}"/>
    <hyperlink ref="AD181" r:id="rId984" display="https://fbref.com/en/players/aa849a12/matchlogs/2023-2024/summary/Jack-Harrison-Match-Logs" xr:uid="{F4BFC4C1-A3A4-4FFB-A5FA-8C565286B7D6}"/>
    <hyperlink ref="B145" r:id="rId985" display="https://fbref.com/en/players/fed7cb61/Kai-Havertz" xr:uid="{3AB59DE8-D1EB-4988-B784-06A375EE8FE3}"/>
    <hyperlink ref="C145" r:id="rId986" display="https://fbref.com/en/country/GER/Germany-Football" xr:uid="{D3D714B2-E879-4B87-A500-0831AD47A65D}"/>
    <hyperlink ref="E145" r:id="rId987" display="https://fbref.com/en/squads/18bb7c10/Arsenal-Stats" xr:uid="{4ADCB927-6D85-4930-9A66-F1CF90EC408D}"/>
    <hyperlink ref="AD145" r:id="rId988" display="https://fbref.com/en/players/fed7cb61/matchlogs/2023-2024/summary/Kai-Havertz-Match-Logs" xr:uid="{9B149B65-952D-4DF5-9BCB-BD16B71202EE}"/>
    <hyperlink ref="B158" r:id="rId989" display="https://fbref.com/en/players/4fd08daa/Jan-Paul-van-Hecke" xr:uid="{93FA207A-D478-4D2F-9D58-2CE2671A33EA}"/>
    <hyperlink ref="C158" r:id="rId990" display="https://fbref.com/en/country/NED/Netherlands-Football" xr:uid="{62FFB387-E065-44D4-827B-9690D793D3E6}"/>
    <hyperlink ref="E158" r:id="rId991" display="https://fbref.com/en/squads/d07537b9/Brighton-and-Hove-Albion-Stats" xr:uid="{F8080B30-5525-4D78-AC39-EC3381D750E2}"/>
    <hyperlink ref="AD158" r:id="rId992" display="https://fbref.com/en/players/4fd08daa/matchlogs/2023-2024/summary/Jan-Paul-van-Hecke-Match-Logs" xr:uid="{51FA2F11-F031-444C-A567-7E3659CCE4AB}"/>
    <hyperlink ref="B92" r:id="rId993" display="https://fbref.com/en/players/169fd162/Hwang-Hee-chan" xr:uid="{60369BFE-BF79-435F-8E6B-E90C53DE84E1}"/>
    <hyperlink ref="C92" r:id="rId994" display="https://fbref.com/en/country/KOR/Korea-Republic-Football" xr:uid="{275C713E-8177-4E90-AA86-48CB9C90B98B}"/>
    <hyperlink ref="E92" r:id="rId995" display="https://fbref.com/en/squads/8cec06e1/Wolverhampton-Wanderers-Stats" xr:uid="{E223862D-76C9-458C-81E1-986A65D352AA}"/>
    <hyperlink ref="AD92" r:id="rId996" display="https://fbref.com/en/players/169fd162/matchlogs/2023-2024/summary/Hwang-Hee-chan-Match-Logs" xr:uid="{B3B24028-4B70-4624-8424-F1D70736229B}"/>
    <hyperlink ref="B560" r:id="rId997" display="https://fbref.com/en/players/e5a76dfe/Dean-Henderson" xr:uid="{FBD4D6C1-331F-46CA-B81C-56F63B14A75F}"/>
    <hyperlink ref="C560" r:id="rId998" display="https://fbref.com/en/country/ENG/England-Football" xr:uid="{B10C7C02-B510-45EB-9F2A-D248B695775D}"/>
    <hyperlink ref="E560" r:id="rId999" display="https://fbref.com/en/squads/19538871/Manchester-United-Stats" xr:uid="{D834A133-5A67-4B30-A31F-8527FCDEC32B}"/>
    <hyperlink ref="AD560" r:id="rId1000" display="https://fbref.com/en/players/e5a76dfe/matchlogs/2023-2024/summary/Dean-Henderson-Match-Logs" xr:uid="{A99977EB-92C1-441A-BA68-97CFCA423B88}"/>
    <hyperlink ref="B387" r:id="rId1001" display="https://fbref.com/en/players/e5a76dfe/Dean-Henderson" xr:uid="{4D7CD661-7202-48FD-BCDE-C78D92702C62}"/>
    <hyperlink ref="C387" r:id="rId1002" display="https://fbref.com/en/country/ENG/England-Football" xr:uid="{4120BFA6-188B-4CEB-AA25-C16EAC9D7451}"/>
    <hyperlink ref="E387" r:id="rId1003" display="https://fbref.com/en/squads/47c64c55/Crystal-Palace-Stats" xr:uid="{761F814F-F7EE-4B88-9209-9578357982B4}"/>
    <hyperlink ref="AD387" r:id="rId1004" display="https://fbref.com/en/players/e5a76dfe/matchlogs/2023-2024/summary/Dean-Henderson-Match-Logs" xr:uid="{333E8680-6912-400C-A292-1D896481A190}"/>
    <hyperlink ref="B321" r:id="rId1005" display="https://fbref.com/en/players/8a3c1dc7/Rico-Henry" xr:uid="{6951406C-B707-4020-9AC1-30F5DB71A927}"/>
    <hyperlink ref="C321" r:id="rId1006" display="https://fbref.com/en/country/ENG/England-Football" xr:uid="{F0DCCD30-05C1-4C02-A398-148AF43ABCEF}"/>
    <hyperlink ref="E321" r:id="rId1007" display="https://fbref.com/en/squads/cd051869/Brentford-Stats" xr:uid="{99E36A84-019A-4FA6-BB09-4F292700B1B7}"/>
    <hyperlink ref="AD321" r:id="rId1008" display="https://fbref.com/en/players/8a3c1dc7/matchlogs/2023-2024/summary/Rico-Henry-Match-Logs" xr:uid="{A5AFD17B-7CF8-40EC-A167-9BF64E417834}"/>
    <hyperlink ref="B561" r:id="rId1009" display="https://fbref.com/en/players/3f991cbb/Owen-Hesketh" xr:uid="{C2C82B13-245C-4740-ACA9-1EB2451F8728}"/>
    <hyperlink ref="C561" r:id="rId1010" display="https://fbref.com/en/country/WAL/Wales-Football" xr:uid="{09641A69-77DE-4E70-BBC6-BF807CF2B04D}"/>
    <hyperlink ref="E561" r:id="rId1011" display="https://fbref.com/en/squads/8cec06e1/Wolverhampton-Wanderers-Stats" xr:uid="{00CC9428-3364-4E98-9FBA-3088984D0315}"/>
    <hyperlink ref="AD561" r:id="rId1012" display="https://fbref.com/en/players/3f991cbb/matchlogs/2023-2024/summary/Owen-Hesketh-Match-Logs" xr:uid="{223291D4-507C-4C50-92DE-5480EC1D5CF8}"/>
    <hyperlink ref="B32" r:id="rId1013" display="https://fbref.com/en/players/92e7e919/Son-Heung-min" xr:uid="{54DD753C-1CFE-4DF6-A59A-BE371E6E8494}"/>
    <hyperlink ref="C32" r:id="rId1014" display="https://fbref.com/en/country/KOR/Korea-Republic-Football" xr:uid="{4B541E7E-B9E4-447E-AFBB-CAFF6897141B}"/>
    <hyperlink ref="E32" r:id="rId1015" display="https://fbref.com/en/squads/361ca564/Tottenham-Hotspur-Stats" xr:uid="{55523252-9E0B-40CA-B3C0-1924AA98E246}"/>
    <hyperlink ref="AD32" r:id="rId1016" display="https://fbref.com/en/players/92e7e919/matchlogs/2023-2024/summary/Son-Heung-min-Match-Logs" xr:uid="{19306ED9-1EB2-481C-99E1-BD1CB7ABE898}"/>
    <hyperlink ref="B235" r:id="rId1017" display="https://fbref.com/en/players/1780bb4a/Aaron-Hickey" xr:uid="{49BF9D27-6DAC-4CCD-B556-0F9EB9CD5315}"/>
    <hyperlink ref="C235" r:id="rId1018" display="https://fbref.com/en/country/SCO/Scotland-Football" xr:uid="{FC552C63-065A-4A40-AE7B-6F950A9929D3}"/>
    <hyperlink ref="E235" r:id="rId1019" display="https://fbref.com/en/squads/cd051869/Brentford-Stats" xr:uid="{C47C177F-3531-479F-B0A6-F8C8D6EFE09B}"/>
    <hyperlink ref="AD235" r:id="rId1020" display="https://fbref.com/en/players/1780bb4a/matchlogs/2023-2024/summary/Aaron-Hickey-Match-Logs" xr:uid="{6D8A1155-786C-42F0-A3A5-9D3E1FD96792}"/>
    <hyperlink ref="B476" r:id="rId1021" display="https://fbref.com/en/players/69942fb3/James-Hill" xr:uid="{E3E84FCE-C9EE-4DBC-AB21-15498F799067}"/>
    <hyperlink ref="C476" r:id="rId1022" display="https://fbref.com/en/country/ENG/England-Football" xr:uid="{13C949CA-3293-4899-8B79-F45A1E8979C2}"/>
    <hyperlink ref="E476" r:id="rId1023" display="https://fbref.com/en/squads/4ba7cbea/Bournemouth-Stats" xr:uid="{750D9653-3111-44E0-82E5-541DE3554CDE}"/>
    <hyperlink ref="AD476" r:id="rId1024" display="https://fbref.com/en/players/69942fb3/matchlogs/2023-2024/summary/James-Hill-Match-Logs" xr:uid="{0F0A01DC-8F02-4EF0-AC6E-F7F9BD452BF7}"/>
    <hyperlink ref="B309" r:id="rId1025" display="https://fbref.com/en/players/e98211e7/Jack-Hinshelwood" xr:uid="{02B0316D-218C-4099-A007-388DCB18C722}"/>
    <hyperlink ref="C309" r:id="rId1026" display="https://fbref.com/en/country/ENG/England-Football" xr:uid="{853EF923-822F-47B8-85DD-877472BC7CFF}"/>
    <hyperlink ref="E309" r:id="rId1027" display="https://fbref.com/en/squads/d07537b9/Brighton-and-Hove-Albion-Stats" xr:uid="{8854AC71-6C18-4624-9882-7EDA376A0A1D}"/>
    <hyperlink ref="AD309" r:id="rId1028" display="https://fbref.com/en/players/e98211e7/matchlogs/2023-2024/summary/Jack-Hinshelwood-Match-Logs" xr:uid="{CC44E8CE-FDE9-40C0-AC0B-5C242A5D1D05}"/>
    <hyperlink ref="B562" r:id="rId1029" display="https://fbref.com/en/players/bd8a5d95/Joseph-Hodge" xr:uid="{17F25513-60F0-4AED-8073-20D9EFD413BC}"/>
    <hyperlink ref="C562" r:id="rId1030" display="https://fbref.com/en/country/IRL/Republic-of-Ireland-Football" xr:uid="{0DE2C62C-82A0-47D3-B7E0-2EBAE0A35FA7}"/>
    <hyperlink ref="E562" r:id="rId1031" display="https://fbref.com/en/squads/8cec06e1/Wolverhampton-Wanderers-Stats" xr:uid="{470CEE2F-DAC8-4DE8-B4A4-957C817B6145}"/>
    <hyperlink ref="AD562" r:id="rId1032" display="https://fbref.com/en/players/bd8a5d95/matchlogs/2023-2024/summary/Joseph-Hodge-Match-Logs" xr:uid="{63C59363-957C-4FB6-9EEA-08893CD7922D}"/>
    <hyperlink ref="B563" r:id="rId1033" display="https://fbref.com/en/players/d79a8c87/Rob-Holding" xr:uid="{4923752C-08C9-4D53-834A-41EFA0509305}"/>
    <hyperlink ref="C563" r:id="rId1034" display="https://fbref.com/en/country/ENG/England-Football" xr:uid="{11CBBF2A-5B4D-479A-8D94-999FF7B220E3}"/>
    <hyperlink ref="E563" r:id="rId1035" display="https://fbref.com/en/squads/47c64c55/Crystal-Palace-Stats" xr:uid="{E04FDD79-A040-4FF5-824A-8EA6D2EAD768}"/>
    <hyperlink ref="AD563" r:id="rId1036" display="https://fbref.com/en/players/d79a8c87/matchlogs/2023-2024/summary/Rob-Holding-Match-Logs" xr:uid="{3E2C29F5-B563-4904-B006-5CE70E60FFBC}"/>
    <hyperlink ref="B564" r:id="rId1037" display="https://fbref.com/en/players/3f65d5ce/Ethan-Horvath" xr:uid="{5A9B5991-5970-43AB-A8B6-5864288A5E31}"/>
    <hyperlink ref="C564" r:id="rId1038" display="https://fbref.com/en/country/USA/United-States-Football" xr:uid="{FDB8B201-0EE5-4F79-9EDC-E6F9147DEE6D}"/>
    <hyperlink ref="E564" r:id="rId1039" display="https://fbref.com/en/squads/e4a775cb/Nottingham-Forest-Stats" xr:uid="{810A2B30-AA7A-4AEC-B9DD-8C2B0AAF0C57}"/>
    <hyperlink ref="AD564" r:id="rId1040" display="https://fbref.com/en/players/3f65d5ce/matchlogs/2023-2024/summary/Ethan-Horvath-Match-Logs" xr:uid="{94192900-6754-43C3-BD66-30AB091BDD53}"/>
    <hyperlink ref="B565" r:id="rId1041" display="https://fbref.com/en/players/f233ed69/Justin-Hubner" xr:uid="{B7E02B5B-7AE1-45D6-872D-455864D9971C}"/>
    <hyperlink ref="C565" r:id="rId1042" display="https://fbref.com/en/country/NED/Netherlands-Football" xr:uid="{7A722A65-6674-47D6-824F-43797197B4BA}"/>
    <hyperlink ref="E565" r:id="rId1043" display="https://fbref.com/en/squads/8cec06e1/Wolverhampton-Wanderers-Stats" xr:uid="{9C143A9D-F76A-434B-BC9B-857C3963FA81}"/>
    <hyperlink ref="AD565" r:id="rId1044" display="https://fbref.com/en/players/f233ed69/matchlogs/2023-2024/summary/Justin-Hubner-Match-Logs" xr:uid="{FE9E7CF2-F340-48E2-8E88-51F179BA1AF6}"/>
    <hyperlink ref="B324" r:id="rId1045" display="https://fbref.com/en/players/15f3ec41/Callum-Hudson-Odoi" xr:uid="{AF613B7B-91BF-4941-B5E0-D50EDC08DE41}"/>
    <hyperlink ref="C324" r:id="rId1046" display="https://fbref.com/en/country/ENG/England-Football" xr:uid="{B6831438-E1D8-4A3D-96BE-A1DB38BD8A2C}"/>
    <hyperlink ref="E324" r:id="rId1047" display="https://fbref.com/en/squads/e4a775cb/Nottingham-Forest-Stats" xr:uid="{9E969822-0B1C-4A92-B1E4-5DD253207512}"/>
    <hyperlink ref="AD324" r:id="rId1048" display="https://fbref.com/en/players/15f3ec41/matchlogs/2023-2024/summary/Callum-Hudson-Odoi-Match-Logs" xr:uid="{B37A21DE-9FA0-42A4-A1AC-27CBB7C40C11}"/>
    <hyperlink ref="B176" r:id="rId1049" display="https://fbref.com/en/players/a0666d3e/Will-Hughes" xr:uid="{96200BD1-ED01-4AA1-9611-CA84E38EBD81}"/>
    <hyperlink ref="C176" r:id="rId1050" display="https://fbref.com/en/country/ENG/England-Football" xr:uid="{B8345619-8A19-402F-B582-59336F94B653}"/>
    <hyperlink ref="E176" r:id="rId1051" display="https://fbref.com/en/squads/47c64c55/Crystal-Palace-Stats" xr:uid="{D5F48AD9-47C4-47A8-9CC2-637B0C787559}"/>
    <hyperlink ref="AD176" r:id="rId1052" display="https://fbref.com/en/players/a0666d3e/matchlogs/2023-2024/summary/Will-Hughes-Match-Logs" xr:uid="{37A9D55C-4B51-4763-A044-317FA66F6B3A}"/>
    <hyperlink ref="B566" r:id="rId1053" display="https://fbref.com/en/players/49134eb2/Joe-Hugill" xr:uid="{01ADFECF-23C2-44AB-9F5F-1B2A4E1255CE}"/>
    <hyperlink ref="C566" r:id="rId1054" display="https://fbref.com/en/country/ENG/England-Football" xr:uid="{B6837990-7FEE-4938-B615-D3635EF8D0A3}"/>
    <hyperlink ref="E566" r:id="rId1055" display="https://fbref.com/en/squads/19538871/Manchester-United-Stats" xr:uid="{AE668BD3-2633-4926-A1E0-44A7DCAC6691}"/>
    <hyperlink ref="AD566" r:id="rId1056" display="https://fbref.com/en/players/49134eb2/matchlogs/2023-2024/summary/Joe-Hugill-Match-Logs" xr:uid="{74313CF0-FA59-4B31-BCFE-E1A2E1E48B18}"/>
    <hyperlink ref="B567" r:id="rId1057" display="https://fbref.com/en/players/d2b32e91/Bashir-Humphreys" xr:uid="{2CB1EEE3-7181-4B91-B486-7FC059FB9E82}"/>
    <hyperlink ref="C567" r:id="rId1058" display="https://fbref.com/en/country/ENG/England-Football" xr:uid="{4EF689E0-705D-4503-B110-91F4BB55934C}"/>
    <hyperlink ref="E567" r:id="rId1059" display="https://fbref.com/en/squads/cff3d9bb/Chelsea-Stats" xr:uid="{94442139-1C9A-4A46-ACC2-7411F7E0BD66}"/>
    <hyperlink ref="AD567" r:id="rId1060" display="https://fbref.com/en/players/d2b32e91/matchlogs/2023-2024/summary/Bashir-Humphreys-Match-Logs" xr:uid="{09767265-19A3-4A4C-BBD1-8845E300968A}"/>
    <hyperlink ref="B568" r:id="rId1061" display="https://fbref.com/en/players/a7a688d7/Mackenzie-Hunt" xr:uid="{73B193CD-5549-4645-9A47-5D2A36725CC8}"/>
    <hyperlink ref="C568" r:id="rId1062" display="https://fbref.com/en/country/ENG/England-Football" xr:uid="{3B97E6D3-9292-475E-8402-58ACE0D3E958}"/>
    <hyperlink ref="E568" r:id="rId1063" display="https://fbref.com/en/squads/d3fd31cc/Everton-Stats" xr:uid="{17AB02B1-982D-4E83-A0DA-54F38AFAE14B}"/>
    <hyperlink ref="AD568" r:id="rId1064" display="https://fbref.com/en/players/a7a688d7/matchlogs/2023-2024/summary/Mackenzie-Hunt-Match-Logs" xr:uid="{554FB5EA-142B-4F5F-A2A4-32638543FB5D}"/>
    <hyperlink ref="B262" r:id="rId1065" display="https://fbref.com/en/players/8b04d6c1/Pierre-Hojbjerg" xr:uid="{A19BD62E-10BE-4A40-B28C-AB05BE73BFAC}"/>
    <hyperlink ref="C262" r:id="rId1066" display="https://fbref.com/en/country/DEN/Denmark-Football" xr:uid="{F633A4C7-263D-4CA4-B218-395E761620D7}"/>
    <hyperlink ref="E262" r:id="rId1067" display="https://fbref.com/en/squads/361ca564/Tottenham-Hotspur-Stats" xr:uid="{E2B8EB15-23BE-4C9A-87A9-A8AD236C6E45}"/>
    <hyperlink ref="AD262" r:id="rId1068" display="https://fbref.com/en/players/8b04d6c1/matchlogs/2023-2024/summary/Pierre-Hojbjerg-Match-Logs" xr:uid="{5ECAFD3D-7502-4D71-B6B5-212AECD55D9E}"/>
    <hyperlink ref="B184" r:id="rId1069" display="https://fbref.com/en/players/491a433d/Rasmus-Hojlund" xr:uid="{FBE31DE8-3EEC-4B09-AA09-69F6CF71814A}"/>
    <hyperlink ref="C184" r:id="rId1070" display="https://fbref.com/en/country/DEN/Denmark-Football" xr:uid="{D1EC5A3A-22C8-49F9-9D41-1A2B575DB0F3}"/>
    <hyperlink ref="E184" r:id="rId1071" display="https://fbref.com/en/squads/19538871/Manchester-United-Stats" xr:uid="{C45303E6-30B8-4127-97E7-0D903F2633F4}"/>
    <hyperlink ref="AD184" r:id="rId1072" display="https://fbref.com/en/players/491a433d/matchlogs/2023-2024/summary/Rasmus-Hojlund-Match-Logs" xr:uid="{9CCD4EFC-F17E-41D3-B5D3-F17CC2E0E230}"/>
    <hyperlink ref="B569" r:id="rId1073" display="https://fbref.com/en/players/aaab4602/Bradley-Ibrahim" xr:uid="{349D4E56-53FC-4EEB-AC09-E39ADDF60113}"/>
    <hyperlink ref="C569" r:id="rId1074" display="https://fbref.com/en/country/ENG/England-Football" xr:uid="{01FE5D6A-4F5C-46BB-941C-194B8016ECB5}"/>
    <hyperlink ref="E569" r:id="rId1075" display="https://fbref.com/en/squads/18bb7c10/Arsenal-Stats" xr:uid="{93F6845E-D794-4A18-9067-72F3D138EDF7}"/>
    <hyperlink ref="AD569" r:id="rId1076" display="https://fbref.com/en/players/aaab4602/matchlogs/2023-2024/summary/Bradley-Ibrahim-Match-Logs" xr:uid="{B01AAA2E-4B8B-4390-A065-AC6F75F94610}"/>
    <hyperlink ref="B252" r:id="rId1077" display="https://fbref.com/en/players/a4e85758/Igor" xr:uid="{11E40CB7-570A-4038-A30D-8A8DC180D1A2}"/>
    <hyperlink ref="C252" r:id="rId1078" display="https://fbref.com/en/country/BRA/Brazil-Football" xr:uid="{C99EF2DD-1FBF-4634-B9B7-454D69926C8E}"/>
    <hyperlink ref="E252" r:id="rId1079" display="https://fbref.com/en/squads/d07537b9/Brighton-and-Hove-Albion-Stats" xr:uid="{F5B74534-73C4-43FB-9C93-A8881256DB63}"/>
    <hyperlink ref="AD252" r:id="rId1080" display="https://fbref.com/en/players/a4e85758/matchlogs/2023-2024/summary/Igor-Match-Logs" xr:uid="{BE4B1D23-1B2E-4F2A-9FE1-7C2A48FB2CA5}"/>
    <hyperlink ref="B405" r:id="rId1081" display="https://fbref.com/en/players/07802f7f/Danny-Ings" xr:uid="{808CC563-70B6-4238-A885-B46E62845AA5}"/>
    <hyperlink ref="C405" r:id="rId1082" display="https://fbref.com/en/country/ENG/England-Football" xr:uid="{9C2FC781-5C0E-43EB-ADCA-B6508B9A8548}"/>
    <hyperlink ref="E405" r:id="rId1083" display="https://fbref.com/en/squads/7c21e445/West-Ham-United-Stats" xr:uid="{449DE502-50DF-456B-ABB2-0DAA4BBF34B3}"/>
    <hyperlink ref="AD405" r:id="rId1084" display="https://fbref.com/en/players/07802f7f/matchlogs/2023-2024/summary/Danny-Ings-Match-Logs" xr:uid="{4B4FD328-C177-430F-B621-AEE409A36687}"/>
    <hyperlink ref="B570" r:id="rId1085" display="https://fbref.com/en/players/84c5ceea/Tim-Iroegbunam" xr:uid="{0A96C37A-D067-4E07-9F63-9185B5C61006}"/>
    <hyperlink ref="C570" r:id="rId1086" display="https://fbref.com/en/country/ENG/England-Football" xr:uid="{81B61699-1DCE-49F7-A8DE-5E3EC507025B}"/>
    <hyperlink ref="E570" r:id="rId1087" display="https://fbref.com/en/squads/8602292d/Aston-Villa-Stats" xr:uid="{6656486B-71E7-4AA6-9489-C18C80A0EC05}"/>
    <hyperlink ref="AD570" r:id="rId1088" display="https://fbref.com/en/players/84c5ceea/matchlogs/2023-2024/summary/Tim-Iroegbunam-Match-Logs" xr:uid="{B100DAA9-9DBD-4E2D-9034-20F3AEF61C22}"/>
    <hyperlink ref="B200" r:id="rId1089" display="https://fbref.com/en/players/8e92be30/Alexander-Isak" xr:uid="{7A6774F2-403A-4DF7-B452-9D19FBCDCCE3}"/>
    <hyperlink ref="C200" r:id="rId1090" display="https://fbref.com/en/country/SWE/Sweden-Football" xr:uid="{15D2BBD8-2673-4182-95B9-F5B4E587C7EC}"/>
    <hyperlink ref="E200" r:id="rId1091" display="https://fbref.com/en/squads/b2b47a98/Newcastle-United-Stats" xr:uid="{3A1EB296-C9F0-4462-997B-F2CE69F1FF32}"/>
    <hyperlink ref="AD200" r:id="rId1092" display="https://fbref.com/en/players/8e92be30/matchlogs/2023-2024/summary/Alexander-Isak-Match-Logs" xr:uid="{FF5755D0-6A26-4971-9844-63095350393F}"/>
    <hyperlink ref="B406" r:id="rId1093" display="https://fbref.com/en/players/6ca5ec4b/Alex-Iwobi" xr:uid="{F378AAC0-A7FB-453E-8E56-49A4901E1930}"/>
    <hyperlink ref="C406" r:id="rId1094" display="https://fbref.com/en/country/NGA/Nigeria-Football" xr:uid="{0ED4CB07-4B07-4FB1-9D69-DF9FFD691A2C}"/>
    <hyperlink ref="E406" r:id="rId1095" display="https://fbref.com/en/squads/d3fd31cc/Everton-Stats" xr:uid="{286CDAF9-45D4-45AB-8570-69AB3DE953F0}"/>
    <hyperlink ref="AD406" r:id="rId1096" display="https://fbref.com/en/players/6ca5ec4b/matchlogs/2023-2024/summary/Alex-Iwobi-Match-Logs" xr:uid="{4D772F92-E00B-47E8-B3F8-2B6838B7C0E5}"/>
    <hyperlink ref="B182" r:id="rId1097" display="https://fbref.com/en/players/6ca5ec4b/Alex-Iwobi" xr:uid="{AF6BE611-04A1-4360-B50A-B39A2B321C84}"/>
    <hyperlink ref="C182" r:id="rId1098" display="https://fbref.com/en/country/NGA/Nigeria-Football" xr:uid="{8F6AC1F4-FE54-4958-A9FC-5C20199A5FC5}"/>
    <hyperlink ref="E182" r:id="rId1099" display="https://fbref.com/en/squads/fd962109/Fulham-Stats" xr:uid="{213F9D34-249A-4874-974A-F131DF6454AB}"/>
    <hyperlink ref="AD182" r:id="rId1100" display="https://fbref.com/en/players/6ca5ec4b/matchlogs/2023-2024/summary/Alex-Iwobi-Match-Logs" xr:uid="{7E2B9FFC-E690-4A34-BDC1-90CD03CB66D0}"/>
    <hyperlink ref="B571" r:id="rId1101" display="https://fbref.com/en/players/0cd9c796/Ben-Jackson" xr:uid="{1E66BCCD-913A-4878-AA31-9CD47323F72A}"/>
    <hyperlink ref="C571" r:id="rId1102" display="https://fbref.com/en/country/ENG/England-Football" xr:uid="{74CCFFEB-2DA0-45E9-AC42-C83DDFDE287F}"/>
    <hyperlink ref="E571" r:id="rId1103" display="https://fbref.com/en/squads/d07537b9/Brighton-and-Hove-Albion-Stats" xr:uid="{623D3E0A-CA4C-496E-8F3C-720895C03E44}"/>
    <hyperlink ref="AD571" r:id="rId1104" display="https://fbref.com/en/players/0cd9c796/matchlogs/2023-2024/summary/Ben-Jackson-Match-Logs" xr:uid="{457334DC-449B-4101-8539-48F03497507E}"/>
    <hyperlink ref="B97" r:id="rId1105" display="https://fbref.com/en/players/9c36ed83/Nicolas-Jackson" xr:uid="{C887901E-BE98-4121-92C6-76CEAF952F05}"/>
    <hyperlink ref="C97" r:id="rId1106" display="https://fbref.com/en/country/SEN/Senegal-Football" xr:uid="{34896662-81CD-4988-8E7C-AF626A480F21}"/>
    <hyperlink ref="E97" r:id="rId1107" display="https://fbref.com/en/squads/cff3d9bb/Chelsea-Stats" xr:uid="{1C2992C2-8DCA-4C7F-BD15-04E203892FF3}"/>
    <hyperlink ref="AD97" r:id="rId1108" display="https://fbref.com/en/players/9c36ed83/matchlogs/2023-2024/summary/Nicolas-Jackson-Match-Logs" xr:uid="{03F6E741-D2EF-47C0-BFB4-693D4FEDEE56}"/>
    <hyperlink ref="B572" r:id="rId1109" display="https://fbref.com/en/players/aa81d8f8/Karl-Jakob-Hein" xr:uid="{2F1E0B19-6DDF-41D3-B618-A25B4F54D779}"/>
    <hyperlink ref="C572" r:id="rId1110" display="https://fbref.com/en/country/EST/Estonia-Football" xr:uid="{8DC6DC65-3430-404B-A568-3CE45F8099E7}"/>
    <hyperlink ref="E572" r:id="rId1111" display="https://fbref.com/en/squads/18bb7c10/Arsenal-Stats" xr:uid="{EC8B5390-E5E4-4816-87A3-9AD09959F676}"/>
    <hyperlink ref="AD572" r:id="rId1112" display="https://fbref.com/en/players/aa81d8f8/matchlogs/2023-2024/summary/Karl-Jakob-Hein-Match-Logs" xr:uid="{70B0095F-1580-4849-8AC2-700C331A0207}"/>
    <hyperlink ref="B327" r:id="rId1113" display="https://fbref.com/en/players/1265a93a/Reece-James" xr:uid="{6293BE13-B40C-4BFA-B79A-9330E48E5134}"/>
    <hyperlink ref="C327" r:id="rId1114" display="https://fbref.com/en/country/ENG/England-Football" xr:uid="{194AE16B-5311-45CF-870B-8154A950E684}"/>
    <hyperlink ref="E327" r:id="rId1115" display="https://fbref.com/en/squads/cff3d9bb/Chelsea-Stats" xr:uid="{32DFFAAF-7EAE-4549-A86C-0EF12230227D}"/>
    <hyperlink ref="AD327" r:id="rId1116" display="https://fbref.com/en/players/1265a93a/matchlogs/2023-2024/summary/Reece-James-Match-Logs" xr:uid="{3BD8FECB-F02C-4B76-A114-23B9DF844B0E}"/>
    <hyperlink ref="B70" r:id="rId1117" display="https://fbref.com/en/players/8449d35e/Vitaly-Janelt" xr:uid="{93BB218E-6560-48AD-BD18-1B4C9FFCBFE6}"/>
    <hyperlink ref="C70" r:id="rId1118" display="https://fbref.com/en/country/GER/Germany-Football" xr:uid="{CD49004C-985A-461C-986C-137FE0AFF253}"/>
    <hyperlink ref="E70" r:id="rId1119" display="https://fbref.com/en/squads/cd051869/Brentford-Stats" xr:uid="{4C3B0628-4612-4C75-8B90-8FD219584596}"/>
    <hyperlink ref="AD70" r:id="rId1120" display="https://fbref.com/en/players/8449d35e/matchlogs/2023-2024/summary/Vitaly-Janelt-Match-Logs" xr:uid="{D86E7143-351B-40CF-B143-5A8E51C81F34}"/>
    <hyperlink ref="B191" r:id="rId1121" display="https://fbref.com/en/players/0f134faf/Mathias-Jensen" xr:uid="{672F0ABF-96A1-42CC-9B29-E963FA804458}"/>
    <hyperlink ref="C191" r:id="rId1122" display="https://fbref.com/en/country/DEN/Denmark-Football" xr:uid="{D527EEF5-C44A-454C-96EF-F11CA0B674BE}"/>
    <hyperlink ref="E191" r:id="rId1123" display="https://fbref.com/en/squads/cd051869/Brentford-Stats" xr:uid="{A8D209CD-00DF-49FB-97BA-5FB4FC0C69B7}"/>
    <hyperlink ref="AD191" r:id="rId1124" display="https://fbref.com/en/players/0f134faf/matchlogs/2023-2024/summary/Mathias-Jensen-Match-Logs" xr:uid="{0C58D5F7-40F9-469C-A9BD-7FE542B66FF5}"/>
    <hyperlink ref="B208" r:id="rId1125" display="https://fbref.com/en/players/b66315ae/Gabriel-Jesus" xr:uid="{842F5087-3288-43F6-B168-E6523DEE18CD}"/>
    <hyperlink ref="C208" r:id="rId1126" display="https://fbref.com/en/country/BRA/Brazil-Football" xr:uid="{B6801ED6-20AA-49BD-B3FA-7E14EAE6E8CC}"/>
    <hyperlink ref="E208" r:id="rId1127" display="https://fbref.com/en/squads/18bb7c10/Arsenal-Stats" xr:uid="{AF5F8BEA-0F6D-477D-8DD9-C8FB50E19F82}"/>
    <hyperlink ref="AD208" r:id="rId1128" display="https://fbref.com/en/players/b66315ae/matchlogs/2023-2024/summary/Gabriel-Jesus-Match-Logs" xr:uid="{769A41F6-E083-4C5A-B0E7-FB3C64DD8710}"/>
    <hyperlink ref="B161" r:id="rId1129" display="https://fbref.com/en/players/b561db50/Raul-Jimenez" xr:uid="{244F2F8F-C829-4C02-B44D-1D7F02BE781E}"/>
    <hyperlink ref="C161" r:id="rId1130" display="https://fbref.com/en/country/MEX/Mexico-Football" xr:uid="{762602BC-0158-4B65-8F84-A5CF4BC63693}"/>
    <hyperlink ref="E161" r:id="rId1131" display="https://fbref.com/en/squads/fd962109/Fulham-Stats" xr:uid="{CD391515-D9DD-4B16-8D11-F04A05AAFC2B}"/>
    <hyperlink ref="AD161" r:id="rId1132" display="https://fbref.com/en/players/b561db50/matchlogs/2023-2024/summary/Raul-Jimenez-Match-Logs" xr:uid="{CC42C8D0-8568-452C-A9F1-1DBD9CC5CBD8}"/>
    <hyperlink ref="B573" r:id="rId1133" display="https://fbref.com/en/players/f4065d9e/Kim-Jisoo" xr:uid="{7583136C-E743-49C5-8071-0AF0D75B3BE9}"/>
    <hyperlink ref="C573" r:id="rId1134" display="https://fbref.com/en/country/KOR/Korea-Republic-Football" xr:uid="{3EA68AD5-0FD0-44AB-BAEF-2949F789FB1C}"/>
    <hyperlink ref="E573" r:id="rId1135" display="https://fbref.com/en/squads/cd051869/Brentford-Stats" xr:uid="{477621C6-2D65-4FB9-A98F-E3F10DE18474}"/>
    <hyperlink ref="AD573" r:id="rId1136" display="https://fbref.com/en/players/f4065d9e/matchlogs/2023-2024/summary/Kim-Jisoo-Match-Logs" xr:uid="{BAD46B2B-EE57-41BD-B9A6-26C2AF2B5C17}"/>
    <hyperlink ref="B175" r:id="rId1137" display="https://fbref.com/en/players/e8832875/Joao-Pedro" xr:uid="{79C1A0B4-93A7-4D7C-960B-B5A88AEFE04F}"/>
    <hyperlink ref="C175" r:id="rId1138" display="https://fbref.com/en/country/BRA/Brazil-Football" xr:uid="{AFD142A3-F80A-46F9-9E1D-A14377CF8C2B}"/>
    <hyperlink ref="E175" r:id="rId1139" display="https://fbref.com/en/squads/d07537b9/Brighton-and-Hove-Albion-Stats" xr:uid="{B0D622B2-46B9-4FCE-A9BD-FE9F64BABAA7}"/>
    <hyperlink ref="AD175" r:id="rId1140" display="https://fbref.com/en/players/e8832875/matchlogs/2023-2024/summary/Joao-Pedro-Match-Logs" xr:uid="{E91E57B1-64BA-4494-853B-F287E394A6B8}"/>
    <hyperlink ref="B156" r:id="rId1141" display="https://fbref.com/en/players/c17bfb65/Joelinton" xr:uid="{F99B0278-5441-4054-9CB0-C5C63E56932B}"/>
    <hyperlink ref="C156" r:id="rId1142" display="https://fbref.com/en/country/BRA/Brazil-Football" xr:uid="{D99F43B7-DBE3-4F72-AE72-BC8F3E00CB39}"/>
    <hyperlink ref="E156" r:id="rId1143" display="https://fbref.com/en/squads/b2b47a98/Newcastle-United-Stats" xr:uid="{CD56A290-452A-4DAB-98FC-48DC8A9CB7B1}"/>
    <hyperlink ref="AD156" r:id="rId1144" display="https://fbref.com/en/players/c17bfb65/matchlogs/2023-2024/summary/Joelinton-Match-Logs" xr:uid="{D4810D5D-80DD-4022-B205-AB2EA294AE60}"/>
    <hyperlink ref="B314" r:id="rId1145" display="https://fbref.com/en/players/73b1d65b/Ryan-John-Giles" xr:uid="{84585E19-D8AE-4E92-A0D6-B6E37C3265AB}"/>
    <hyperlink ref="C314" r:id="rId1146" display="https://fbref.com/en/country/ENG/England-Football" xr:uid="{97081D23-6DAC-4060-A3E2-96B0F40C358A}"/>
    <hyperlink ref="E314" r:id="rId1147" display="https://fbref.com/en/squads/e297cd13/Luton-Town-Stats" xr:uid="{5C9F4477-E9E7-49A1-B1E9-82F94B144859}"/>
    <hyperlink ref="AD314" r:id="rId1148" display="https://fbref.com/en/players/73b1d65b/matchlogs/2023-2024/summary/Ryan-John-Giles-Match-Logs" xr:uid="{B9362970-7198-4FC1-B735-54882B80E6E0}"/>
    <hyperlink ref="B502" r:id="rId1149" display="https://fbref.com/en/players/9319781b/Ben-Johnson" xr:uid="{52145CDE-1033-400A-961C-3F21E0E49EB7}"/>
    <hyperlink ref="C502" r:id="rId1150" display="https://fbref.com/en/country/ENG/England-Football" xr:uid="{FB005F8F-567D-4932-8ADF-2D6342480D31}"/>
    <hyperlink ref="E502" r:id="rId1151" display="https://fbref.com/en/squads/7c21e445/West-Ham-United-Stats" xr:uid="{DABE9B4F-6E0E-4A1F-9AD1-D9F961351C87}"/>
    <hyperlink ref="AD502" r:id="rId1152" display="https://fbref.com/en/players/9319781b/matchlogs/2023-2024/summary/Ben-Johnson-Match-Logs" xr:uid="{6071AD6A-67B9-46FC-9EFB-33E184428C1F}"/>
    <hyperlink ref="B244" r:id="rId1153" display="https://fbref.com/en/players/0cd31129/Brennan-Johnson" xr:uid="{718A3110-E1D1-45D4-966D-3AC8F204A9ED}"/>
    <hyperlink ref="C244" r:id="rId1154" display="https://fbref.com/en/country/WAL/Wales-Football" xr:uid="{E0645CBA-808C-4E2D-802B-388AB3B9CD07}"/>
    <hyperlink ref="E244" r:id="rId1155" display="https://fbref.com/en/squads/361ca564/Tottenham-Hotspur-Stats" xr:uid="{6F2CE73F-64CC-4174-8A46-75AC7ACACBEA}"/>
    <hyperlink ref="AD244" r:id="rId1156" display="https://fbref.com/en/players/0cd31129/matchlogs/2023-2024/summary/Brennan-Johnson-Match-Logs" xr:uid="{A8C9EF16-2262-47CD-90BC-E45B552D0ADE}"/>
    <hyperlink ref="B374" r:id="rId1157" display="https://fbref.com/en/players/0cd31129/Brennan-Johnson" xr:uid="{29EB5949-9D3B-41F4-AB2C-C573C375D909}"/>
    <hyperlink ref="C374" r:id="rId1158" display="https://fbref.com/en/country/WAL/Wales-Football" xr:uid="{208AF066-60B1-441F-93B9-903CEC60024A}"/>
    <hyperlink ref="E374" r:id="rId1159" display="https://fbref.com/en/squads/e4a775cb/Nottingham-Forest-Stats" xr:uid="{9A7CBF0C-524A-4CE7-8A78-C89B47FEDFD4}"/>
    <hyperlink ref="AD374" r:id="rId1160" display="https://fbref.com/en/players/0cd31129/matchlogs/2023-2024/summary/Brennan-Johnson-Match-Logs" xr:uid="{FC991F5F-BA0E-44B2-AFA7-74AC816165E2}"/>
    <hyperlink ref="B574" r:id="rId1161" display="https://fbref.com/en/players/d9e7c4da/Joseph-Johnson" xr:uid="{A40F8790-6AD4-4A0E-A1EC-17CD4E9E7636}"/>
    <hyperlink ref="C574" r:id="rId1162" display="https://fbref.com/en/country/ENG/England-Football" xr:uid="{FE2B444C-66CB-4303-A65C-AB4347A5272D}"/>
    <hyperlink ref="E574" r:id="rId1163" display="https://fbref.com/en/squads/e297cd13/Luton-Town-Stats" xr:uid="{EE705739-C94C-4778-8532-B68AD108E07F}"/>
    <hyperlink ref="AD574" r:id="rId1164" display="https://fbref.com/en/players/d9e7c4da/matchlogs/2023-2024/summary/Joseph-Johnson-Match-Logs" xr:uid="{14C77679-BEB3-458D-A401-C21813D09375}"/>
    <hyperlink ref="B53" r:id="rId1165" display="https://fbref.com/en/players/9e5708be/Sam-Johnstone" xr:uid="{A143691F-8D46-46FE-B9F6-94882EE2675A}"/>
    <hyperlink ref="C53" r:id="rId1166" display="https://fbref.com/en/country/ENG/England-Football" xr:uid="{676AFCF3-8196-4705-8E0D-1202F0EDB080}"/>
    <hyperlink ref="E53" r:id="rId1167" display="https://fbref.com/en/squads/47c64c55/Crystal-Palace-Stats" xr:uid="{34FEDCAD-EF36-4D73-9F20-DA49694D1818}"/>
    <hyperlink ref="AD53" r:id="rId1168" display="https://fbref.com/en/players/9e5708be/matchlogs/2023-2024/summary/Sam-Johnstone-Match-Logs" xr:uid="{F81C6FA4-7A17-4502-8F5D-48087C65A54F}"/>
    <hyperlink ref="B300" r:id="rId1169" display="https://fbref.com/en/players/4fb9c88f/Curtis-Jones" xr:uid="{0565B6AE-3AF1-463B-9FE2-383721C36ECB}"/>
    <hyperlink ref="C300" r:id="rId1170" display="https://fbref.com/en/country/ENG/England-Football" xr:uid="{ECE35AC9-48E2-4CCC-8579-56943F283260}"/>
    <hyperlink ref="E300" r:id="rId1171" display="https://fbref.com/en/squads/822bd0ba/Liverpool-Stats" xr:uid="{574D715E-7FBD-42FB-BF0E-2DB862D721EA}"/>
    <hyperlink ref="AD300" r:id="rId1172" display="https://fbref.com/en/players/4fb9c88f/matchlogs/2023-2024/summary/Curtis-Jones-Match-Logs" xr:uid="{E566AEE0-351C-4427-9AA5-2DB0ADAAE623}"/>
    <hyperlink ref="B330" r:id="rId1173" display="https://fbref.com/en/players/45db685d/Jorginho" xr:uid="{DF173E87-3060-4C90-9143-5E15FD240F9F}"/>
    <hyperlink ref="C330" r:id="rId1174" display="https://fbref.com/en/country/ITA/Italy-Football" xr:uid="{AFE71E90-BBE9-455A-B959-F8A3782D11F6}"/>
    <hyperlink ref="E330" r:id="rId1175" display="https://fbref.com/en/squads/18bb7c10/Arsenal-Stats" xr:uid="{D7DE78DD-B366-491C-B68B-D8CB009A28CC}"/>
    <hyperlink ref="AD330" r:id="rId1176" display="https://fbref.com/en/players/45db685d/matchlogs/2023-2024/summary/Jorginho-Match-Logs" xr:uid="{D960FB1E-1AC1-4852-BB6F-444A77BE7058}"/>
    <hyperlink ref="B259" r:id="rId1177" display="https://fbref.com/en/players/178ae8f8/Diogo-Jota" xr:uid="{64269AFC-4782-4689-9B39-3EEEDE055B5E}"/>
    <hyperlink ref="C259" r:id="rId1178" display="https://fbref.com/en/country/POR/Portugal-Football" xr:uid="{8F6F0AF0-727B-40D3-8C9B-C49D0776F398}"/>
    <hyperlink ref="E259" r:id="rId1179" display="https://fbref.com/en/squads/822bd0ba/Liverpool-Stats" xr:uid="{497740BC-B077-4D44-A674-A515B10A5E4A}"/>
    <hyperlink ref="AD259" r:id="rId1180" display="https://fbref.com/en/players/178ae8f8/matchlogs/2023-2024/summary/Diogo-Jota-Match-Logs" xr:uid="{E0424886-F9F6-4FEB-898A-DCCB0D00053C}"/>
    <hyperlink ref="B329" r:id="rId1181" display="https://fbref.com/en/players/f098c03e/Mads-Juel-Andersen" xr:uid="{D7F2FDE2-5E46-46A2-8D40-9F488EE815B9}"/>
    <hyperlink ref="C329" r:id="rId1182" display="https://fbref.com/en/country/DEN/Denmark-Football" xr:uid="{D67E4DD6-3715-4995-AFE7-44B2B0C3AEE1}"/>
    <hyperlink ref="E329" r:id="rId1183" display="https://fbref.com/en/squads/e297cd13/Luton-Town-Stats" xr:uid="{2B3CAD9A-FE85-4408-B48B-763C918FB7A0}"/>
    <hyperlink ref="AD329" r:id="rId1184" display="https://fbref.com/en/players/f098c03e/matchlogs/2023-2024/summary/Mads-Juel-Andersen-Match-Logs" xr:uid="{324A6EC6-A3F6-4713-B132-279FB8BA6081}"/>
    <hyperlink ref="B457" r:id="rId1185" display="https://fbref.com/en/players/570bb4b9/Hamed-Junior-Traore" xr:uid="{13EFCEF7-8B43-4D53-B9AF-A26886D0EB39}"/>
    <hyperlink ref="C457" r:id="rId1186" display="https://fbref.com/en/country/CIV/Cote-dIvoire-Football" xr:uid="{D781FF44-8353-4EBA-9135-8092DFFD97A6}"/>
    <hyperlink ref="E457" r:id="rId1187" display="https://fbref.com/en/squads/4ba7cbea/Bournemouth-Stats" xr:uid="{02C165BF-2272-41A0-8F32-694A53BDACE5}"/>
    <hyperlink ref="AD457" r:id="rId1188" display="https://fbref.com/en/players/570bb4b9/matchlogs/2023-2024/summary/Hamed-Junior-Traore-Match-Logs" xr:uid="{6D94AB50-B081-4BAB-A2AC-CDD2333290A9}"/>
    <hyperlink ref="B428" r:id="rId1189" display="https://fbref.com/en/players/0db5d2c8/Mathias-Jorgensen" xr:uid="{2C05E75E-59D0-4DB9-B422-F365044080D7}"/>
    <hyperlink ref="C428" r:id="rId1190" display="https://fbref.com/en/country/DEN/Denmark-Football" xr:uid="{2268D7BA-390C-4CB6-ABFF-DBB3537EA46D}"/>
    <hyperlink ref="E428" r:id="rId1191" display="https://fbref.com/en/squads/cd051869/Brentford-Stats" xr:uid="{A108B6EC-017F-4063-B8A1-C9B51228ED0D}"/>
    <hyperlink ref="AD428" r:id="rId1192" display="https://fbref.com/en/players/0db5d2c8/matchlogs/2023-2024/summary/Mathias-Jorgensen-Match-Logs" xr:uid="{E2BCA0E3-2A89-4AEC-A787-CDFE816FF93A}"/>
    <hyperlink ref="B165" r:id="rId1193" display="https://fbref.com/en/players/c066d1a5/Issa-Kabore" xr:uid="{3DC90C8C-7F37-4740-96C1-F1366B88E2CC}"/>
    <hyperlink ref="C165" r:id="rId1194" display="https://fbref.com/en/country/BFA/Burkina-Faso-Football" xr:uid="{2306C22A-323D-4A12-BAB3-EEB045B1D939}"/>
    <hyperlink ref="E165" r:id="rId1195" display="https://fbref.com/en/squads/e297cd13/Luton-Town-Stats" xr:uid="{B75E3585-2662-4417-9D99-4CB0FBD25C94}"/>
    <hyperlink ref="AD165" r:id="rId1196" display="https://fbref.com/en/players/c066d1a5/matchlogs/2023-2024/summary/Issa-Kabore-Match-Logs" xr:uid="{BF7682F2-7CE9-464D-AEAC-E2704E9D2F51}"/>
    <hyperlink ref="B399" r:id="rId1197" display="https://fbref.com/en/players/15f24fe7/Sasa-Kalajdzic" xr:uid="{FBA9380E-F259-4A53-96E4-F960E2C6BC8F}"/>
    <hyperlink ref="C399" r:id="rId1198" display="https://fbref.com/en/country/AUT/Austria-Football" xr:uid="{DCC091FE-77CA-4E3F-8E2A-42630DFD2991}"/>
    <hyperlink ref="E399" r:id="rId1199" display="https://fbref.com/en/squads/8cec06e1/Wolverhampton-Wanderers-Stats" xr:uid="{E4CC91F1-D744-4585-8053-9A64E2E04779}"/>
    <hyperlink ref="AD399" r:id="rId1200" display="https://fbref.com/en/players/15f24fe7/matchlogs/2023-2024/summary/Sasa-Kalajdzic-Match-Logs" xr:uid="{040E4AD3-9A29-40B6-A5AD-C0C8A218C97F}"/>
    <hyperlink ref="B79" r:id="rId1201" display="https://fbref.com/en/players/cc77354e/Boubacar-Kamara" xr:uid="{19631E02-D0DF-460D-995A-CF8492062D4B}"/>
    <hyperlink ref="C79" r:id="rId1202" display="https://fbref.com/en/country/FRA/France-Football" xr:uid="{6DC9B4B5-B3B0-4600-BBFF-684FCAD04F5D}"/>
    <hyperlink ref="E79" r:id="rId1203" display="https://fbref.com/en/squads/8602292d/Aston-Villa-Stats" xr:uid="{50D7BE66-7580-4CFB-AEC2-AFA58156A60F}"/>
    <hyperlink ref="AD79" r:id="rId1204" display="https://fbref.com/en/players/cc77354e/matchlogs/2023-2024/summary/Boubacar-Kamara-Match-Logs" xr:uid="{C1CD1DF0-F5E6-4894-8CCC-90EAE4794FA2}"/>
    <hyperlink ref="B441" r:id="rId1205" display="https://fbref.com/en/players/6a7353d7/Willy-Kambwala" xr:uid="{0933E249-54D2-4989-8D7D-57C20233D1F9}"/>
    <hyperlink ref="C441" r:id="rId1206" display="https://fbref.com/en/country/FRA/France-Football" xr:uid="{707BD744-F1A4-4BC9-9496-4414D72898C0}"/>
    <hyperlink ref="E441" r:id="rId1207" display="https://fbref.com/en/squads/19538871/Manchester-United-Stats" xr:uid="{3C80361A-BADF-412B-99B7-76D43598F55B}"/>
    <hyperlink ref="AD441" r:id="rId1208" display="https://fbref.com/en/players/6a7353d7/matchlogs/2023-2024/summary/Willy-Kambwala-Match-Logs" xr:uid="{9ABD7346-6CF6-4A3C-AC39-0DA750091FC2}"/>
    <hyperlink ref="B21" r:id="rId1209" display="https://fbref.com/en/players/1caa93a5/Thomas-Kaminski" xr:uid="{EE2C9469-F765-4E72-BB47-983AF8711CD1}"/>
    <hyperlink ref="C21" r:id="rId1210" display="https://fbref.com/en/country/BEL/Belgium-Football" xr:uid="{72586C5D-E495-46EC-9C6F-3CFAA12189FE}"/>
    <hyperlink ref="E21" r:id="rId1211" display="https://fbref.com/en/squads/e297cd13/Luton-Town-Stats" xr:uid="{B92AD324-C9F9-4887-B096-5CFC56002848}"/>
    <hyperlink ref="AD21" r:id="rId1212" display="https://fbref.com/en/players/1caa93a5/matchlogs/2023-2024/summary/Thomas-Kaminski-Match-Logs" xr:uid="{728D4967-49A0-450C-A1DC-F9A717CA0B4D}"/>
    <hyperlink ref="B575" r:id="rId1213" display="https://fbref.com/en/players/32e7ce92/Loris-Karius" xr:uid="{E047E971-D384-49EA-82E3-054C01079556}"/>
    <hyperlink ref="C575" r:id="rId1214" display="https://fbref.com/en/country/GER/Germany-Football" xr:uid="{8983629F-6527-44F9-AAD6-8B55B6FC72C7}"/>
    <hyperlink ref="E575" r:id="rId1215" display="https://fbref.com/en/squads/b2b47a98/Newcastle-United-Stats" xr:uid="{65180DA1-253F-4ECB-A278-9A8890562F07}"/>
    <hyperlink ref="AD575" r:id="rId1216" display="https://fbref.com/en/players/32e7ce92/matchlogs/2023-2024/summary/Loris-Karius-Match-Logs" xr:uid="{835C2524-56F0-4481-90F8-6DA164F5A3C1}"/>
    <hyperlink ref="B576" r:id="rId1217" display="https://fbref.com/en/players/e16986b1/Leigh-Kavanagh" xr:uid="{62CD209E-AC59-41E1-A9B0-537300EF3D46}"/>
    <hyperlink ref="C576" r:id="rId1218" display="https://fbref.com/en/country/IRL/Republic-of-Ireland-Football" xr:uid="{93AF06AC-CD36-4CD6-B79A-DF390346DE5D}"/>
    <hyperlink ref="E576" r:id="rId1219" display="https://fbref.com/en/squads/d07537b9/Brighton-and-Hove-Albion-Stats" xr:uid="{8943EE51-571B-4BCD-B82F-1A30DEE68C6C}"/>
    <hyperlink ref="AD576" r:id="rId1220" display="https://fbref.com/en/players/e16986b1/matchlogs/2023-2024/summary/Leigh-Kavanagh-Match-Logs" xr:uid="{4CDBBB54-442A-464B-93E1-A4504DC96E88}"/>
    <hyperlink ref="B348" r:id="rId1221" display="https://fbref.com/en/players/c5b7c315/Michael-Keane" xr:uid="{4E7D200B-3571-4D69-B66E-6CB5F4279460}"/>
    <hyperlink ref="C348" r:id="rId1222" display="https://fbref.com/en/country/ENG/England-Football" xr:uid="{A601846E-93CD-4626-B750-A2E5D5B619FE}"/>
    <hyperlink ref="E348" r:id="rId1223" display="https://fbref.com/en/squads/d3fd31cc/Everton-Stats" xr:uid="{98A0EFD1-EA72-459F-B119-8066FDEA59A3}"/>
    <hyperlink ref="AD348" r:id="rId1224" display="https://fbref.com/en/players/c5b7c315/matchlogs/2023-2024/summary/Michael-Keane-Match-Logs" xr:uid="{7ADFCCC8-562C-4379-B8C9-B07AD35AB407}"/>
    <hyperlink ref="B471" r:id="rId1225" display="https://fbref.com/en/players/51dbeea9/Thilo-Kehrer" xr:uid="{02EC3B5E-873E-4CA6-BAA0-9EC6B3D8F3D8}"/>
    <hyperlink ref="C471" r:id="rId1226" display="https://fbref.com/en/country/GER/Germany-Football" xr:uid="{29A1D70A-D77A-4F71-8FEC-02952431B51C}"/>
    <hyperlink ref="E471" r:id="rId1227" display="https://fbref.com/en/squads/7c21e445/West-Ham-United-Stats" xr:uid="{4C7E8D45-9DEF-4274-B80D-2EB5CAEF2B86}"/>
    <hyperlink ref="AD471" r:id="rId1228" display="https://fbref.com/en/players/51dbeea9/matchlogs/2023-2024/summary/Thilo-Kehrer-Match-Logs" xr:uid="{77EB387D-E3F2-442D-A265-7348C1010211}"/>
    <hyperlink ref="B388" r:id="rId1229" display="https://fbref.com/en/players/62d7ef38/Caoimhin-Kelleher" xr:uid="{20B92630-A320-4EF6-ABC5-8BAB764BCD4D}"/>
    <hyperlink ref="C388" r:id="rId1230" display="https://fbref.com/en/country/IRL/Republic-of-Ireland-Football" xr:uid="{7A474B9B-B05D-4B85-AD4B-48190B82CD3F}"/>
    <hyperlink ref="E388" r:id="rId1231" display="https://fbref.com/en/squads/822bd0ba/Liverpool-Stats" xr:uid="{433E9C45-8C5C-4AF3-86DA-8FD24CAF9B7E}"/>
    <hyperlink ref="AD388" r:id="rId1232" display="https://fbref.com/en/players/62d7ef38/matchlogs/2023-2024/summary/Caoimhin-Kelleher-Match-Logs" xr:uid="{3995F9DD-5445-4EB7-902B-960F662BAC28}"/>
    <hyperlink ref="B245" r:id="rId1233" display="https://fbref.com/en/players/f31def1e/Lloyd-Kelly" xr:uid="{BAC80CC2-6600-4B5A-AF9F-91212C582BD0}"/>
    <hyperlink ref="C245" r:id="rId1234" display="https://fbref.com/en/country/ENG/England-Football" xr:uid="{1DF8E854-4A57-4031-B706-0950F849A15B}"/>
    <hyperlink ref="E245" r:id="rId1235" display="https://fbref.com/en/squads/4ba7cbea/Bournemouth-Stats" xr:uid="{64813494-A4F9-4512-894B-B3A90C961151}"/>
    <hyperlink ref="AD245" r:id="rId1236" display="https://fbref.com/en/players/f31def1e/matchlogs/2023-2024/summary/Lloyd-Kelly-Match-Logs" xr:uid="{90C402BD-F695-47F5-A6C4-1210533E1087}"/>
    <hyperlink ref="B577" r:id="rId1237" display="https://fbref.com/en/players/aa888da7/Omari-Kellyman" xr:uid="{0F0D203D-EF07-4F7E-A1F5-29F3C3982AAC}"/>
    <hyperlink ref="C577" r:id="rId1238" display="https://fbref.com/en/country/ENG/England-Football" xr:uid="{2D221714-5005-4A72-A254-393E7964C8C2}"/>
    <hyperlink ref="E577" r:id="rId1239" display="https://fbref.com/en/squads/8602292d/Aston-Villa-Stats" xr:uid="{837994C1-4C12-41E2-83E4-D3CC21F04613}"/>
    <hyperlink ref="AD577" r:id="rId1240" display="https://fbref.com/en/players/aa888da7/matchlogs/2023-2024/summary/Omari-Kellyman-Match-Logs" xr:uid="{CBECF429-3A8B-4057-87D4-0F57BA2324B2}"/>
    <hyperlink ref="B127" r:id="rId1241" display="https://fbref.com/en/players/0ad53bdc/Milos-Kerkez" xr:uid="{EC7FDB59-9E94-4E43-933E-781BBF3DBCCA}"/>
    <hyperlink ref="C127" r:id="rId1242" display="https://fbref.com/en/country/HUN/Hungary-Football" xr:uid="{37D6EDC0-BBF9-489F-81B0-3F6BC3B2B3A2}"/>
    <hyperlink ref="E127" r:id="rId1243" display="https://fbref.com/en/squads/4ba7cbea/Bournemouth-Stats" xr:uid="{706376BA-563C-425E-8570-9A709E086BA3}"/>
    <hyperlink ref="AD127" r:id="rId1244" display="https://fbref.com/en/players/0ad53bdc/matchlogs/2023-2024/summary/Milos-Kerkez-Match-Logs" xr:uid="{F8194E9A-087D-46F5-9354-A4F2A53C2F5B}"/>
    <hyperlink ref="B578" r:id="rId1245" display="https://fbref.com/en/players/3eeda7dd/Gavin-Kilkenny" xr:uid="{0DB27875-C1DE-4472-AFC3-C205987A6AB3}"/>
    <hyperlink ref="C578" r:id="rId1246" display="https://fbref.com/en/country/IRL/Republic-of-Ireland-Football" xr:uid="{6A5C22A0-E32A-4E0C-A57F-51E86B6D3D3D}"/>
    <hyperlink ref="E578" r:id="rId1247" display="https://fbref.com/en/squads/4ba7cbea/Bournemouth-Stats" xr:uid="{8149ABA7-E549-46B9-9C07-14009B41AD1E}"/>
    <hyperlink ref="AD578" r:id="rId1248" display="https://fbref.com/en/players/3eeda7dd/matchlogs/2023-2024/summary/Gavin-Kilkenny-Match-Logs" xr:uid="{0372B4F0-36A4-4606-A9F7-479222BA5825}"/>
    <hyperlink ref="B5" r:id="rId1249" display="https://fbref.com/en/players/d0f72bf1/Max-Kilman" xr:uid="{ADC906AC-D230-477E-BC85-5F9330F7E1CF}"/>
    <hyperlink ref="C5" r:id="rId1250" display="https://fbref.com/en/country/ENG/England-Football" xr:uid="{116DA5F0-D8CD-4AD0-B400-5197A560272A}"/>
    <hyperlink ref="E5" r:id="rId1251" display="https://fbref.com/en/squads/8cec06e1/Wolverhampton-Wanderers-Stats" xr:uid="{8B922DD7-ED6D-4B18-9A85-13470ACA242C}"/>
    <hyperlink ref="AD5" r:id="rId1252" display="https://fbref.com/en/players/d0f72bf1/matchlogs/2023-2024/summary/Max-Kilman-Match-Logs" xr:uid="{C03D03DA-4C29-4081-B7E3-4189FF8DC6DD}"/>
    <hyperlink ref="B579" r:id="rId1253" display="https://fbref.com/en/players/5791b997/Tom-King" xr:uid="{7BB8ECFD-2449-4ED7-897E-DACE6D42BEF0}"/>
    <hyperlink ref="C579" r:id="rId1254" display="https://fbref.com/en/country/WAL/Wales-Football" xr:uid="{D2CFFD90-91D1-4B32-BB1B-B65A9164ADD3}"/>
    <hyperlink ref="E579" r:id="rId1255" display="https://fbref.com/en/squads/8cec06e1/Wolverhampton-Wanderers-Stats" xr:uid="{DD59FAE7-37C3-47FE-9B9F-E92EF9D4AADB}"/>
    <hyperlink ref="AD579" r:id="rId1256" display="https://fbref.com/en/players/5791b997/matchlogs/2023-2024/summary/Tom-King-Match-Logs" xr:uid="{C2A22309-0EF4-4018-A23B-4770B6A8904B}"/>
    <hyperlink ref="B369" r:id="rId1257" display="https://fbref.com/en/players/dc3e663e/Jakub-Kiwior" xr:uid="{04049C3F-1470-4FD1-AE4F-7E37DCA16659}"/>
    <hyperlink ref="C369" r:id="rId1258" display="https://fbref.com/en/country/POL/Poland-Football" xr:uid="{944C92B5-E6FC-4691-839F-13896A05F531}"/>
    <hyperlink ref="E369" r:id="rId1259" display="https://fbref.com/en/squads/18bb7c10/Arsenal-Stats" xr:uid="{FC10E9E8-D267-4EB2-92B1-E83DAE557272}"/>
    <hyperlink ref="AD369" r:id="rId1260" display="https://fbref.com/en/players/dc3e663e/matchlogs/2023-2024/summary/Jakub-Kiwior-Match-Logs" xr:uid="{38C60CB7-2666-451A-A803-7A3B6B79A81B}"/>
    <hyperlink ref="B246" r:id="rId1261" display="https://fbref.com/en/players/4c3a6744/Justin-Kluivert" xr:uid="{46075BB7-6435-49F1-8828-98B2A8C9DD35}"/>
    <hyperlink ref="C246" r:id="rId1262" display="https://fbref.com/en/country/NED/Netherlands-Football" xr:uid="{23AFF8E2-6707-41D1-81E8-739FD726B0D4}"/>
    <hyperlink ref="E246" r:id="rId1263" display="https://fbref.com/en/squads/4ba7cbea/Bournemouth-Stats" xr:uid="{2D1D30BE-30EF-4DEC-A410-9CEAEB0FCA87}"/>
    <hyperlink ref="AD246" r:id="rId1264" display="https://fbref.com/en/players/4c3a6744/matchlogs/2023-2024/summary/Justin-Kluivert-Match-Logs" xr:uid="{ED2AA64E-AFC6-4D8D-9C82-70083388FDD6}"/>
    <hyperlink ref="B173" r:id="rId1265" display="https://fbref.com/en/players/fc076f78/Luca-Koleosho" xr:uid="{0F4C085A-84EC-405C-910D-A82AE5110DD5}"/>
    <hyperlink ref="C173" r:id="rId1266" display="https://fbref.com/en/country/ITA/Italy-Football" xr:uid="{C4BCCD7F-945D-4B2B-B50B-5C64410011FC}"/>
    <hyperlink ref="E173" r:id="rId1267" display="https://fbref.com/en/squads/943e8050/Burnley-Stats" xr:uid="{05805EBF-B18E-4004-AB23-AC826B880BF8}"/>
    <hyperlink ref="AD173" r:id="rId1268" display="https://fbref.com/en/players/fc076f78/matchlogs/2023-2024/summary/Luca-Koleosho-Match-Logs" xr:uid="{5A12BF52-B221-4979-929B-956F9AC125A4}"/>
    <hyperlink ref="B216" r:id="rId1269" display="https://fbref.com/en/players/5ed9b537/Ibrahima-Konate" xr:uid="{62E0EF52-EF43-4182-B4B9-F6FB5C9BC6F3}"/>
    <hyperlink ref="C216" r:id="rId1270" display="https://fbref.com/en/country/FRA/France-Football" xr:uid="{25D64D6A-7F43-46E3-AE79-6CE6C0FC0D2B}"/>
    <hyperlink ref="E216" r:id="rId1271" display="https://fbref.com/en/squads/822bd0ba/Liverpool-Stats" xr:uid="{BF0D7CA0-5759-461B-AE2F-25B8F459B8E3}"/>
    <hyperlink ref="AD216" r:id="rId1272" display="https://fbref.com/en/players/5ed9b537/matchlogs/2023-2024/summary/Ibrahima-Konate-Match-Logs" xr:uid="{F4433591-78FD-4BA0-BB26-11C19153A7E1}"/>
    <hyperlink ref="B15" r:id="rId1273" display="https://fbref.com/en/players/0313a347/Ezri-Konsa" xr:uid="{68079FCB-6FED-4AD6-A1EA-C81C6BF0E6E7}"/>
    <hyperlink ref="C15" r:id="rId1274" display="https://fbref.com/en/country/ENG/England-Football" xr:uid="{73D82E94-9D45-4C1F-AE00-51CB79D00909}"/>
    <hyperlink ref="E15" r:id="rId1275" display="https://fbref.com/en/squads/8602292d/Aston-Villa-Stats" xr:uid="{63054B52-BFE6-4F2C-AFAD-06885620B9F1}"/>
    <hyperlink ref="AD15" r:id="rId1276" display="https://fbref.com/en/players/0313a347/matchlogs/2023-2024/summary/Ezri-Konsa-Match-Logs" xr:uid="{E884BBA6-E17B-42B9-9E33-90586B9364A7}"/>
    <hyperlink ref="B380" r:id="rId1277" display="https://fbref.com/en/players/8d3c902d/Cheikhou-Kouyate" xr:uid="{24D19FA9-F06F-40C4-B660-8EDF5770189E}"/>
    <hyperlink ref="C380" r:id="rId1278" display="https://fbref.com/en/country/SEN/Senegal-Football" xr:uid="{7574CF2B-E962-4D24-AAA3-3A07EC4E337F}"/>
    <hyperlink ref="E380" r:id="rId1279" display="https://fbref.com/en/squads/e4a775cb/Nottingham-Forest-Stats" xr:uid="{B224E88D-1F66-4994-AA01-ACA453119437}"/>
    <hyperlink ref="AD380" r:id="rId1280" display="https://fbref.com/en/players/8d3c902d/matchlogs/2023-2024/summary/Cheikhou-Kouyate-Match-Logs" xr:uid="{3220912B-EE51-49EF-B935-F783A3162C89}"/>
    <hyperlink ref="B247" r:id="rId1281" display="https://fbref.com/en/players/79c0821a/Mateo-Kovacic" xr:uid="{B8674882-EE24-4338-9DDA-B5538D32096C}"/>
    <hyperlink ref="C247" r:id="rId1282" display="https://fbref.com/en/country/CRO/Croatia-Football" xr:uid="{5E787195-D086-46B6-85FD-9AF0CFB4C449}"/>
    <hyperlink ref="E247" r:id="rId1283" display="https://fbref.com/en/squads/b8fd03ef/Manchester-City-Stats" xr:uid="{0BD6A8A5-4F0D-457E-829F-C157F4C18236}"/>
    <hyperlink ref="AD247" r:id="rId1284" display="https://fbref.com/en/players/79c0821a/matchlogs/2023-2024/summary/Mateo-Kovacic-Match-Logs" xr:uid="{F03B1937-93CB-43FC-8090-DA8B75CA2D18}"/>
    <hyperlink ref="B439" r:id="rId1285" display="https://fbref.com/en/players/77cf6852/Emil-Krafth" xr:uid="{D18349EE-AA21-4E77-9F4C-64927219F1A9}"/>
    <hyperlink ref="C439" r:id="rId1286" display="https://fbref.com/en/country/SWE/Sweden-Football" xr:uid="{244092BF-8AA2-4A94-B5D5-702A683A2345}"/>
    <hyperlink ref="E439" r:id="rId1287" display="https://fbref.com/en/squads/b2b47a98/Newcastle-United-Stats" xr:uid="{2CAF5AB5-C515-44D3-9270-0F828D43330D}"/>
    <hyperlink ref="AD439" r:id="rId1288" display="https://fbref.com/en/players/77cf6852/matchlogs/2023-2024/summary/Emil-Krafth-Match-Logs" xr:uid="{5E7F554F-5E06-4095-A03B-D5929960CC26}"/>
    <hyperlink ref="B580" r:id="rId1289" display="https://fbref.com/en/players/f23f9d20/Tim-Krul" xr:uid="{4FA166C9-9C16-4ED7-93E8-18EB137780E4}"/>
    <hyperlink ref="C580" r:id="rId1290" display="https://fbref.com/en/country/NED/Netherlands-Football" xr:uid="{7CB14514-5AE9-46CE-9302-A22D8C037E5F}"/>
    <hyperlink ref="E580" r:id="rId1291" display="https://fbref.com/en/squads/e297cd13/Luton-Town-Stats" xr:uid="{5D329582-7DDB-446B-84BB-14E3E4E55975}"/>
    <hyperlink ref="AD580" r:id="rId1292" display="https://fbref.com/en/players/f23f9d20/matchlogs/2023-2024/summary/Tim-Krul-Match-Logs" xr:uid="{A6662FF0-EE4D-41FC-93F6-59B7CD237581}"/>
    <hyperlink ref="B14" r:id="rId1293" display="https://fbref.com/en/players/df3cda47/Dejan-Kulusevski" xr:uid="{83ECC9CE-9244-4679-B567-8B3E95C9E750}"/>
    <hyperlink ref="C14" r:id="rId1294" display="https://fbref.com/en/country/SWE/Sweden-Football" xr:uid="{0F5059FA-9FB4-44DA-8A5A-BDA24963F597}"/>
    <hyperlink ref="E14" r:id="rId1295" display="https://fbref.com/en/squads/361ca564/Tottenham-Hotspur-Stats" xr:uid="{0A607F19-A574-41B1-9B5D-45DCA9BC3A1B}"/>
    <hyperlink ref="AD14" r:id="rId1296" display="https://fbref.com/en/players/df3cda47/matchlogs/2023-2024/summary/Dejan-Kulusevski-Match-Logs" xr:uid="{F5A46106-9D39-4305-9742-B8EFB0667EA7}"/>
    <hyperlink ref="B296" r:id="rId1297" display="https://fbref.com/en/players/99813635/Adam-Lallana" xr:uid="{D5F38D53-D6D5-4AA8-9C2A-DC2FAC2BAD47}"/>
    <hyperlink ref="C296" r:id="rId1298" display="https://fbref.com/en/country/ENG/England-Football" xr:uid="{E12F98BA-8BDF-46D3-B31C-0902319ACB94}"/>
    <hyperlink ref="E296" r:id="rId1299" display="https://fbref.com/en/squads/d07537b9/Brighton-and-Hove-Albion-Stats" xr:uid="{EE735F66-B116-4404-A2F8-B3FA088ADB81}"/>
    <hyperlink ref="AD296" r:id="rId1300" display="https://fbref.com/en/players/99813635/matchlogs/2023-2024/summary/Adam-Lallana-Match-Logs" xr:uid="{20B36200-2C3B-4D75-9CB0-85DE0E7D1696}"/>
    <hyperlink ref="B393" r:id="rId1301" display="https://fbref.com/en/players/f4e433d4/Tariq-Lamptey" xr:uid="{05EB90E9-5FB1-4B1C-A139-9B2BDAD9A376}"/>
    <hyperlink ref="C393" r:id="rId1302" display="https://fbref.com/en/country/GHA/Ghana-Football" xr:uid="{546FFAD1-9E0C-4A2A-8B98-8B251ED0FB97}"/>
    <hyperlink ref="E393" r:id="rId1303" display="https://fbref.com/en/squads/d07537b9/Brighton-and-Hove-Albion-Stats" xr:uid="{373C50DF-65E2-4765-8169-6B604EB6B91E}"/>
    <hyperlink ref="AD393" r:id="rId1304" display="https://fbref.com/en/players/f4e433d4/matchlogs/2023-2024/summary/Tariq-Lamptey-Match-Logs" xr:uid="{71AED4AD-C10F-4ECA-92F2-CCA7F5B2ABB2}"/>
    <hyperlink ref="B480" r:id="rId1305" display="https://fbref.com/en/players/119b9a8e/Aymeric-Laporte" xr:uid="{6DB5AAB3-4A42-4443-A840-18C40DFDA3B7}"/>
    <hyperlink ref="C480" r:id="rId1306" display="https://fbref.com/en/country/ESP/Spain-Football" xr:uid="{604A9FEC-8D84-4434-8604-081A920747F1}"/>
    <hyperlink ref="E480" r:id="rId1307" display="https://fbref.com/en/squads/b8fd03ef/Manchester-City-Stats" xr:uid="{8E5EF018-57A1-4875-98B7-9245F2C3BA55}"/>
    <hyperlink ref="AD480" r:id="rId1308" display="https://fbref.com/en/players/119b9a8e/matchlogs/2023-2024/summary/Aymeric-Laporte-Match-Logs" xr:uid="{7CAC0D34-EC7E-4265-A2B0-640C7A6ECC16}"/>
    <hyperlink ref="B361" r:id="rId1309" display="https://fbref.com/en/players/0ed063d6/Yasser-Larouci" xr:uid="{CC73CE96-27A0-44BC-B5A0-500499D22C39}"/>
    <hyperlink ref="C361" r:id="rId1310" display="https://fbref.com/en/country/ALG/Algeria-Football" xr:uid="{9E3A32DF-D9D1-466E-AAFD-F5FD31EAE629}"/>
    <hyperlink ref="E361" r:id="rId1311" display="https://fbref.com/en/squads/1df6b87e/Sheffield-United-Stats" xr:uid="{2686E7C7-4229-47B8-AEF1-9D30C21079F2}"/>
    <hyperlink ref="AD361" r:id="rId1312" display="https://fbref.com/en/players/0ed063d6/matchlogs/2023-2024/summary/Yasser-Larouci-Match-Logs" xr:uid="{89D2681F-06B0-4D6D-B2D8-B94E1EF1F4FD}"/>
    <hyperlink ref="B155" r:id="rId1313" display="https://fbref.com/en/players/450ab6fc/Jamaal-Lascelles" xr:uid="{D6A92112-95CC-4E29-AAC9-C74BB8AA84B5}"/>
    <hyperlink ref="C155" r:id="rId1314" display="https://fbref.com/en/country/ENG/England-Football" xr:uid="{00683D48-72A6-450D-B9DE-9CEC1FCEC514}"/>
    <hyperlink ref="E155" r:id="rId1315" display="https://fbref.com/en/squads/b2b47a98/Newcastle-United-Stats" xr:uid="{05541AD0-B5B0-459D-888E-6C7D8700BA6E}"/>
    <hyperlink ref="AD155" r:id="rId1316" display="https://fbref.com/en/players/450ab6fc/matchlogs/2023-2024/summary/Jamaal-Lascelles-Match-Logs" xr:uid="{B7770486-E548-4460-88A6-F382FBBDC5DC}"/>
    <hyperlink ref="B581" r:id="rId1317" display="https://fbref.com/en/players/ecad9aa5/Romeo-Lavia" xr:uid="{5E2973D2-5629-4F07-BF03-1FA0E7CB70DF}"/>
    <hyperlink ref="C581" r:id="rId1318" display="https://fbref.com/en/country/BEL/Belgium-Football" xr:uid="{C6284DA9-1219-4329-8B44-4784B571E7BA}"/>
    <hyperlink ref="E581" r:id="rId1319" display="https://fbref.com/en/squads/cff3d9bb/Chelsea-Stats" xr:uid="{FD31A76A-F8C3-4500-807D-C14284516A70}"/>
    <hyperlink ref="AD581" r:id="rId1320" display="https://fbref.com/en/players/ecad9aa5/matchlogs/2023-2024/summary/Romeo-Lavia-Match-Logs" xr:uid="{EBD2D47C-20C1-4976-AF28-DA80205DBEA8}"/>
    <hyperlink ref="B67" r:id="rId1321" display="https://fbref.com/en/players/2b471f99/Mario-Lemina" xr:uid="{679B29D7-661B-4DCE-9485-E7057BC1C044}"/>
    <hyperlink ref="C67" r:id="rId1322" display="https://fbref.com/en/country/GAB/Gabon-Football" xr:uid="{F378EF1D-F3FB-4FE0-8953-FFF625F4EAD4}"/>
    <hyperlink ref="E67" r:id="rId1323" display="https://fbref.com/en/squads/8cec06e1/Wolverhampton-Wanderers-Stats" xr:uid="{8BF10D6C-B8F3-4251-B014-922919DE9F2A}"/>
    <hyperlink ref="AD67" r:id="rId1324" display="https://fbref.com/en/players/2b471f99/matchlogs/2023-2024/summary/Mario-Lemina-Match-Logs" xr:uid="{C12BB734-0E6E-4FC8-9908-CD7079F42EE5}"/>
    <hyperlink ref="B435" r:id="rId1325" display="https://fbref.com/en/players/4f28a6ff/Clement-Lenglet" xr:uid="{615E5153-DC86-42FD-B0A5-2832C970BB47}"/>
    <hyperlink ref="C435" r:id="rId1326" display="https://fbref.com/en/country/FRA/France-Football" xr:uid="{B02C3CD5-0AAE-49A1-8148-8D3C57486490}"/>
    <hyperlink ref="E435" r:id="rId1327" display="https://fbref.com/en/squads/8602292d/Aston-Villa-Stats" xr:uid="{E11BC320-613F-4E9E-B17D-6FBC4C1C6CA0}"/>
    <hyperlink ref="AD435" r:id="rId1328" display="https://fbref.com/en/players/4f28a6ff/matchlogs/2023-2024/summary/Clement-Lenglet-Match-Logs" xr:uid="{1D483D7F-AA27-47D4-AD5A-CE3BBE50B968}"/>
    <hyperlink ref="B6" r:id="rId1329" display="https://fbref.com/en/players/2628fd2b/Bernd-Leno" xr:uid="{DEABD611-FAAF-451F-80DC-2FB347C390FC}"/>
    <hyperlink ref="C6" r:id="rId1330" display="https://fbref.com/en/country/GER/Germany-Football" xr:uid="{81629BCB-2CE4-45EF-AA24-705BAC01F1CF}"/>
    <hyperlink ref="E6" r:id="rId1331" display="https://fbref.com/en/squads/fd962109/Fulham-Stats" xr:uid="{4526BC40-F24F-41BE-BBFE-1D4170F60E6F}"/>
    <hyperlink ref="AD6" r:id="rId1332" display="https://fbref.com/en/players/2628fd2b/matchlogs/2023-2024/summary/Bernd-Leno-Match-Logs" xr:uid="{BA16B04B-DE9F-4AF9-A0DE-5B00AF70A326}"/>
    <hyperlink ref="B139" r:id="rId1333" display="https://fbref.com/en/players/9b5ce51a/Jefferson-Lerma" xr:uid="{4A2363B2-BBB2-442A-913C-34E11690AEDE}"/>
    <hyperlink ref="C139" r:id="rId1334" display="https://fbref.com/en/country/COL/Colombia-Football" xr:uid="{8B197143-08B3-440B-999F-94CE00C5D4CB}"/>
    <hyperlink ref="E139" r:id="rId1335" display="https://fbref.com/en/squads/47c64c55/Crystal-Palace-Stats" xr:uid="{6C10A8E6-DDE8-4DC1-B3E8-09E0A5F95165}"/>
    <hyperlink ref="AD139" r:id="rId1336" display="https://fbref.com/en/players/9b5ce51a/matchlogs/2023-2024/summary/Jefferson-Lerma-Match-Logs" xr:uid="{D1DACA43-6286-49F5-9AEA-20C3847AC40C}"/>
    <hyperlink ref="B342" r:id="rId1337" display="https://fbref.com/en/players/b57e066e/Rico-Lewis" xr:uid="{0A23BD1C-6CF1-40E9-BE88-BAD301F5FAD8}"/>
    <hyperlink ref="C342" r:id="rId1338" display="https://fbref.com/en/country/ENG/England-Football" xr:uid="{8F01C35B-DB5E-4766-BBB0-1DE15C06A812}"/>
    <hyperlink ref="E342" r:id="rId1339" display="https://fbref.com/en/squads/b8fd03ef/Manchester-City-Stats" xr:uid="{C887DA20-C4D4-4AB1-8E2E-DE050934F749}"/>
    <hyperlink ref="AD342" r:id="rId1340" display="https://fbref.com/en/players/b57e066e/matchlogs/2023-2024/summary/Rico-Lewis-Match-Logs" xr:uid="{94042CE7-C808-4529-A1A7-691B17314C24}"/>
    <hyperlink ref="B317" r:id="rId1341" display="https://fbref.com/en/players/41f08ac8/Keane-Lewis-Potter" xr:uid="{4C51A3F4-8300-41EC-8DAE-87D12A4DED2A}"/>
    <hyperlink ref="C317" r:id="rId1342" display="https://fbref.com/en/country/ENG/England-Football" xr:uid="{61DB76F2-53F8-4EB4-8BEF-BBF683761C9B}"/>
    <hyperlink ref="E317" r:id="rId1343" display="https://fbref.com/en/squads/cd051869/Brentford-Stats" xr:uid="{B4AA59D9-FD1C-4784-916D-11F41EB053DD}"/>
    <hyperlink ref="AD317" r:id="rId1344" display="https://fbref.com/en/players/41f08ac8/matchlogs/2023-2024/summary/Keane-Lewis-Potter-Match-Logs" xr:uid="{25F0ECB7-C5B1-4457-9B5A-A8B93F5EBF56}"/>
    <hyperlink ref="B582" r:id="rId1345" display="https://fbref.com/en/players/5dff6c28/Myles-Lewis-Skelly" xr:uid="{6E59226F-0323-4EE1-A06D-8FC9F6EDD39E}"/>
    <hyperlink ref="C582" r:id="rId1346" display="https://fbref.com/en/country/ENG/England-Football" xr:uid="{82ABE295-E51F-40BA-9D3E-31ACADFF41A9}"/>
    <hyperlink ref="E582" r:id="rId1347" display="https://fbref.com/en/squads/18bb7c10/Arsenal-Stats" xr:uid="{5BF04CFB-E1C3-49E3-BA63-8F8467F1E0B3}"/>
    <hyperlink ref="AD582" r:id="rId1348" display="https://fbref.com/en/players/5dff6c28/matchlogs/2023-2024/summary/Myles-Lewis-Skelly-Match-Logs" xr:uid="{6D4A97B0-B01D-4061-A071-4ABDC6858599}"/>
    <hyperlink ref="B192" r:id="rId1349" display="https://fbref.com/en/players/f5deef4c/Victor-Lindelof" xr:uid="{D8320C25-D7E9-4656-BC80-48BB640C611F}"/>
    <hyperlink ref="C192" r:id="rId1350" display="https://fbref.com/en/country/SWE/Sweden-Football" xr:uid="{3571CAAE-3491-44EC-94DA-3252558353A9}"/>
    <hyperlink ref="E192" r:id="rId1351" display="https://fbref.com/en/squads/19538871/Manchester-United-Stats" xr:uid="{06E02379-F48D-40BE-8AA4-A28DA1883A7A}"/>
    <hyperlink ref="AD192" r:id="rId1352" display="https://fbref.com/en/players/f5deef4c/matchlogs/2023-2024/summary/Victor-Lindelof-Match-Logs" xr:uid="{0AC81D90-9E28-4FA7-B144-C1015A467A8A}"/>
    <hyperlink ref="B273" r:id="rId1353" display="https://fbref.com/en/players/afed6722/Valentino-Livramento" xr:uid="{D5C11DB0-02A9-40C3-AF8B-D072A9CC678F}"/>
    <hyperlink ref="C273" r:id="rId1354" display="https://fbref.com/en/country/ENG/England-Football" xr:uid="{F3248AFD-9F80-46E8-8F3C-BD2ED60C83B0}"/>
    <hyperlink ref="E273" r:id="rId1355" display="https://fbref.com/en/squads/b2b47a98/Newcastle-United-Stats" xr:uid="{7B631E83-E153-4F11-98E2-91AC08CF7BEA}"/>
    <hyperlink ref="AD273" r:id="rId1356" display="https://fbref.com/en/players/afed6722/matchlogs/2023-2024/summary/Valentino-Livramento-Match-Logs" xr:uid="{0F1B509A-2FD0-475C-8DBF-AC85D8BD9E67}"/>
    <hyperlink ref="B354" r:id="rId1357" display="https://fbref.com/en/players/d7553721/Giovani-Lo-Celso" xr:uid="{AAB047F6-E702-46FD-90FF-03815CD0795A}"/>
    <hyperlink ref="C354" r:id="rId1358" display="https://fbref.com/en/country/ARG/Argentina-Football" xr:uid="{4D5184EC-10B9-4587-AF7F-F09F74776F57}"/>
    <hyperlink ref="E354" r:id="rId1359" display="https://fbref.com/en/squads/361ca564/Tottenham-Hotspur-Stats" xr:uid="{A32F275C-EFFB-4700-99F4-E3054CE7D6B4}"/>
    <hyperlink ref="AD354" r:id="rId1360" display="https://fbref.com/en/players/d7553721/matchlogs/2023-2024/summary/Giovani-Lo-Celso-Match-Logs" xr:uid="{FE67951E-76C6-4497-89E0-7E603E90865A}"/>
    <hyperlink ref="B125" r:id="rId1361" display="https://fbref.com/en/players/37118440/Tom-Lockyer" xr:uid="{88A07710-E599-481E-B4B0-34850CD6BF73}"/>
    <hyperlink ref="C125" r:id="rId1362" display="https://fbref.com/en/country/WAL/Wales-Football" xr:uid="{E08B6895-DABB-4FAF-9316-D1F812EE1EE8}"/>
    <hyperlink ref="E125" r:id="rId1363" display="https://fbref.com/en/squads/e297cd13/Luton-Town-Stats" xr:uid="{DE82FD86-12A0-47AE-95BE-EB1ECCFA79FF}"/>
    <hyperlink ref="AD125" r:id="rId1364" display="https://fbref.com/en/players/37118440/matchlogs/2023-2024/summary/Tom-Lockyer-Match-Logs" xr:uid="{00934106-08B0-43D5-B5CD-B7225C18BD7D}"/>
    <hyperlink ref="B583" r:id="rId1365" display="https://fbref.com/en/players/165cf989/Andy-Lonergan" xr:uid="{3E9412A6-3CC0-4815-A005-AAFBDFD8F0EF}"/>
    <hyperlink ref="C583" r:id="rId1366" display="https://fbref.com/en/country/IRL/Republic-of-Ireland-Football" xr:uid="{577173D8-B1BF-4904-A25D-FB23162D2845}"/>
    <hyperlink ref="E583" r:id="rId1367" display="https://fbref.com/en/squads/d3fd31cc/Everton-Stats" xr:uid="{146F26A5-003F-4016-8F74-907587EB04C3}"/>
    <hyperlink ref="AD583" r:id="rId1368" display="https://fbref.com/en/players/165cf989/matchlogs/2023-2024/summary/Andy-Lonergan-Match-Logs" xr:uid="{B2BCF0EE-2D55-4B43-BD82-5B0E58C5CAAB}"/>
    <hyperlink ref="B159" r:id="rId1369" display="https://fbref.com/en/players/a2b105e0/Sean-Longstaff" xr:uid="{6D27489E-1E83-4750-82A5-96F164F63A6A}"/>
    <hyperlink ref="C159" r:id="rId1370" display="https://fbref.com/en/country/ENG/England-Football" xr:uid="{FE322471-BA20-4656-BE33-080C8CCD121C}"/>
    <hyperlink ref="E159" r:id="rId1371" display="https://fbref.com/en/squads/b2b47a98/Newcastle-United-Stats" xr:uid="{DB786B8E-8989-4ABD-BD97-EA7796725AE9}"/>
    <hyperlink ref="AD159" r:id="rId1372" display="https://fbref.com/en/players/a2b105e0/matchlogs/2023-2024/summary/Sean-Longstaff-Match-Logs" xr:uid="{0D2A6F10-A40E-469D-9B57-847AC54B05ED}"/>
    <hyperlink ref="B364" r:id="rId1373" display="https://fbref.com/en/players/7af88b33/Max-Lowe" xr:uid="{9C914FAA-2CD4-4853-9236-0ABEF02342CE}"/>
    <hyperlink ref="C364" r:id="rId1374" display="https://fbref.com/en/country/ENG/England-Football" xr:uid="{70103270-D850-4B94-9E49-B1D9A5E2F2EE}"/>
    <hyperlink ref="E364" r:id="rId1375" display="https://fbref.com/en/squads/1df6b87e/Sheffield-United-Stats" xr:uid="{D2C110BD-057A-4B94-8A34-028155F12E91}"/>
    <hyperlink ref="AD364" r:id="rId1376" display="https://fbref.com/en/players/7af88b33/matchlogs/2023-2024/summary/Max-Lowe-Match-Logs" xr:uid="{8DC3E22C-97D8-49F3-8FA3-F17E8897ED98}"/>
    <hyperlink ref="B47" r:id="rId1377" display="https://fbref.com/en/players/6f7d826d/Douglas-Luiz" xr:uid="{F853EC06-DAC5-4CCF-B9C9-1596CCB942C2}"/>
    <hyperlink ref="C47" r:id="rId1378" display="https://fbref.com/en/country/BRA/Brazil-Football" xr:uid="{BA100D2F-574E-44B5-BCD3-DC9A72D3CDA4}"/>
    <hyperlink ref="E47" r:id="rId1379" display="https://fbref.com/en/squads/8602292d/Aston-Villa-Stats" xr:uid="{048E32B1-0DDE-4661-9666-58823FD7A1B3}"/>
    <hyperlink ref="AD47" r:id="rId1380" display="https://fbref.com/en/players/6f7d826d/matchlogs/2023-2024/summary/Douglas-Luiz-Match-Logs" xr:uid="{DA564FC2-7AB1-45DF-82D4-D882C7BDBEC4}"/>
    <hyperlink ref="B584" r:id="rId1381" display="https://fbref.com/en/players/61aed9fe/Jayden-Luker" xr:uid="{F8459039-B4B1-443E-BC37-F174ED219AED}"/>
    <hyperlink ref="C584" r:id="rId1382" display="https://fbref.com/en/country/ENG/England-Football" xr:uid="{E33F68AD-B3CB-4505-85CE-1444671065E0}"/>
    <hyperlink ref="E584" r:id="rId1383" display="https://fbref.com/en/squads/e297cd13/Luton-Town-Stats" xr:uid="{0BEDA4D1-EC8D-4024-A47B-F71F96B2DD2E}"/>
    <hyperlink ref="AD584" r:id="rId1384" display="https://fbref.com/en/players/61aed9fe/matchlogs/2023-2024/summary/Jayden-Luker-Match-Logs" xr:uid="{2C53BAEE-AD28-409F-B860-284C032B046B}"/>
    <hyperlink ref="B333" r:id="rId1385" display="https://fbref.com/en/players/c6e8cf1f/Sasa-Lukic" xr:uid="{C69005BA-6B37-4BA6-9E41-A97DE4867B7C}"/>
    <hyperlink ref="C333" r:id="rId1386" display="https://fbref.com/en/country/SRB/Serbia-Football" xr:uid="{9F457EF5-93D7-419B-90F8-E77AF4221530}"/>
    <hyperlink ref="E333" r:id="rId1387" display="https://fbref.com/en/squads/fd962109/Fulham-Stats" xr:uid="{FA97A365-2F5E-4168-B315-583D40C9244B}"/>
    <hyperlink ref="AD333" r:id="rId1388" display="https://fbref.com/en/players/c6e8cf1f/matchlogs/2023-2024/summary/Sasa-Lukic-Match-Logs" xr:uid="{12412538-697E-41B1-BC4D-7DF3AD660FA2}"/>
    <hyperlink ref="B402" r:id="rId1389" display="https://fbref.com/en/players/cab9634e/Ian-Maatsen" xr:uid="{E7BD8929-0CF9-4AC6-8B4E-494F9F3C02E0}"/>
    <hyperlink ref="C402" r:id="rId1390" display="https://fbref.com/en/country/NED/Netherlands-Football" xr:uid="{6170F9E2-CBBD-4D85-8188-191D9C690800}"/>
    <hyperlink ref="E402" r:id="rId1391" display="https://fbref.com/en/squads/cff3d9bb/Chelsea-Stats" xr:uid="{4C8536FD-57C8-48F8-B48C-E7B83F998E30}"/>
    <hyperlink ref="AD402" r:id="rId1392" display="https://fbref.com/en/players/cab9634e/matchlogs/2023-2024/summary/Ian-Maatsen-Match-Logs" xr:uid="{81E39ADB-31A7-4000-B864-97D864B2F536}"/>
    <hyperlink ref="B146" r:id="rId1393" display="https://fbref.com/en/players/83d074ff/Alexis-Mac-Allister" xr:uid="{A249802E-50AB-4D01-8443-814179F16599}"/>
    <hyperlink ref="C146" r:id="rId1394" display="https://fbref.com/en/country/ARG/Argentina-Football" xr:uid="{6E8338F8-BC16-45E3-BEED-F9D9D85DBD4B}"/>
    <hyperlink ref="E146" r:id="rId1395" display="https://fbref.com/en/squads/822bd0ba/Liverpool-Stats" xr:uid="{3E9AA9D5-6B98-47AA-92FD-20344E85E89D}"/>
    <hyperlink ref="AD146" r:id="rId1396" display="https://fbref.com/en/players/83d074ff/matchlogs/2023-2024/summary/Alexis-Mac-Allister-Match-Logs" xr:uid="{9E7176C4-0A3C-4030-BBA1-46977A0B0897}"/>
    <hyperlink ref="B196" r:id="rId1397" display="https://fbref.com/en/players/ee38d9c5/James-Maddison" xr:uid="{7071DC29-94BA-4CE9-8F8C-0C8448AAEA44}"/>
    <hyperlink ref="C196" r:id="rId1398" display="https://fbref.com/en/country/ENG/England-Football" xr:uid="{BA8021D8-37F9-40C3-B466-538D6C2FCB37}"/>
    <hyperlink ref="E196" r:id="rId1399" display="https://fbref.com/en/squads/361ca564/Tottenham-Hotspur-Stats" xr:uid="{6D2BCF50-FB1D-41C3-986F-E647A5390132}"/>
    <hyperlink ref="AD196" r:id="rId1400" display="https://fbref.com/en/players/ee38d9c5/matchlogs/2023-2024/summary/James-Maddison-Match-Logs" xr:uid="{C7B81C9C-0701-436D-8E8D-F3DACFDD1AEA}"/>
    <hyperlink ref="B415" r:id="rId1401" display="https://fbref.com/en/players/bf34eebd/Noni-Madueke" xr:uid="{01809CA0-4CE5-4B1F-A239-86337C4CC9ED}"/>
    <hyperlink ref="C415" r:id="rId1402" display="https://fbref.com/en/country/ENG/England-Football" xr:uid="{CFB5861C-DE61-4418-9B21-B1D19BC2DDC0}"/>
    <hyperlink ref="E415" r:id="rId1403" display="https://fbref.com/en/squads/cff3d9bb/Chelsea-Stats" xr:uid="{19C3B886-4F3E-4686-8702-F1D63311F12C}"/>
    <hyperlink ref="AD415" r:id="rId1404" display="https://fbref.com/en/players/bf34eebd/matchlogs/2023-2024/summary/Noni-Madueke-Match-Logs" xr:uid="{D6E05014-9568-44CE-A20A-6E228142570F}"/>
    <hyperlink ref="B204" r:id="rId1405" display="https://fbref.com/en/players/d8931174/Harry-Maguire" xr:uid="{7BD93DE3-0F43-4A7D-A841-39B374EB98E6}"/>
    <hyperlink ref="C204" r:id="rId1406" display="https://fbref.com/en/country/ENG/England-Football" xr:uid="{C82CFC34-D3C2-427F-97A8-714E36E57EC8}"/>
    <hyperlink ref="E204" r:id="rId1407" display="https://fbref.com/en/squads/19538871/Manchester-United-Stats" xr:uid="{18B916A2-5AFA-4296-983F-5ACE256EF921}"/>
    <hyperlink ref="AD204" r:id="rId1408" display="https://fbref.com/en/players/d8931174/matchlogs/2023-2024/summary/Harry-Maguire-Match-Logs" xr:uid="{1121E914-7CB2-409C-A224-25B29F78DAC5}"/>
    <hyperlink ref="B346" r:id="rId1409" display="https://fbref.com/en/players/c6220452/Kobbie-Mainoo" xr:uid="{88F53B91-CE22-483F-885A-B0103D2846DC}"/>
    <hyperlink ref="C346" r:id="rId1410" display="https://fbref.com/en/country/ENG/England-Football" xr:uid="{C10EEE22-8644-4CAB-89CE-7BF6E5B0E8E1}"/>
    <hyperlink ref="E346" r:id="rId1411" display="https://fbref.com/en/squads/19538871/Manchester-United-Stats" xr:uid="{99D9A7F6-BC52-46E2-835E-12B0899DC8E4}"/>
    <hyperlink ref="AD346" r:id="rId1412" display="https://fbref.com/en/players/c6220452/matchlogs/2023-2024/summary/Kobbie-Mainoo-Match-Logs" xr:uid="{E45981BF-4525-4490-96CF-D29DADDA8D73}"/>
    <hyperlink ref="B62" r:id="rId1413" display="https://fbref.com/en/players/a572e291/Orel-Mangala" xr:uid="{357BDA6C-8367-4D13-B5A4-2D15AB41550C}"/>
    <hyperlink ref="C62" r:id="rId1414" display="https://fbref.com/en/country/BEL/Belgium-Football" xr:uid="{86BCA01D-27A8-4E1D-B8D6-D0C86F264248}"/>
    <hyperlink ref="E62" r:id="rId1415" display="https://fbref.com/en/squads/e4a775cb/Nottingham-Forest-Stats" xr:uid="{E00C2AFF-35B9-43DE-B9BE-2A4ACCCFF111}"/>
    <hyperlink ref="AD62" r:id="rId1416" display="https://fbref.com/en/players/a572e291/matchlogs/2023-2024/summary/Orel-Mangala-Match-Logs" xr:uid="{EEDEEC0A-9D83-4292-9AF7-89C0A23A2E6E}"/>
    <hyperlink ref="B585" r:id="rId1417" display="https://fbref.com/en/players/758dd7f0/Javier-Manquillo" xr:uid="{1B4A3938-2BB3-4CA5-8C46-5E65C8B8401C}"/>
    <hyperlink ref="C585" r:id="rId1418" display="https://fbref.com/en/country/ESP/Spain-Football" xr:uid="{09DA6FC5-A66E-4930-9947-C3B3F651F279}"/>
    <hyperlink ref="E585" r:id="rId1419" display="https://fbref.com/en/squads/b2b47a98/Newcastle-United-Stats" xr:uid="{331187EF-8D13-4221-B76C-E139488C4695}"/>
    <hyperlink ref="AD585" r:id="rId1420" display="https://fbref.com/en/players/758dd7f0/matchlogs/2023-2024/summary/Javier-Manquillo-Match-Logs" xr:uid="{2782E678-195C-41EA-9973-B2898CCFC8EB}"/>
    <hyperlink ref="B446" r:id="rId1421" display="https://fbref.com/en/players/d7f99582/Benson-Manuel" xr:uid="{3B522554-2FC5-4286-B419-6FD8408202B4}"/>
    <hyperlink ref="C446" r:id="rId1422" display="https://fbref.com/en/country/BEL/Belgium-Football" xr:uid="{7252A6CA-501A-4221-A00D-CE75A328504C}"/>
    <hyperlink ref="E446" r:id="rId1423" display="https://fbref.com/en/squads/943e8050/Burnley-Stats" xr:uid="{76790CCB-81CB-41AA-9893-034C0B6FC4D7}"/>
    <hyperlink ref="AD446" r:id="rId1424" display="https://fbref.com/en/players/d7f99582/matchlogs/2023-2024/summary/Benson-Manuel-Match-Logs" xr:uid="{0656843C-7F04-4CCB-837D-C67C72378927}"/>
    <hyperlink ref="B279" r:id="rId1425" display="https://fbref.com/en/players/bb5fbd2b/Solly-March" xr:uid="{03341591-6379-470A-91D0-FFF82F8D0AC9}"/>
    <hyperlink ref="C279" r:id="rId1426" display="https://fbref.com/en/country/ENG/England-Football" xr:uid="{DDB7C837-02EC-4D1E-843C-FA90F13BC7CA}"/>
    <hyperlink ref="E279" r:id="rId1427" display="https://fbref.com/en/squads/d07537b9/Brighton-and-Hove-Albion-Stats" xr:uid="{8AA2A8D2-3BCF-4983-AB0C-1D002EED86F9}"/>
    <hyperlink ref="AD279" r:id="rId1428" display="https://fbref.com/en/players/bb5fbd2b/matchlogs/2023-2024/summary/Solly-March-Match-Logs" xr:uid="{33068F36-9E89-4E75-B209-BC9D7E6F3A65}"/>
    <hyperlink ref="B586" r:id="rId1429" display="https://fbref.com/en/players/7923301c/Louie-Marsh" xr:uid="{49DA7095-924A-47BB-82B2-06C503558F9E}"/>
    <hyperlink ref="C586" r:id="rId1430" display="https://fbref.com/en/country/ENG/England-Football" xr:uid="{89860B9A-236D-4D14-A669-22920652F631}"/>
    <hyperlink ref="E586" r:id="rId1431" display="https://fbref.com/en/squads/1df6b87e/Sheffield-United-Stats" xr:uid="{AF6FFF58-2DF6-436C-BA6F-D04170EADDAC}"/>
    <hyperlink ref="AD586" r:id="rId1432" display="https://fbref.com/en/players/7923301c/matchlogs/2023-2024/summary/Louie-Marsh-Match-Logs" xr:uid="{C6A7A102-3EF3-440D-B137-D8597FBF2933}"/>
    <hyperlink ref="B587" r:id="rId1433" display="https://fbref.com/en/players/a79abd8b/Filip-Marshall" xr:uid="{440076D1-735C-4103-BBF9-A5CF9699B88C}"/>
    <hyperlink ref="C587" r:id="rId1434" display="https://fbref.com/en/country/ENG/England-Football" xr:uid="{B8F2CBDF-29EF-4FED-B1AC-726B4200BD77}"/>
    <hyperlink ref="E587" r:id="rId1435" display="https://fbref.com/en/squads/8602292d/Aston-Villa-Stats" xr:uid="{8D8264A6-89AC-4D26-A39A-0F027E2C3E42}"/>
    <hyperlink ref="AD587" r:id="rId1436" display="https://fbref.com/en/players/a79abd8b/matchlogs/2023-2024/summary/Filip-Marshall-Match-Logs" xr:uid="{09BBA67D-50D3-4C32-8800-FDED2584D1FC}"/>
    <hyperlink ref="B307" r:id="rId1437" display="https://fbref.com/en/players/8b788c01/Anthony-Martial" xr:uid="{D93C2B7E-C0CE-45BE-8A04-8618FA390D1D}"/>
    <hyperlink ref="C307" r:id="rId1438" display="https://fbref.com/en/country/FRA/France-Football" xr:uid="{8A576611-AEB7-4FC3-944E-B5B29375A3B6}"/>
    <hyperlink ref="E307" r:id="rId1439" display="https://fbref.com/en/squads/19538871/Manchester-United-Stats" xr:uid="{BC291FB0-DBD3-4089-9E87-B29A692C8060}"/>
    <hyperlink ref="AD307" r:id="rId1440" display="https://fbref.com/en/players/8b788c01/matchlogs/2023-2024/summary/Anthony-Martial-Match-Logs" xr:uid="{5A5FEAAC-8F73-4265-AB04-26CF6E11AA69}"/>
    <hyperlink ref="B129" r:id="rId1441" display="https://fbref.com/en/players/48a5a5d6/Gabriel-Martinelli" xr:uid="{E405132D-3DEC-455C-BE30-09A700B3DBAB}"/>
    <hyperlink ref="C129" r:id="rId1442" display="https://fbref.com/en/country/BRA/Brazil-Football" xr:uid="{50CFBA53-FAE6-4944-B8F7-8DC7C85E5B8D}"/>
    <hyperlink ref="E129" r:id="rId1443" display="https://fbref.com/en/squads/18bb7c10/Arsenal-Stats" xr:uid="{E0A98F25-762A-46C2-BA49-4DD831068A89}"/>
    <hyperlink ref="AD129" r:id="rId1444" display="https://fbref.com/en/players/48a5a5d6/matchlogs/2023-2024/summary/Gabriel-Martinelli-Match-Logs" xr:uid="{74A5C863-A1AA-4160-9191-3D87913B9235}"/>
    <hyperlink ref="B22" r:id="rId1445" display="https://fbref.com/en/players/7956236f/Emiliano-Martinez" xr:uid="{A9AA6658-90BF-42E7-8524-5E508348969C}"/>
    <hyperlink ref="C22" r:id="rId1446" display="https://fbref.com/en/country/ARG/Argentina-Football" xr:uid="{890EA31C-A5A9-4002-9865-58705FC42DA8}"/>
    <hyperlink ref="E22" r:id="rId1447" display="https://fbref.com/en/squads/8602292d/Aston-Villa-Stats" xr:uid="{3ADAC32C-D365-43F1-9C23-B2AD317FDDD6}"/>
    <hyperlink ref="AD22" r:id="rId1448" display="https://fbref.com/en/players/7956236f/matchlogs/2023-2024/summary/Emiliano-Martinez-Match-Logs" xr:uid="{0F64891D-E263-4543-B2FC-07CBFAB382C1}"/>
    <hyperlink ref="B334" r:id="rId1449" display="https://fbref.com/en/players/bac46a10/Lisandro-Martinez" xr:uid="{FA75099C-2854-41FE-9223-BC9A47F3C28A}"/>
    <hyperlink ref="C334" r:id="rId1450" display="https://fbref.com/en/country/ARG/Argentina-Football" xr:uid="{5C9DDC81-71C5-402B-9834-B404E592F30B}"/>
    <hyperlink ref="E334" r:id="rId1451" display="https://fbref.com/en/squads/19538871/Manchester-United-Stats" xr:uid="{A857CCAC-4D97-4AAD-AC10-6C3708417F55}"/>
    <hyperlink ref="AD334" r:id="rId1452" display="https://fbref.com/en/players/bac46a10/matchlogs/2023-2024/summary/Lisandro-Martinez-Match-Logs" xr:uid="{7A406F89-E70A-4931-BF63-D4371CEC01C2}"/>
    <hyperlink ref="B588" r:id="rId1453" display="https://fbref.com/en/players/eba1e557/Han-Noah-Massengo" xr:uid="{EF0424B5-AD01-4E8F-A65E-83750B2FF6DB}"/>
    <hyperlink ref="C588" r:id="rId1454" display="https://fbref.com/en/country/FRA/France-Football" xr:uid="{7F1C727D-B8F5-44F9-AAFD-2D403B42EC8F}"/>
    <hyperlink ref="E588" r:id="rId1455" display="https://fbref.com/en/squads/943e8050/Burnley-Stats" xr:uid="{F764F52D-0154-43A2-AA93-C949C8257397}"/>
    <hyperlink ref="AD588" r:id="rId1456" display="https://fbref.com/en/players/eba1e557/matchlogs/2023-2024/summary/Han-Noah-Massengo-Match-Logs" xr:uid="{A3D88904-8F08-46DA-8E64-9D4E0031BA5C}"/>
    <hyperlink ref="B148" r:id="rId1457" display="https://fbref.com/en/players/feb5d972/Pape-Matar-Sarr" xr:uid="{894B5009-123A-4187-BFE9-C4BF116F50D6}"/>
    <hyperlink ref="C148" r:id="rId1458" display="https://fbref.com/en/country/SEN/Senegal-Football" xr:uid="{79593F12-3351-437D-BB9F-1C7FB6735E46}"/>
    <hyperlink ref="E148" r:id="rId1459" display="https://fbref.com/en/squads/361ca564/Tottenham-Hotspur-Stats" xr:uid="{508FF3EA-8606-4069-894F-3FB66219B1DD}"/>
    <hyperlink ref="AD148" r:id="rId1460" display="https://fbref.com/en/players/feb5d972/matchlogs/2023-2024/summary/Pape-Matar-Sarr-Match-Logs" xr:uid="{7E7F09F3-6BA5-48A8-9B47-62F2C93E7DB0}"/>
    <hyperlink ref="B260" r:id="rId1461" display="https://fbref.com/en/players/50e6dc35/Jean-Philippe-Mateta" xr:uid="{CE822A16-07D2-4113-8981-7F539574B684}"/>
    <hyperlink ref="C260" r:id="rId1462" display="https://fbref.com/en/country/FRA/France-Football" xr:uid="{7C7CD3E5-6BCC-42A0-93DE-EDA5B5B19178}"/>
    <hyperlink ref="E260" r:id="rId1463" display="https://fbref.com/en/squads/47c64c55/Crystal-Palace-Stats" xr:uid="{28C56162-B2E3-40A3-97BC-A9C5921D7C2D}"/>
    <hyperlink ref="AD260" r:id="rId1464" display="https://fbref.com/en/players/50e6dc35/matchlogs/2023-2024/summary/Jean-Philippe-Mateta-Match-Logs" xr:uid="{12CCC045-9EE8-49FA-9E8A-5012400FA130}"/>
    <hyperlink ref="B220" r:id="rId1465" display="https://fbref.com/en/players/b217ef29/Joel-Matip" xr:uid="{59B90407-6726-4187-A621-923049791FAD}"/>
    <hyperlink ref="C220" r:id="rId1466" display="https://fbref.com/en/country/CMR/Cameroon-Football" xr:uid="{369612E9-386D-494A-BE34-91D3E68E14E3}"/>
    <hyperlink ref="E220" r:id="rId1467" display="https://fbref.com/en/squads/822bd0ba/Liverpool-Stats" xr:uid="{C8E72C53-CC5B-43F4-B2F6-74E1CD49D1F4}"/>
    <hyperlink ref="AD220" r:id="rId1468" display="https://fbref.com/en/players/b217ef29/matchlogs/2023-2024/summary/Joel-Matip-Match-Logs" xr:uid="{03AAA2E7-0452-4FC7-954B-AA80C96797BE}"/>
    <hyperlink ref="B503" r:id="rId1469" display="https://fbref.com/en/players/ed383e43/Alex-Matos" xr:uid="{86352521-6283-4EDE-BA5C-43B3F5252185}"/>
    <hyperlink ref="C503" r:id="rId1470" display="https://fbref.com/en/country/ENG/England-Football" xr:uid="{0108CB58-7DAF-4E38-84A4-C8BB431DF676}"/>
    <hyperlink ref="E503" r:id="rId1471" display="https://fbref.com/en/squads/cff3d9bb/Chelsea-Stats" xr:uid="{FCB5578D-AED5-49B8-9EAB-2517804A7D0A}"/>
    <hyperlink ref="AD503" r:id="rId1472" display="https://fbref.com/en/players/ed383e43/matchlogs/2023-2024/summary/Alex-Matos-Match-Logs" xr:uid="{A99D68CB-038D-4823-8CF6-BE3EF836DE74}"/>
    <hyperlink ref="B493" r:id="rId1473" display="https://fbref.com/en/players/27f4f772/Remi-Matthews" xr:uid="{AD33DB2B-B069-4057-BE23-620B478D02B4}"/>
    <hyperlink ref="C493" r:id="rId1474" display="https://fbref.com/en/country/ENG/England-Football" xr:uid="{DE03FC73-8261-4A4C-9E42-47DEE0D8FF92}"/>
    <hyperlink ref="E493" r:id="rId1475" display="https://fbref.com/en/squads/47c64c55/Crystal-Palace-Stats" xr:uid="{50E127C3-66B4-448F-8A2E-C5A78C1A9E83}"/>
    <hyperlink ref="AD493" r:id="rId1476" display="https://fbref.com/en/players/27f4f772/matchlogs/2023-2024/summary/Remi-Matthews-Match-Logs" xr:uid="{3A213EF7-31FD-4ECB-BD82-0287979C186B}"/>
    <hyperlink ref="B272" r:id="rId1477" display="https://fbref.com/en/players/4bcf39f6/Neal-Maupay" xr:uid="{CA774282-DFF2-4B9A-A6D4-157E01491B35}"/>
    <hyperlink ref="C272" r:id="rId1478" display="https://fbref.com/en/country/FRA/France-Football" xr:uid="{4E63E60B-C6C2-4BCC-A92C-658B5DEDFF71}"/>
    <hyperlink ref="E272" r:id="rId1479" display="https://fbref.com/en/squads/cd051869/Brentford-Stats" xr:uid="{D7ABA10B-AFE3-4A4C-8F39-27FBEFE4A4B8}"/>
    <hyperlink ref="AD272" r:id="rId1480" display="https://fbref.com/en/players/4bcf39f6/matchlogs/2023-2024/summary/Neal-Maupay-Match-Logs" xr:uid="{2B8F169B-F691-4BCD-BA8E-FAB4671C65E8}"/>
    <hyperlink ref="B422" r:id="rId1481" display="https://fbref.com/en/players/4bcf39f6/Neal-Maupay" xr:uid="{A26BA3F0-A308-4D52-8242-A3A1673FBC5F}"/>
    <hyperlink ref="C422" r:id="rId1482" display="https://fbref.com/en/country/FRA/France-Football" xr:uid="{4C09D594-3C35-4651-92A5-AC90960B531C}"/>
    <hyperlink ref="E422" r:id="rId1483" display="https://fbref.com/en/squads/d3fd31cc/Everton-Stats" xr:uid="{8E6CFA35-7677-47DE-9F87-FAC54001EC96}"/>
    <hyperlink ref="AD422" r:id="rId1484" display="https://fbref.com/en/players/4bcf39f6/matchlogs/2023-2024/summary/Neal-Maupay-Match-Logs" xr:uid="{5100301F-A366-478E-BC7C-D3CCA37D4991}"/>
    <hyperlink ref="B349" r:id="rId1485" display="https://fbref.com/en/players/00963611/Konstantinos-Mavropanos" xr:uid="{D608A113-EBD8-43D9-A174-CAC90CB057D7}"/>
    <hyperlink ref="C349" r:id="rId1486" display="https://fbref.com/en/country/GRE/Greece-Football" xr:uid="{68B8D69A-4719-4C27-A6ED-D9E0F1E56625}"/>
    <hyperlink ref="E349" r:id="rId1487" display="https://fbref.com/en/squads/7c21e445/West-Ham-United-Stats" xr:uid="{48D60514-586D-4610-BAEE-65752CDBA727}"/>
    <hyperlink ref="AD349" r:id="rId1488" display="https://fbref.com/en/players/00963611/matchlogs/2023-2024/summary/Konstantinos-Mavropanos-Match-Logs" xr:uid="{CEE83D14-D327-4C42-A67B-85A467D15B3C}"/>
    <hyperlink ref="B589" r:id="rId1489" display="https://fbref.com/en/players/493924a7/Kevin-Mbabu" xr:uid="{90939603-4E83-4709-B009-60E280FEFF01}"/>
    <hyperlink ref="C589" r:id="rId1490" display="https://fbref.com/en/country/SUI/Switzerland-Football" xr:uid="{38E7E7EB-F535-4A1A-BFB6-A09A72F49424}"/>
    <hyperlink ref="E589" r:id="rId1491" display="https://fbref.com/en/squads/fd962109/Fulham-Stats" xr:uid="{02A2F60F-0765-4024-BCDF-2D011159C0AF}"/>
    <hyperlink ref="AD589" r:id="rId1492" display="https://fbref.com/en/players/493924a7/matchlogs/2023-2024/summary/Kevin-Mbabu-Match-Logs" xr:uid="{B8058AF2-ADA3-499A-820E-D521D808728A}"/>
    <hyperlink ref="B95" r:id="rId1493" display="https://fbref.com/en/players/6afaebf2/Bryan-Mbeumo" xr:uid="{BE154470-8B7D-4386-95C1-ACDAE32FD344}"/>
    <hyperlink ref="C95" r:id="rId1494" display="https://fbref.com/en/country/CMR/Cameroon-Football" xr:uid="{3C9F10C4-6E5C-40DA-B4AF-5E0FA846F3ED}"/>
    <hyperlink ref="E95" r:id="rId1495" display="https://fbref.com/en/squads/cd051869/Brentford-Stats" xr:uid="{6D336F08-BCFE-4DE5-993D-3B115FAC4189}"/>
    <hyperlink ref="AD95" r:id="rId1496" display="https://fbref.com/en/players/6afaebf2/matchlogs/2023-2024/summary/Bryan-Mbeumo-Match-Logs" xr:uid="{39B96EB1-08C3-496E-89EC-C419DF8B7658}"/>
    <hyperlink ref="B189" r:id="rId1497" display="https://fbref.com/en/players/96593e89/James-Mcatee" xr:uid="{56290DC9-AD5E-4CFD-BFD6-584F1DDF77DF}"/>
    <hyperlink ref="C189" r:id="rId1498" display="https://fbref.com/en/country/ENG/England-Football" xr:uid="{CA7FA387-6D81-440B-9895-E7C7CB6CDE04}"/>
    <hyperlink ref="E189" r:id="rId1499" display="https://fbref.com/en/squads/1df6b87e/Sheffield-United-Stats" xr:uid="{F70E358C-8608-476F-AEE4-04180D2AE2F6}"/>
    <hyperlink ref="AD189" r:id="rId1500" display="https://fbref.com/en/players/96593e89/matchlogs/2023-2024/summary/James-Mcatee-Match-Logs" xr:uid="{D70ACCAE-B496-4A1A-AD9C-A103320917B5}"/>
    <hyperlink ref="B504" r:id="rId1501" display="https://fbref.com/en/players/96593e89/James-Mcatee" xr:uid="{3EC58403-7AB6-4B76-AE64-02959CDE8647}"/>
    <hyperlink ref="C504" r:id="rId1502" display="https://fbref.com/en/country/ENG/England-Football" xr:uid="{EE656F46-D795-4D91-8363-3CDCC46D08E9}"/>
    <hyperlink ref="E504" r:id="rId1503" display="https://fbref.com/en/squads/b8fd03ef/Manchester-City-Stats" xr:uid="{ACBC15A9-D69B-46F6-846E-59FCF5229AD4}"/>
    <hyperlink ref="AD504" r:id="rId1504" display="https://fbref.com/en/players/96593e89/matchlogs/2023-2024/summary/James-Mcatee-Match-Logs" xr:uid="{5B0EDCA5-1D50-4BEF-AA5F-E81F033C80C9}"/>
    <hyperlink ref="B590" r:id="rId1505" display="https://fbref.com/en/players/5c42b6b6/John-Mcatee" xr:uid="{6B4E0E09-DF16-42CA-8C52-614DDE66BED6}"/>
    <hyperlink ref="C590" r:id="rId1506" display="https://fbref.com/en/country/ENG/England-Football" xr:uid="{F0EF2252-71A2-44B3-AEED-B349C1EB8BBF}"/>
    <hyperlink ref="E590" r:id="rId1507" display="https://fbref.com/en/squads/e297cd13/Luton-Town-Stats" xr:uid="{BEA10A95-B286-419B-8886-28745C9C2CDE}"/>
    <hyperlink ref="AD590" r:id="rId1508" display="https://fbref.com/en/players/5c42b6b6/matchlogs/2023-2024/summary/John-Mcatee-Match-Logs" xr:uid="{6BD3783B-4227-40CC-A913-0B3BDD467246}"/>
    <hyperlink ref="B271" r:id="rId1509" display="https://fbref.com/en/players/78b8ac63/Oliver-McBurnie" xr:uid="{62B3270F-5D8B-4274-A910-CC626D1BD39E}"/>
    <hyperlink ref="C271" r:id="rId1510" display="https://fbref.com/en/country/SCO/Scotland-Football" xr:uid="{3CCF8AC8-E02B-4F17-8EEC-49F1281BC6E1}"/>
    <hyperlink ref="E271" r:id="rId1511" display="https://fbref.com/en/squads/1df6b87e/Sheffield-United-Stats" xr:uid="{02BA24F5-24D1-4211-878C-108AEF4F840D}"/>
    <hyperlink ref="AD271" r:id="rId1512" display="https://fbref.com/en/players/78b8ac63/matchlogs/2023-2024/summary/Oliver-McBurnie-Match-Logs" xr:uid="{7CBEDEDA-C3F9-4964-87A7-F1831C5FF204}"/>
    <hyperlink ref="B505" r:id="rId1513" display="https://fbref.com/en/players/bf973eeb/James-McConnell" xr:uid="{038BE95A-4789-48E6-B1D0-F07648463C5E}"/>
    <hyperlink ref="C505" r:id="rId1514" display="https://fbref.com/en/country/ENG/England-Football" xr:uid="{0EB32CA5-9607-44E6-A29F-3D9D36B669AF}"/>
    <hyperlink ref="E505" r:id="rId1515" display="https://fbref.com/en/squads/822bd0ba/Liverpool-Stats" xr:uid="{DA801376-DB42-4B78-8875-15C8F315DECD}"/>
    <hyperlink ref="AD505" r:id="rId1516" display="https://fbref.com/en/players/bf973eeb/matchlogs/2023-2024/summary/James-McConnell-Match-Logs" xr:uid="{820103F3-5FF3-42C8-8E56-BB0D970CC7DE}"/>
    <hyperlink ref="B23" r:id="rId1517" display="https://fbref.com/en/players/90f91999/John-McGinn" xr:uid="{B16BD4CD-E171-4323-945E-C7DCC904961A}"/>
    <hyperlink ref="C23" r:id="rId1518" display="https://fbref.com/en/country/SCO/Scotland-Football" xr:uid="{005980A9-E380-4BF0-8D05-BA7480120758}"/>
    <hyperlink ref="E23" r:id="rId1519" display="https://fbref.com/en/squads/8602292d/Aston-Villa-Stats" xr:uid="{D1F64D29-E324-46D3-9A4B-47E0C3783AB8}"/>
    <hyperlink ref="AD23" r:id="rId1520" display="https://fbref.com/en/players/90f91999/matchlogs/2023-2024/summary/John-McGinn-Match-Logs" xr:uid="{2DB1C666-9631-467F-B4C1-33FD20AF1092}"/>
    <hyperlink ref="B316" r:id="rId1521" display="https://fbref.com/en/players/4e5a4cbc/Scott-McKenna" xr:uid="{14F1473D-8019-4139-9B5D-B6F6F6AFBE8B}"/>
    <hyperlink ref="C316" r:id="rId1522" display="https://fbref.com/en/country/SCO/Scotland-Football" xr:uid="{5E22B224-9346-4576-B64C-7550233376C0}"/>
    <hyperlink ref="E316" r:id="rId1523" display="https://fbref.com/en/squads/e4a775cb/Nottingham-Forest-Stats" xr:uid="{8CEE1C40-FEA7-4144-8EF5-504A69752CB8}"/>
    <hyperlink ref="AD316" r:id="rId1524" display="https://fbref.com/en/players/4e5a4cbc/matchlogs/2023-2024/summary/Scott-McKenna-Match-Logs" xr:uid="{A4D9FF6B-6EC7-497F-93DB-13EB6B00F53C}"/>
    <hyperlink ref="B113" r:id="rId1525" display="https://fbref.com/en/players/fc15fb84/Dwight-McNeil" xr:uid="{835F15D9-973D-49C0-9A5A-1DB61C5DEA3C}"/>
    <hyperlink ref="C113" r:id="rId1526" display="https://fbref.com/en/country/ENG/England-Football" xr:uid="{0DBE229C-01BC-4431-A858-E8C9550864AF}"/>
    <hyperlink ref="E113" r:id="rId1527" display="https://fbref.com/en/squads/d3fd31cc/Everton-Stats" xr:uid="{97DC7242-2F74-4C29-A834-281B0828F041}"/>
    <hyperlink ref="AD113" r:id="rId1528" display="https://fbref.com/en/players/fc15fb84/matchlogs/2023-2024/summary/Dwight-McNeil-Match-Logs" xr:uid="{98A8194C-A33D-498E-8C6E-7C8453F00047}"/>
    <hyperlink ref="B152" r:id="rId1529" display="https://fbref.com/en/players/d93c2511/Scott-McTominay" xr:uid="{91413134-53AD-488B-9ABB-8C9C2219250A}"/>
    <hyperlink ref="C152" r:id="rId1530" display="https://fbref.com/en/country/SCO/Scotland-Football" xr:uid="{43A7FB3E-47E8-4879-BEC0-786789F9AEE1}"/>
    <hyperlink ref="E152" r:id="rId1531" display="https://fbref.com/en/squads/19538871/Manchester-United-Stats" xr:uid="{342577F0-0C3C-4F8C-ADF3-FB7D0CAF3C10}"/>
    <hyperlink ref="AD152" r:id="rId1532" display="https://fbref.com/en/players/d93c2511/matchlogs/2023-2024/summary/Scott-McTominay-Match-Logs" xr:uid="{7699573D-8498-41B6-8D6A-BCC3E7801B13}"/>
    <hyperlink ref="B248" r:id="rId1533" display="https://fbref.com/en/players/8df7a2fb/Ben-Mee" xr:uid="{1FCDC196-65EF-49BD-A722-DF11962C3588}"/>
    <hyperlink ref="C248" r:id="rId1534" display="https://fbref.com/en/country/ENG/England-Football" xr:uid="{574A0612-EC21-4DCE-ACF5-6EC41FA53673}"/>
    <hyperlink ref="E248" r:id="rId1535" display="https://fbref.com/en/squads/cd051869/Brentford-Stats" xr:uid="{8F48021E-F82A-4A8A-A0D6-2D1E898AAD81}"/>
    <hyperlink ref="AD248" r:id="rId1536" display="https://fbref.com/en/players/8df7a2fb/matchlogs/2023-2024/summary/Ben-Mee-Match-Logs" xr:uid="{2A23EC8B-6001-401A-8554-A9B957F59A09}"/>
    <hyperlink ref="B417" r:id="rId1537" display="https://fbref.com/en/players/ca22ccb0/Hannibal-Mejbri" xr:uid="{B98DD0F2-7280-4DC4-8C3F-308D06516A05}"/>
    <hyperlink ref="C417" r:id="rId1538" display="https://fbref.com/en/country/TUN/Tunisia-Football" xr:uid="{38E26FA6-8D82-4F4E-B400-2CB85F909372}"/>
    <hyperlink ref="E417" r:id="rId1539" display="https://fbref.com/en/squads/19538871/Manchester-United-Stats" xr:uid="{3B8FFDAB-993C-4A0B-874A-C32BBF7056B4}"/>
    <hyperlink ref="AD417" r:id="rId1540" display="https://fbref.com/en/players/ca22ccb0/matchlogs/2023-2024/summary/Hannibal-Mejbri-Match-Logs" xr:uid="{5BE7B5EE-566F-4560-BC24-D3225ED14416}"/>
    <hyperlink ref="B178" r:id="rId1541" display="https://fbref.com/en/players/91748070/Teden-Mengi" xr:uid="{953A30BE-65A2-41BF-825E-F2B8B06160CC}"/>
    <hyperlink ref="C178" r:id="rId1542" display="https://fbref.com/en/country/ENG/England-Football" xr:uid="{85D42DA7-901D-41C7-AFA4-A49AE7FFD6A7}"/>
    <hyperlink ref="E178" r:id="rId1543" display="https://fbref.com/en/squads/e297cd13/Luton-Town-Stats" xr:uid="{81130FA4-A543-43CA-898C-3EE78C560FD5}"/>
    <hyperlink ref="AD178" r:id="rId1544" display="https://fbref.com/en/players/91748070/matchlogs/2023-2024/summary/Teden-Mengi-Match-Logs" xr:uid="{758693F9-7DF7-4C53-B9D0-0A633B854A2C}"/>
    <hyperlink ref="B391" r:id="rId1545" display="https://fbref.com/en/players/fed96827/Chris-Mepham" xr:uid="{29343BD6-9377-4261-83E3-AA84F18E63D6}"/>
    <hyperlink ref="C391" r:id="rId1546" display="https://fbref.com/en/country/WAL/Wales-Football" xr:uid="{2AC5ABAF-7544-4D93-9DAF-F6AE6C72B68F}"/>
    <hyperlink ref="E391" r:id="rId1547" display="https://fbref.com/en/squads/4ba7cbea/Bournemouth-Stats" xr:uid="{45FA697A-1EE6-4FD5-BBC0-9E2EA85C39B3}"/>
    <hyperlink ref="AD391" r:id="rId1548" display="https://fbref.com/en/players/fed96827/matchlogs/2023-2024/summary/Chris-Mepham-Match-Logs" xr:uid="{9FC47B8E-9E3C-4D1E-ABB9-8A1EE97D7C85}"/>
    <hyperlink ref="B591" r:id="rId1549" display="https://fbref.com/en/players/5c2595e2/Jenson-Metcalfe" xr:uid="{74533EAF-8E46-4D21-947B-A4D3DE9C4043}"/>
    <hyperlink ref="C591" r:id="rId1550" display="https://fbref.com/en/country/ENG/England-Football" xr:uid="{1A5D43EB-7399-435A-BE26-2BCE902764F0}"/>
    <hyperlink ref="E591" r:id="rId1551" display="https://fbref.com/en/squads/d3fd31cc/Everton-Stats" xr:uid="{009A8E69-FDB2-40A2-B106-5C0CDDCE971B}"/>
    <hyperlink ref="AD591" r:id="rId1552" display="https://fbref.com/en/players/5c2595e2/matchlogs/2023-2024/summary/Jenson-Metcalfe-Match-Logs" xr:uid="{10F9BF60-CBEE-444F-8A97-C5B2D3C7163E}"/>
    <hyperlink ref="B289" r:id="rId1553" display="https://fbref.com/en/players/2c6835e5/Lewis-Miley" xr:uid="{3A4C41FF-FEAB-459A-9949-270E87216972}"/>
    <hyperlink ref="C289" r:id="rId1554" display="https://fbref.com/en/country/ENG/England-Football" xr:uid="{07509A8F-A335-4282-B2E3-93431A98E182}"/>
    <hyperlink ref="E289" r:id="rId1555" display="https://fbref.com/en/squads/b2b47a98/Newcastle-United-Stats" xr:uid="{9D9F7437-ED5B-4866-A099-0CD8886E7614}"/>
    <hyperlink ref="AD289" r:id="rId1556" display="https://fbref.com/en/players/2c6835e5/matchlogs/2023-2024/summary/Lewis-Miley-Match-Logs" xr:uid="{D18265A2-69B7-4EAD-9619-C16DBD68D8A4}"/>
    <hyperlink ref="B286" r:id="rId1557" display="https://fbref.com/en/players/2f90f6b8/James-Milner" xr:uid="{B1B5D3C7-7407-4ED4-B3A8-B467C8E7ACF0}"/>
    <hyperlink ref="C286" r:id="rId1558" display="https://fbref.com/en/country/ENG/England-Football" xr:uid="{60403796-647A-4A39-8E8A-E4D9EE83BAFA}"/>
    <hyperlink ref="E286" r:id="rId1559" display="https://fbref.com/en/squads/d07537b9/Brighton-and-Hove-Albion-Stats" xr:uid="{D77A3371-A769-4624-901F-DE3603E1EA34}"/>
    <hyperlink ref="AD286" r:id="rId1560" display="https://fbref.com/en/players/2f90f6b8/matchlogs/2023-2024/summary/James-Milner-Match-Logs" xr:uid="{F5BE4744-3A4B-4D7C-A4E1-A837BAFF44DD}"/>
    <hyperlink ref="B465" r:id="rId1561" display="https://fbref.com/en/players/8397a50c/Tyrone-Mings" xr:uid="{D17AC470-2D3A-4C96-8362-C9B53D236338}"/>
    <hyperlink ref="C465" r:id="rId1562" display="https://fbref.com/en/country/ENG/England-Football" xr:uid="{4BE94435-4DD7-4A4E-B93D-556AABD8F8AD}"/>
    <hyperlink ref="E465" r:id="rId1563" display="https://fbref.com/en/squads/8602292d/Aston-Villa-Stats" xr:uid="{DB5DA3C5-5207-40BF-AFB8-AE1DE927CE1F}"/>
    <hyperlink ref="AD465" r:id="rId1564" display="https://fbref.com/en/players/8397a50c/matchlogs/2023-2024/summary/Tyrone-Mings-Match-Logs" xr:uid="{1C36FCD1-5EEC-465F-866D-AAE65C4DD447}"/>
    <hyperlink ref="B49" r:id="rId1565" display="https://fbref.com/en/players/5cbd1eb0/Tyrick-Mitchell" xr:uid="{C33BAE93-A8AF-48EF-AED0-45BD211C2DDC}"/>
    <hyperlink ref="C49" r:id="rId1566" display="https://fbref.com/en/country/ENG/England-Football" xr:uid="{89EE72E9-21A4-4FBB-B107-25899BF317FC}"/>
    <hyperlink ref="E49" r:id="rId1567" display="https://fbref.com/en/squads/47c64c55/Crystal-Palace-Stats" xr:uid="{DA4253A9-83B4-43A8-A43E-4C24620B6182}"/>
    <hyperlink ref="AD49" r:id="rId1568" display="https://fbref.com/en/players/5cbd1eb0/matchlogs/2023-2024/summary/Tyrick-Mitchell-Match-Logs" xr:uid="{AFCAA373-28D0-4A53-AE92-A75F51C8DEE9}"/>
    <hyperlink ref="B88" r:id="rId1569" display="https://fbref.com/en/players/74618572/Kaoru-Mitoma" xr:uid="{AD04CB1C-3BED-4EFE-AB61-75FBECCD931C}"/>
    <hyperlink ref="C88" r:id="rId1570" display="https://fbref.com/en/country/JPN/Japan-Football" xr:uid="{69FED8CC-536A-4663-B1E4-E8E407C62D3F}"/>
    <hyperlink ref="E88" r:id="rId1571" display="https://fbref.com/en/squads/d07537b9/Brighton-and-Hove-Albion-Stats" xr:uid="{5718790D-9356-4112-8BD6-68EB26062999}"/>
    <hyperlink ref="AD88" r:id="rId1572" display="https://fbref.com/en/players/74618572/matchlogs/2023-2024/summary/Kaoru-Mitoma-Match-Logs" xr:uid="{2BB7F267-C35D-47AD-AA74-9BD3A80B00AA}"/>
    <hyperlink ref="B463" r:id="rId1573" display="https://fbref.com/en/players/3925dbd6/Aleksandar-Mitrovic" xr:uid="{4BD6C84D-4812-457D-AAC0-3049E110284D}"/>
    <hyperlink ref="C463" r:id="rId1574" display="https://fbref.com/en/country/SRB/Serbia-Football" xr:uid="{5FDB215A-C64C-41EC-BDB6-B0316EB401D5}"/>
    <hyperlink ref="E463" r:id="rId1575" display="https://fbref.com/en/squads/fd962109/Fulham-Stats" xr:uid="{65558FEE-51CC-4AD8-99B8-CC3F18DAE012}"/>
    <hyperlink ref="AD463" r:id="rId1576" display="https://fbref.com/en/players/3925dbd6/matchlogs/2023-2024/summary/Aleksandar-Mitrovic-Match-Logs" xr:uid="{D01C87E6-3EE0-4458-89F5-6D5812CDF737}"/>
    <hyperlink ref="B466" r:id="rId1577" display="https://fbref.com/en/players/f230bc30/Jakub-Moder" xr:uid="{B1B8D92C-E59B-4129-A35B-9A1FEEB5F704}"/>
    <hyperlink ref="C466" r:id="rId1578" display="https://fbref.com/en/country/POL/Poland-Football" xr:uid="{BF6377D6-EB91-4AE5-9EB0-6057BCB0EB1B}"/>
    <hyperlink ref="E466" r:id="rId1579" display="https://fbref.com/en/squads/d07537b9/Brighton-and-Hove-Albion-Stats" xr:uid="{9B1F46DD-49C2-4C24-9781-FBA5F0430D75}"/>
    <hyperlink ref="AD466" r:id="rId1580" display="https://fbref.com/en/players/f230bc30/matchlogs/2023-2024/summary/Jakub-Moder-Match-Logs" xr:uid="{6C662C28-D801-4A5E-9456-5B7076F585B1}"/>
    <hyperlink ref="B198" r:id="rId1581" display="https://fbref.com/en/players/b62878a5/Kudus-Mohammed" xr:uid="{370FA24E-6B71-4B4F-A8CE-D1B1BA251D61}"/>
    <hyperlink ref="C198" r:id="rId1582" display="https://fbref.com/en/country/GHA/Ghana-Football" xr:uid="{BD64C2A9-3D5B-44DD-8FFD-9A1379B06B42}"/>
    <hyperlink ref="E198" r:id="rId1583" display="https://fbref.com/en/squads/7c21e445/West-Ham-United-Stats" xr:uid="{40E80911-B4AD-43DC-93EA-EF33C58F8C5C}"/>
    <hyperlink ref="AD198" r:id="rId1584" display="https://fbref.com/en/players/b62878a5/matchlogs/2023-2024/summary/Kudus-Mohammed-Match-Logs" xr:uid="{BE14D330-55EC-4995-9ACE-9A5B83CE6DBD}"/>
    <hyperlink ref="B398" r:id="rId1585" display="https://fbref.com/en/players/374d5158/Gonzalo-Montiel" xr:uid="{67A46BB7-4DE2-49D1-AFE6-1800E19D5564}"/>
    <hyperlink ref="C398" r:id="rId1586" display="https://fbref.com/en/country/ARG/Argentina-Football" xr:uid="{3BD0B41B-30EF-4B74-B646-2FBFE04E7985}"/>
    <hyperlink ref="E398" r:id="rId1587" display="https://fbref.com/en/squads/e4a775cb/Nottingham-Forest-Stats" xr:uid="{EFCB282B-5854-4890-BE93-1F911397627E}"/>
    <hyperlink ref="AD398" r:id="rId1588" display="https://fbref.com/en/players/374d5158/matchlogs/2023-2024/summary/Gonzalo-Montiel-Match-Logs" xr:uid="{1B2EF933-19D5-413F-87DB-36A8F325AD0E}"/>
    <hyperlink ref="B427" r:id="rId1589" display="https://fbref.com/en/players/01ce9e70/Kieffer-Moore" xr:uid="{4D87E9F8-C4C3-47F2-8CEF-D759B5EDEFE9}"/>
    <hyperlink ref="C427" r:id="rId1590" display="https://fbref.com/en/country/WAL/Wales-Football" xr:uid="{E82B10BA-2648-429B-B8C9-54946583D7DB}"/>
    <hyperlink ref="E427" r:id="rId1591" display="https://fbref.com/en/squads/4ba7cbea/Bournemouth-Stats" xr:uid="{B36EC20D-5932-4F3D-8321-D56914B0E9D0}"/>
    <hyperlink ref="AD427" r:id="rId1592" display="https://fbref.com/en/players/01ce9e70/matchlogs/2023-2024/summary/Kieffer-Moore-Match-Logs" xr:uid="{590AED1D-5A32-44DE-9B88-687146DD6825}"/>
    <hyperlink ref="B592" r:id="rId1593" display="https://fbref.com/en/players/12de1b0d/Diego-Moreira" xr:uid="{011B9B61-8BE6-4551-9BC5-93259E418215}"/>
    <hyperlink ref="C592" r:id="rId1594" display="https://fbref.com/en/country/POR/Portugal-Football" xr:uid="{FF2AE091-D4B9-495D-BC07-1BB293FD0CA9}"/>
    <hyperlink ref="E592" r:id="rId1595" display="https://fbref.com/en/squads/cff3d9bb/Chelsea-Stats" xr:uid="{7884A22F-54F7-414A-A24D-77FA0EA4ACCE}"/>
    <hyperlink ref="AD592" r:id="rId1596" display="https://fbref.com/en/players/12de1b0d/matchlogs/2023-2024/summary/Diego-Moreira-Match-Logs" xr:uid="{B73224CA-8DFB-4D94-B782-6CF682FAE570}"/>
    <hyperlink ref="B408" r:id="rId1597" display="https://fbref.com/en/players/16e9d0ea/Alex-Moreno" xr:uid="{3AFB7DC4-4513-40A7-8804-87C76FF130CF}"/>
    <hyperlink ref="C408" r:id="rId1598" display="https://fbref.com/en/country/ESP/Spain-Football" xr:uid="{59B57835-9927-4916-A9A8-2B44F03CEE17}"/>
    <hyperlink ref="E408" r:id="rId1599" display="https://fbref.com/en/squads/8602292d/Aston-Villa-Stats" xr:uid="{32C436E6-F0FB-4B35-9247-DEF3045613E7}"/>
    <hyperlink ref="AD408" r:id="rId1600" display="https://fbref.com/en/players/16e9d0ea/matchlogs/2023-2024/summary/Alex-Moreno-Match-Logs" xr:uid="{1B82C9BF-A1CD-4771-B0CF-E88785886848}"/>
    <hyperlink ref="B114" r:id="rId1601" display="https://fbref.com/en/players/2da834f1/Carlton-Morris" xr:uid="{77D07856-22AB-4D2D-9BCC-68C781B5EE53}"/>
    <hyperlink ref="C114" r:id="rId1602" display="https://fbref.com/en/country/ENG/England-Football" xr:uid="{8BE15E6E-1980-4A10-B285-316B9B930080}"/>
    <hyperlink ref="E114" r:id="rId1603" display="https://fbref.com/en/squads/e297cd13/Luton-Town-Stats" xr:uid="{D5103B82-E4E1-4305-A532-2D9BCFA35C27}"/>
    <hyperlink ref="AD114" r:id="rId1604" display="https://fbref.com/en/players/2da834f1/matchlogs/2023-2024/summary/Carlton-Morris-Match-Logs" xr:uid="{7A4862F8-1EA4-4334-838F-13D9A2CF5BDA}"/>
    <hyperlink ref="B322" r:id="rId1605" display="https://fbref.com/en/players/9674002f/Mason-Mount" xr:uid="{ABE447BB-3AC8-48A1-9269-F5957F5DC139}"/>
    <hyperlink ref="C322" r:id="rId1606" display="https://fbref.com/en/country/ENG/England-Football" xr:uid="{3B5EFCB2-862B-4BC6-A9F8-6EF67761C3AB}"/>
    <hyperlink ref="E322" r:id="rId1607" display="https://fbref.com/en/squads/19538871/Manchester-United-Stats" xr:uid="{2DFF3ECE-A112-4815-8527-25D0E99E60A7}"/>
    <hyperlink ref="AD322" r:id="rId1608" display="https://fbref.com/en/players/9674002f/matchlogs/2023-2024/summary/Mason-Mount-Match-Logs" xr:uid="{509E5BEC-4BDB-4971-A3A9-CAFAF340F0C0}"/>
    <hyperlink ref="B453" r:id="rId1609" display="https://fbref.com/en/players/92868cb5/Divin-Mubama" xr:uid="{8F435B84-A6EB-4AAD-87AE-4A77BE5D3779}"/>
    <hyperlink ref="C453" r:id="rId1610" display="https://fbref.com/en/country/ENG/England-Football" xr:uid="{3CF2F6F7-C6BA-4162-BB74-9E92C061B119}"/>
    <hyperlink ref="E453" r:id="rId1611" display="https://fbref.com/en/squads/7c21e445/West-Ham-United-Stats" xr:uid="{02F2054A-6528-4B7E-A038-D8C7F2A80AE1}"/>
    <hyperlink ref="AD453" r:id="rId1612" display="https://fbref.com/en/players/92868cb5/matchlogs/2023-2024/summary/Divin-Mubama-Match-Logs" xr:uid="{CE17297C-B4FF-4AFC-93F7-878EC014B496}"/>
    <hyperlink ref="B226" r:id="rId1613" display="https://fbref.com/en/players/049a888d/Mykhailo-Mudryk" xr:uid="{ED3A5E0A-DDDF-449C-B678-206CBBD15299}"/>
    <hyperlink ref="C226" r:id="rId1614" display="https://fbref.com/en/country/UKR/Ukraine-Football" xr:uid="{152FF714-2A3C-4FAD-9B90-7BDAD5F6E9CA}"/>
    <hyperlink ref="E226" r:id="rId1615" display="https://fbref.com/en/squads/cff3d9bb/Chelsea-Stats" xr:uid="{9E752EA8-284A-4681-A338-993250AE6616}"/>
    <hyperlink ref="AD226" r:id="rId1616" display="https://fbref.com/en/players/049a888d/matchlogs/2023-2024/summary/Mykhailo-Mudryk-Match-Logs" xr:uid="{30207E9F-7D4F-4928-918E-7950EB6935AB}"/>
    <hyperlink ref="B378" r:id="rId1617" display="https://fbref.com/en/players/a755db8c/Rodrigo-Muniz" xr:uid="{616C387A-97E0-45F1-8219-949F018E7287}"/>
    <hyperlink ref="C378" r:id="rId1618" display="https://fbref.com/en/country/BRA/Brazil-Football" xr:uid="{A222D11F-9A95-4EC5-B6AB-915C530FB80A}"/>
    <hyperlink ref="E378" r:id="rId1619" display="https://fbref.com/en/squads/fd962109/Fulham-Stats" xr:uid="{E204FE37-E9C5-4D73-B135-7D15FEF6FFF1}"/>
    <hyperlink ref="AD378" r:id="rId1620" display="https://fbref.com/en/players/a755db8c/matchlogs/2023-2024/summary/Rodrigo-Muniz-Match-Logs" xr:uid="{E2CCE5FB-F0AA-4467-B559-804848AE96C3}"/>
    <hyperlink ref="B593" r:id="rId1621" display="https://fbref.com/en/players/99aa1a84/Arijanet-Muric" xr:uid="{3434D392-5E3A-42E7-B2D8-9C1310377B60}"/>
    <hyperlink ref="C593" r:id="rId1622" display="https://fbref.com/en/country/KVX/Kosovo-Football" xr:uid="{7CA223D0-8C64-46C2-8F3D-DE4F514E8ED0}"/>
    <hyperlink ref="E593" r:id="rId1623" display="https://fbref.com/en/squads/943e8050/Burnley-Stats" xr:uid="{D6C7423E-304A-4117-93DB-643B66B345AA}"/>
    <hyperlink ref="AD593" r:id="rId1624" display="https://fbref.com/en/players/99aa1a84/matchlogs/2023-2024/summary/Arijanet-Muric-Match-Logs" xr:uid="{38BBE97D-B8D0-482D-90BC-70FED675A235}"/>
    <hyperlink ref="B154" r:id="rId1625" display="https://fbref.com/en/players/1704b0b8/Murillo" xr:uid="{90C86DB5-4EF8-4A85-94E9-91789F1E0F4F}"/>
    <hyperlink ref="C154" r:id="rId1626" display="https://fbref.com/en/country/BRA/Brazil-Football" xr:uid="{3E37FE2A-B237-4120-85EE-14319AF7704D}"/>
    <hyperlink ref="E154" r:id="rId1627" display="https://fbref.com/en/squads/e4a775cb/Nottingham-Forest-Stats" xr:uid="{B8F2DCF0-9CC5-49D3-80C4-9753C71AF27B}"/>
    <hyperlink ref="AD154" r:id="rId1628" display="https://fbref.com/en/players/1704b0b8/matchlogs/2023-2024/summary/Murillo-Match-Logs" xr:uid="{E7DE7F76-0C7A-4E95-86ED-098831ECA678}"/>
    <hyperlink ref="B494" r:id="rId1629" display="https://fbref.com/en/players/f1c42eb3/Alex-Murphy" xr:uid="{CC1F8919-A141-4D77-8FDA-26EDA9D772F5}"/>
    <hyperlink ref="C494" r:id="rId1630" display="https://fbref.com/en/country/IRL/Republic-of-Ireland-Football" xr:uid="{4BFB85C9-2D8C-45D4-9E60-CA3C89CE96D8}"/>
    <hyperlink ref="E494" r:id="rId1631" display="https://fbref.com/en/squads/b2b47a98/Newcastle-United-Stats" xr:uid="{D1535DD3-34C3-405F-ADCD-8BF0DF629CF2}"/>
    <hyperlink ref="AD494" r:id="rId1632" display="https://fbref.com/en/players/f1c42eb3/matchlogs/2023-2024/summary/Alex-Murphy-Match-Logs" xr:uid="{5B00F1F5-E520-4EF1-BECE-327B49576B94}"/>
    <hyperlink ref="B420" r:id="rId1633" display="https://fbref.com/en/players/de112b84/Jacob-Murphy" xr:uid="{4A8CF934-5F55-459C-A290-F6E6B7BAB17C}"/>
    <hyperlink ref="C420" r:id="rId1634" display="https://fbref.com/en/country/ENG/England-Football" xr:uid="{D9D485DE-10F0-4667-9BFE-54D155CEE5E5}"/>
    <hyperlink ref="E420" r:id="rId1635" display="https://fbref.com/en/squads/b2b47a98/Newcastle-United-Stats" xr:uid="{E8B1A684-658A-4B3F-B86D-2F7E61A411C1}"/>
    <hyperlink ref="AD420" r:id="rId1636" display="https://fbref.com/en/players/de112b84/matchlogs/2023-2024/summary/Jacob-Murphy-Match-Logs" xr:uid="{1ED632BC-8549-4912-B2D3-B6B01C73ADF1}"/>
    <hyperlink ref="B126" r:id="rId1637" display="https://fbref.com/en/players/30d4a2e5/Vitaliy-Mykolenko" xr:uid="{F3FB6EA4-34A5-42C8-9887-B851F0734322}"/>
    <hyperlink ref="C126" r:id="rId1638" display="https://fbref.com/en/country/UKR/Ukraine-Football" xr:uid="{4F2FED62-6BA3-4C67-AD70-6495E47D01A2}"/>
    <hyperlink ref="E126" r:id="rId1639" display="https://fbref.com/en/squads/d3fd31cc/Everton-Stats" xr:uid="{F3F1F011-2965-45CE-A918-9EF07C64B136}"/>
    <hyperlink ref="AD126" r:id="rId1640" display="https://fbref.com/en/players/30d4a2e5/matchlogs/2023-2024/summary/Vitaliy-Mykolenko-Match-Logs" xr:uid="{D9624AC3-CAC1-41D2-9CE4-52C1C8642656}"/>
    <hyperlink ref="B136" r:id="rId1641" display="https://fbref.com/en/players/de5b5570/Marvelous-Nakamba" xr:uid="{2378D932-1A3F-4FD9-8C73-2762A8927B98}"/>
    <hyperlink ref="C136" r:id="rId1642" display="https://fbref.com/en/country/ZIM/Zimbabwe-Football" xr:uid="{38AF4413-B6B9-4596-88BF-A948711232D4}"/>
    <hyperlink ref="E136" r:id="rId1643" display="https://fbref.com/en/squads/e297cd13/Luton-Town-Stats" xr:uid="{1C0D02E9-4991-415B-8AC5-064D11E1A36E}"/>
    <hyperlink ref="AD136" r:id="rId1644" display="https://fbref.com/en/players/de5b5570/matchlogs/2023-2024/summary/Marvelous-Nakamba-Match-Logs" xr:uid="{37E954C3-79F7-4D91-A74F-7C5931768AB7}"/>
    <hyperlink ref="B506" r:id="rId1645" display="https://fbref.com/en/players/8aff2b51/Michael-Ndiweni" xr:uid="{0DF4D185-B9C5-4444-B8D9-84F4950C7D2F}"/>
    <hyperlink ref="C506" r:id="rId1646" display="https://fbref.com/en/country/ENG/England-Football" xr:uid="{86ABA5A9-392C-4C4E-80BF-E7C466938B41}"/>
    <hyperlink ref="E506" r:id="rId1647" display="https://fbref.com/en/squads/b2b47a98/Newcastle-United-Stats" xr:uid="{04B04837-50EB-4D7A-BF5C-76AC97ECCBC1}"/>
    <hyperlink ref="AD506" r:id="rId1648" display="https://fbref.com/en/players/8aff2b51/matchlogs/2023-2024/summary/Michael-Ndiweni-Match-Logs" xr:uid="{E77D7C5C-E3AF-409C-A32C-D638EAFAD743}"/>
    <hyperlink ref="B450" r:id="rId1649" display="https://fbref.com/en/players/c5bdb6e3/Reiss-Nelson" xr:uid="{32C82A9B-4559-4D81-8EC7-44190646194A}"/>
    <hyperlink ref="C450" r:id="rId1650" display="https://fbref.com/en/country/ENG/England-Football" xr:uid="{EACA2A54-A26C-453C-B37B-2CF5DA75463C}"/>
    <hyperlink ref="E450" r:id="rId1651" display="https://fbref.com/en/squads/18bb7c10/Arsenal-Stats" xr:uid="{EF8792F1-B9EF-455F-B297-EB3C6C490A61}"/>
    <hyperlink ref="AD450" r:id="rId1652" display="https://fbref.com/en/players/c5bdb6e3/matchlogs/2023-2024/summary/Reiss-Nelson-Match-Logs" xr:uid="{555B71EF-805F-4C1B-A337-CF2E9570A95E}"/>
    <hyperlink ref="B594" r:id="rId1653" display="https://fbref.com/en/players/de0abf23/Zack-Nelson" xr:uid="{43D5E124-9179-4713-864B-0C4E95469BEE}"/>
    <hyperlink ref="C594" r:id="rId1654" display="https://fbref.com/en/country/ENG/England-Football" xr:uid="{10C859D3-E885-4704-89BC-987B2016094F}"/>
    <hyperlink ref="E594" r:id="rId1655" display="https://fbref.com/en/squads/e297cd13/Luton-Town-Stats" xr:uid="{E3D65DFB-8677-47F9-B2EA-DAE93D8DDF7D}"/>
    <hyperlink ref="AD594" r:id="rId1656" display="https://fbref.com/en/players/de0abf23/matchlogs/2023-2024/summary/Zack-Nelson-Match-Logs" xr:uid="{BCC96B4E-ACE5-4706-BDEF-514CDB2B2D86}"/>
    <hyperlink ref="B78" r:id="rId1657" display="https://fbref.com/en/players/a9dc785c/Neto" xr:uid="{F7BBDE57-4246-44E4-937D-D1B357C82CFA}"/>
    <hyperlink ref="C78" r:id="rId1658" display="https://fbref.com/en/country/BRA/Brazil-Football" xr:uid="{E38DF5CE-50C7-4C7C-85F8-147891EC2604}"/>
    <hyperlink ref="E78" r:id="rId1659" display="https://fbref.com/en/squads/4ba7cbea/Bournemouth-Stats" xr:uid="{4EA777DD-006A-450E-89FF-711CBF788F11}"/>
    <hyperlink ref="AD78" r:id="rId1660" display="https://fbref.com/en/players/a9dc785c/matchlogs/2023-2024/summary/Neto-Match-Logs" xr:uid="{D8C69B45-3A95-45B6-B3F6-06525AD01380}"/>
    <hyperlink ref="B195" r:id="rId1661" display="https://fbref.com/en/players/7ba2eaa9/Pedro-Neto" xr:uid="{98550027-C26F-446B-A240-2B36F0521166}"/>
    <hyperlink ref="C195" r:id="rId1662" display="https://fbref.com/en/country/POR/Portugal-Football" xr:uid="{8433E56D-D648-4F8E-8782-210793A12457}"/>
    <hyperlink ref="E195" r:id="rId1663" display="https://fbref.com/en/squads/8cec06e1/Wolverhampton-Wanderers-Stats" xr:uid="{1835083F-9E64-4128-A520-FDD1648D7D38}"/>
    <hyperlink ref="AD195" r:id="rId1664" display="https://fbref.com/en/players/7ba2eaa9/matchlogs/2023-2024/summary/Pedro-Neto-Match-Logs" xr:uid="{1E5C9459-6966-4697-97C3-893651EAACF9}"/>
    <hyperlink ref="B214" r:id="rId1665" display="https://fbref.com/en/players/00242715/Moussa-Niakhate" xr:uid="{9ABE32C5-96AB-4A30-925E-2177DE319F34}"/>
    <hyperlink ref="C214" r:id="rId1666" display="https://fbref.com/en/country/SEN/Senegal-Football" xr:uid="{CA2DFFE2-9989-4D63-B4BE-90F6FD161AD4}"/>
    <hyperlink ref="E214" r:id="rId1667" display="https://fbref.com/en/squads/e4a775cb/Nottingham-Forest-Stats" xr:uid="{B2ABA34B-B4DA-41DE-AB32-85F4A156DB82}"/>
    <hyperlink ref="AD214" r:id="rId1668" display="https://fbref.com/en/players/00242715/matchlogs/2023-2024/summary/Moussa-Niakhate-Match-Logs" xr:uid="{50F254E7-A2B1-4EB0-91FF-0CB1D3DAC041}"/>
    <hyperlink ref="B201" r:id="rId1669" display="https://fbref.com/en/players/a53649b7/Eddie-Nketiah" xr:uid="{544EC187-5FB4-475D-A9DE-03BAD952BAFA}"/>
    <hyperlink ref="C201" r:id="rId1670" display="https://fbref.com/en/country/ENG/England-Football" xr:uid="{695F6190-3706-4FED-9C09-6C1CF7209464}"/>
    <hyperlink ref="E201" r:id="rId1671" display="https://fbref.com/en/squads/18bb7c10/Arsenal-Stats" xr:uid="{6667D8D0-A5C6-480C-AEF9-FACC25F30577}"/>
    <hyperlink ref="AD201" r:id="rId1672" display="https://fbref.com/en/players/a53649b7/matchlogs/2023-2024/summary/Eddie-Nketiah-Match-Logs" xr:uid="{979C9465-13BF-42D4-8B51-F0CAE82068A0}"/>
    <hyperlink ref="B464" r:id="rId1673" display="https://fbref.com/en/players/7c56da38/Christopher-Nkunku" xr:uid="{22243FF1-89F4-4364-8D91-D8FDC3E2554C}"/>
    <hyperlink ref="C464" r:id="rId1674" display="https://fbref.com/en/country/FRA/France-Football" xr:uid="{AA22882D-37A2-4631-9A94-D26E1061AB2B}"/>
    <hyperlink ref="E464" r:id="rId1675" display="https://fbref.com/en/squads/cff3d9bb/Chelsea-Stats" xr:uid="{93C6789D-2A5E-41AA-8B64-2EF47EA74C04}"/>
    <hyperlink ref="AD464" r:id="rId1676" display="https://fbref.com/en/players/7c56da38/matchlogs/2023-2024/summary/Christopher-Nkunku-Match-Logs" xr:uid="{E3BFFEDB-0CB4-4B29-8AFA-2161C41B49C0}"/>
    <hyperlink ref="B118" r:id="rId1677" display="https://fbref.com/en/players/43439614/Oliver-Norwood" xr:uid="{86073B8A-32D1-4973-9027-1CA2946BDF37}"/>
    <hyperlink ref="C118" r:id="rId1678" display="https://fbref.com/en/country/NIR/Northern-Ireland-Football" xr:uid="{4DC9343E-B786-41EC-8E2C-8C3E9A5F7033}"/>
    <hyperlink ref="E118" r:id="rId1679" display="https://fbref.com/en/squads/1df6b87e/Sheffield-United-Stats" xr:uid="{3039C341-7A52-4565-9A66-36E0FD0AC06E}"/>
    <hyperlink ref="AD118" r:id="rId1680" display="https://fbref.com/en/players/43439614/matchlogs/2023-2024/summary/Oliver-Norwood-Match-Logs" xr:uid="{CC694CAD-9D30-411B-A99C-DDAB0FFB67F8}"/>
    <hyperlink ref="B390" r:id="rId1681" display="https://fbref.com/en/players/e6af02e0/Matheus-Nunes" xr:uid="{1A2BC582-EE32-429F-8AD4-F700810DD243}"/>
    <hyperlink ref="C390" r:id="rId1682" display="https://fbref.com/en/country/POR/Portugal-Football" xr:uid="{D4809579-E537-4C62-8883-3057C0E91564}"/>
    <hyperlink ref="E390" r:id="rId1683" display="https://fbref.com/en/squads/8cec06e1/Wolverhampton-Wanderers-Stats" xr:uid="{370FDF45-F7E1-4B74-A486-28C252977DE2}"/>
    <hyperlink ref="AD390" r:id="rId1684" display="https://fbref.com/en/players/e6af02e0/matchlogs/2023-2024/summary/Matheus-Nunes-Match-Logs" xr:uid="{985D8A92-52A3-4079-8505-278B37AC5E26}"/>
    <hyperlink ref="B376" r:id="rId1685" display="https://fbref.com/en/players/e6af02e0/Matheus-Nunes" xr:uid="{A5B3DA70-4619-4516-A050-2CF5E4E70238}"/>
    <hyperlink ref="C376" r:id="rId1686" display="https://fbref.com/en/country/POR/Portugal-Football" xr:uid="{63C9325B-6347-4BEB-886B-F1E5584F1FD0}"/>
    <hyperlink ref="E376" r:id="rId1687" display="https://fbref.com/en/squads/b8fd03ef/Manchester-City-Stats" xr:uid="{5F4996E6-345F-4269-B2C1-4AE1F8F48EF7}"/>
    <hyperlink ref="AD376" r:id="rId1688" display="https://fbref.com/en/players/e6af02e0/matchlogs/2023-2024/summary/Matheus-Nunes-Match-Logs" xr:uid="{6F2E97D4-5256-470D-A46F-7CF55516FD4F}"/>
    <hyperlink ref="B174" r:id="rId1689" display="https://fbref.com/en/players/4d77b365/Darwin-Nunez" xr:uid="{83175C67-B1B7-4071-B454-BAFD9562916B}"/>
    <hyperlink ref="C174" r:id="rId1690" display="https://fbref.com/en/country/URU/Uruguay-Football" xr:uid="{244B38AC-D3BE-483F-AB82-F799906C2FFE}"/>
    <hyperlink ref="E174" r:id="rId1691" display="https://fbref.com/en/squads/822bd0ba/Liverpool-Stats" xr:uid="{5290C6E9-C689-4DBE-ADFF-9E2B101E7EEB}"/>
    <hyperlink ref="AD174" r:id="rId1692" display="https://fbref.com/en/players/4d77b365/matchlogs/2023-2024/summary/Darwin-Nunez-Match-Logs" xr:uid="{1112D703-676E-45A1-809C-AAAA68C1FF0F}"/>
    <hyperlink ref="B595" r:id="rId1693" display="https://fbref.com/en/players/1d3b3d77/Trey-Nyoni" xr:uid="{30C7B511-1629-4361-B3AE-6AC40C6AE860}"/>
    <hyperlink ref="C595" r:id="rId1694" display="https://fbref.com/en/country/ENG/England-Football" xr:uid="{B3FCB931-08F7-4B15-A475-E5DC28F07B18}"/>
    <hyperlink ref="E595" r:id="rId1695" display="https://fbref.com/en/squads/822bd0ba/Liverpool-Stats" xr:uid="{FB89B5A1-CF82-4D8B-8727-5CF686786EA1}"/>
    <hyperlink ref="AD595" r:id="rId1696" display="https://fbref.com/en/players/1d3b3d77/matchlogs/2023-2024/summary/Trey-Nyoni-Match-Logs" xr:uid="{203F1F82-3F20-4F8D-AC14-928F6D5D35F5}"/>
    <hyperlink ref="B65" r:id="rId1697" display="https://fbref.com/en/players/df0a4c90/Christian-Norgaard" xr:uid="{879CFF61-8C34-423A-95B6-533EDAC6A2CB}"/>
    <hyperlink ref="C65" r:id="rId1698" display="https://fbref.com/en/country/DEN/Denmark-Football" xr:uid="{8BF7441B-78E5-412F-A7C1-4E6D7D6B63E1}"/>
    <hyperlink ref="E65" r:id="rId1699" display="https://fbref.com/en/squads/cd051869/Brentford-Stats" xr:uid="{F05BB81A-126A-4FCA-8979-A1E3E70F1426}"/>
    <hyperlink ref="AD65" r:id="rId1700" display="https://fbref.com/en/players/df0a4c90/matchlogs/2023-2024/summary/Christian-Norgaard-Match-Logs" xr:uid="{B3B6A0D6-EB04-4A3F-99E5-E264985712F4}"/>
    <hyperlink ref="B596" r:id="rId1701" display="https://fbref.com/en/players/089667a5/Lewis-OBrien" xr:uid="{77C6A4FA-268E-45EE-A5ED-B4B0045A115F}"/>
    <hyperlink ref="C596" r:id="rId1702" display="https://fbref.com/en/country/ENG/England-Football" xr:uid="{5396C411-F68D-4B4E-92BF-1164A1E4DED6}"/>
    <hyperlink ref="E596" r:id="rId1703" display="https://fbref.com/en/squads/e4a775cb/Nottingham-Forest-Stats" xr:uid="{39E0802B-DB51-40C6-8592-503F4BC0637E}"/>
    <hyperlink ref="AD596" r:id="rId1704" display="https://fbref.com/en/players/089667a5/matchlogs/2023-2024/summary/Lewis-OBrien-Match-Logs" xr:uid="{4F1F4410-847A-4E43-80C4-FC1EACA282E7}"/>
    <hyperlink ref="B597" r:id="rId1705" display="https://fbref.com/en/players/a3afdd69/Mark-OMahony" xr:uid="{0FEA5F1B-00C9-46D7-94AA-541285CA54FF}"/>
    <hyperlink ref="C597" r:id="rId1706" display="https://fbref.com/en/country/IRL/Republic-of-Ireland-Football" xr:uid="{3F9ED3F4-340C-4DCC-BDD0-67444EE99B80}"/>
    <hyperlink ref="E597" r:id="rId1707" display="https://fbref.com/en/squads/d07537b9/Brighton-and-Hove-Albion-Stats" xr:uid="{8D48A23B-2CF2-45F2-9804-C055F81993B2}"/>
    <hyperlink ref="AD597" r:id="rId1708" display="https://fbref.com/en/players/a3afdd69/matchlogs/2023-2024/summary/Mark-OMahony-Match-Logs" xr:uid="{54D70F35-1697-4123-805F-EAFA1BA860BF}"/>
    <hyperlink ref="B598" r:id="rId1709" display="https://fbref.com/en/players/345fc437/Tommi-OReilly" xr:uid="{4002C306-CA1E-4490-913D-3E0ECD117B0C}"/>
    <hyperlink ref="C598" r:id="rId1710" display="https://fbref.com/en/country/ENG/England-Football" xr:uid="{EF5C0991-783F-434D-B1DF-E3AE5EB18D5A}"/>
    <hyperlink ref="E598" r:id="rId1711" display="https://fbref.com/en/squads/8602292d/Aston-Villa-Stats" xr:uid="{822EEC03-CEE0-4AD6-A60B-4B159ADDAAA0}"/>
    <hyperlink ref="AD598" r:id="rId1712" display="https://fbref.com/en/players/345fc437/matchlogs/2023-2024/summary/Tommi-OReilly-Match-Logs" xr:uid="{33A1D05C-FE4E-49CA-9702-6E232E2B5FDA}"/>
    <hyperlink ref="B111" r:id="rId1713" display="https://fbref.com/en/players/1d042188/Dara-OShea" xr:uid="{89335B91-41DB-4A74-AD62-BF5526D152A5}"/>
    <hyperlink ref="C111" r:id="rId1714" display="https://fbref.com/en/country/IRL/Republic-of-Ireland-Football" xr:uid="{9D952623-3230-45F7-BD0E-4CFCAA087478}"/>
    <hyperlink ref="E111" r:id="rId1715" display="https://fbref.com/en/squads/943e8050/Burnley-Stats" xr:uid="{AB16FA39-D1DD-49AB-B429-3EC7F77777BC}"/>
    <hyperlink ref="AD111" r:id="rId1716" display="https://fbref.com/en/players/1d042188/matchlogs/2023-2024/summary/Dara-OShea-Match-Logs" xr:uid="{D70D004E-F096-4508-B90A-3DD24A0A75F6}"/>
    <hyperlink ref="B472" r:id="rId1717" display="https://fbref.com/en/players/caa1a7f0/Michael-Obafemi" xr:uid="{F7E084C3-9F82-4941-82EF-224AC435F14E}"/>
    <hyperlink ref="C472" r:id="rId1718" display="https://fbref.com/en/country/IRL/Republic-of-Ireland-Football" xr:uid="{54052750-61D0-4073-A367-9BFBD811BD00}"/>
    <hyperlink ref="E472" r:id="rId1719" display="https://fbref.com/en/squads/943e8050/Burnley-Stats" xr:uid="{38B87B4F-DB8A-47FF-91EB-E9E608AC6A9B}"/>
    <hyperlink ref="AD472" r:id="rId1720" display="https://fbref.com/en/players/caa1a7f0/matchlogs/2023-2024/summary/Michael-Obafemi-Match-Logs" xr:uid="{AC45DD61-41BF-4CD6-AD3C-A9E328AAE0F8}"/>
    <hyperlink ref="B320" r:id="rId1721" display="https://fbref.com/en/players/35516eac/Wilson-Odobert" xr:uid="{1862A647-7065-457B-BDE7-B4C323889BD2}"/>
    <hyperlink ref="C320" r:id="rId1722" display="https://fbref.com/en/country/FRA/France-Football" xr:uid="{EA254803-CB07-4343-AEA0-BEF35C39DFBC}"/>
    <hyperlink ref="E320" r:id="rId1723" display="https://fbref.com/en/squads/943e8050/Burnley-Stats" xr:uid="{0518440E-0617-427A-9C3F-3BA0B3C17A95}"/>
    <hyperlink ref="AD320" r:id="rId1724" display="https://fbref.com/en/players/35516eac/matchlogs/2023-2024/summary/Wilson-Odobert-Match-Logs" xr:uid="{ABE7D629-1D55-4073-A435-DC7216710704}"/>
    <hyperlink ref="B180" r:id="rId1725" display="https://fbref.com/en/players/788c0277/Chiedozie-Ogbene" xr:uid="{0C68431C-E1E4-45FD-99A8-5C617420C830}"/>
    <hyperlink ref="C180" r:id="rId1726" display="https://fbref.com/en/country/IRL/Republic-of-Ireland-Football" xr:uid="{A1E3EAD5-4460-4E26-A429-94539ABFA97D}"/>
    <hyperlink ref="E180" r:id="rId1727" display="https://fbref.com/en/squads/e297cd13/Luton-Town-Stats" xr:uid="{1E10B10C-0A86-4A9B-B3F4-4E83C65C23CD}"/>
    <hyperlink ref="AD180" r:id="rId1728" display="https://fbref.com/en/players/788c0277/matchlogs/2023-2024/summary/Chiedozie-Ogbene-Match-Logs" xr:uid="{6D9E16C1-88FE-4204-A35B-C0B1E6C2BAAA}"/>
    <hyperlink ref="B407" r:id="rId1729" display="https://fbref.com/en/players/74b2cd7e/Angelo-Ogbonna" xr:uid="{BF3775B4-6C87-4FCA-8115-03023A17321B}"/>
    <hyperlink ref="C407" r:id="rId1730" display="https://fbref.com/en/country/ITA/Italy-Football" xr:uid="{CE17BB01-450D-41E3-B622-00C79C36283A}"/>
    <hyperlink ref="E407" r:id="rId1731" display="https://fbref.com/en/squads/7c21e445/West-Ham-United-Stats" xr:uid="{78877DC3-538A-4E77-9906-BB5145C116A9}"/>
    <hyperlink ref="AD407" r:id="rId1732" display="https://fbref.com/en/players/74b2cd7e/matchlogs/2023-2024/summary/Angelo-Ogbonna-Match-Logs" xr:uid="{A81F01AF-5186-4D2A-949F-F612FBC16FDA}"/>
    <hyperlink ref="B599" r:id="rId1733" display="https://fbref.com/en/players/efacf4fd/Ademola-Ola-Adebomi" xr:uid="{86B95E77-980C-4072-978F-CA287FA51338}"/>
    <hyperlink ref="C599" r:id="rId1734" display="https://fbref.com/en/country/ENG/England-Football" xr:uid="{575F3E6A-8324-4880-BF92-5526F3BF1011}"/>
    <hyperlink ref="E599" r:id="rId1735" display="https://fbref.com/en/squads/47c64c55/Crystal-Palace-Stats" xr:uid="{79DC2601-266A-4C24-8468-C00A03EEE5BC}"/>
    <hyperlink ref="AD599" r:id="rId1736" display="https://fbref.com/en/players/efacf4fd/matchlogs/2023-2024/summary/Ademola-Ola-Adebomi-Match-Logs" xr:uid="{367E9336-7337-4706-B634-E372B520CFBD}"/>
    <hyperlink ref="B461" r:id="rId1737" display="https://fbref.com/en/players/cdd70dc0/Michael-Olakigbe" xr:uid="{23E6563F-A221-4FC2-87A8-C9B4F4E9A567}"/>
    <hyperlink ref="C461" r:id="rId1738" display="https://fbref.com/en/country/ENG/England-Football" xr:uid="{028F2B80-9DDA-4A97-AC90-1A0F059C2A49}"/>
    <hyperlink ref="E461" r:id="rId1739" display="https://fbref.com/en/squads/cd051869/Brentford-Stats" xr:uid="{44BF4447-F927-44AB-A61E-F177B65C9D4D}"/>
    <hyperlink ref="AD461" r:id="rId1740" display="https://fbref.com/en/players/cdd70dc0/matchlogs/2023-2024/summary/Michael-Olakigbe-Match-Logs" xr:uid="{3EFD78BF-F8FF-4A41-A3FB-EAC05C04566E}"/>
    <hyperlink ref="B291" r:id="rId1741" display="https://fbref.com/en/players/c4486bac/Michael-Olise" xr:uid="{78ACF5D9-FBE5-4AE6-9714-C87FA5268207}"/>
    <hyperlink ref="C291" r:id="rId1742" display="https://fbref.com/en/country/FRA/France-Football" xr:uid="{21820F90-66A3-4D69-B190-FD075B04D46A}"/>
    <hyperlink ref="E291" r:id="rId1743" display="https://fbref.com/en/squads/47c64c55/Crystal-Palace-Stats" xr:uid="{8543E260-FB5D-436C-A72B-2A78F46391E7}"/>
    <hyperlink ref="AD291" r:id="rId1744" display="https://fbref.com/en/players/c4486bac/matchlogs/2023-2024/summary/Michael-Olise-Match-Logs" xr:uid="{D21340F6-183D-4F86-83BC-C993D6AFDD57}"/>
    <hyperlink ref="B436" r:id="rId1745" display="https://fbref.com/en/players/e7ee38c3/Robin-Olsen" xr:uid="{7DCC88E0-5410-49EE-A42B-957F1072B526}"/>
    <hyperlink ref="C436" r:id="rId1746" display="https://fbref.com/en/country/SWE/Sweden-Football" xr:uid="{D9741204-CEAF-4F12-828F-C1158A64E6B4}"/>
    <hyperlink ref="E436" r:id="rId1747" display="https://fbref.com/en/squads/8602292d/Aston-Villa-Stats" xr:uid="{0049A734-06A7-44CC-8A2D-DDA52AE1ABA5}"/>
    <hyperlink ref="AD436" r:id="rId1748" display="https://fbref.com/en/players/e7ee38c3/matchlogs/2023-2024/summary/Robin-Olsen-Match-Logs" xr:uid="{3C0E793B-241C-4A31-88F9-5C7F29878FB0}"/>
    <hyperlink ref="B600" r:id="rId1749" display="https://fbref.com/en/players/c393a6c4/Andrew-Omobamidele" xr:uid="{B7C75F04-F8FD-4CBC-8D1F-6DA3C46D5E58}"/>
    <hyperlink ref="C600" r:id="rId1750" display="https://fbref.com/en/country/IRL/Republic-of-Ireland-Football" xr:uid="{75F44B3D-1C41-4BE9-8FD8-916A29012EF9}"/>
    <hyperlink ref="E600" r:id="rId1751" display="https://fbref.com/en/squads/e4a775cb/Nottingham-Forest-Stats" xr:uid="{D2A93F1B-3742-4CF3-A36A-CE36BBC26C30}"/>
    <hyperlink ref="AD600" r:id="rId1752" display="https://fbref.com/en/players/c393a6c4/matchlogs/2023-2024/summary/Andrew-Omobamidele-Match-Logs" xr:uid="{6022DAC4-F053-4FFF-9E54-5AB15B138C92}"/>
    <hyperlink ref="B135" r:id="rId1753" display="https://fbref.com/en/players/828657ff/Amadou-Onana" xr:uid="{9049241F-5DEF-4FA4-8115-66F4D52D4F1D}"/>
    <hyperlink ref="C135" r:id="rId1754" display="https://fbref.com/en/country/BEL/Belgium-Football" xr:uid="{B1CA6BD8-2767-49BC-B9FF-373E299020F2}"/>
    <hyperlink ref="E135" r:id="rId1755" display="https://fbref.com/en/squads/d3fd31cc/Everton-Stats" xr:uid="{73202511-5F8F-46DD-B373-791464EDFC50}"/>
    <hyperlink ref="AD135" r:id="rId1756" display="https://fbref.com/en/players/828657ff/matchlogs/2023-2024/summary/Amadou-Onana-Match-Logs" xr:uid="{F680EC1B-CE31-4880-84E3-86CB0C4E0F0B}"/>
    <hyperlink ref="B7" r:id="rId1757" display="https://fbref.com/en/players/e9c0c1b2/Andre-Onana" xr:uid="{7D4CC9D4-72EF-4A6E-A7E3-119173C8142B}"/>
    <hyperlink ref="C7" r:id="rId1758" display="https://fbref.com/en/country/CMR/Cameroon-Football" xr:uid="{AB04C851-B01E-4581-864A-D4A7F5FB433F}"/>
    <hyperlink ref="E7" r:id="rId1759" display="https://fbref.com/en/squads/19538871/Manchester-United-Stats" xr:uid="{AFC183BD-2A29-4F34-AE87-1C553D88D09B}"/>
    <hyperlink ref="AD7" r:id="rId1760" display="https://fbref.com/en/players/e9c0c1b2/matchlogs/2023-2024/summary/Andre-Onana-Match-Logs" xr:uid="{49883F63-8D85-4137-BCBB-4AE1E452AC43}"/>
    <hyperlink ref="B487" r:id="rId1761" display="https://fbref.com/en/players/d4aa4582/Ryan-One" xr:uid="{60561080-C68C-48D1-B7C0-61616901B1BC}"/>
    <hyperlink ref="C487" r:id="rId1762" display="https://fbref.com/en/country/SCO/Scotland-Football" xr:uid="{8602D587-A0B3-4055-B760-474037FB90A8}"/>
    <hyperlink ref="E487" r:id="rId1763" display="https://fbref.com/en/squads/1df6b87e/Sheffield-United-Stats" xr:uid="{1E14DFEE-93E8-4502-BD92-61B6753C9E79}"/>
    <hyperlink ref="AD487" r:id="rId1764" display="https://fbref.com/en/players/d4aa4582/matchlogs/2023-2024/summary/Ryan-One-Match-Logs" xr:uid="{AAC322FA-40F9-44A3-A67F-32E95F9B0AFB}"/>
    <hyperlink ref="B507" r:id="rId1765" display="https://fbref.com/en/players/d86a1f3e/Tyler-Onyango" xr:uid="{614CB71C-9095-4D10-A5CB-93D2D5A0B379}"/>
    <hyperlink ref="C507" r:id="rId1766" display="https://fbref.com/en/country/ENG/England-Football" xr:uid="{BDA12E2E-BC67-4E37-8A82-B1693AE03DF9}"/>
    <hyperlink ref="E507" r:id="rId1767" display="https://fbref.com/en/squads/d3fd31cc/Everton-Stats" xr:uid="{5B8C309E-323D-45ED-9B9E-5306D4639E95}"/>
    <hyperlink ref="AD507" r:id="rId1768" display="https://fbref.com/en/players/d86a1f3e/matchlogs/2023-2024/summary/Tyler-Onyango-Match-Logs" xr:uid="{35D1E9B7-4DF6-40F7-83C2-055051365A7E}"/>
    <hyperlink ref="B234" r:id="rId1769" display="https://fbref.com/en/players/2944f86f/Frank-Onyeka" xr:uid="{CD078441-C2FA-476D-B45F-4B67F0A63F23}"/>
    <hyperlink ref="C234" r:id="rId1770" display="https://fbref.com/en/country/NGA/Nigeria-Football" xr:uid="{9DA87388-DB4A-43BE-A647-E3231C162A8F}"/>
    <hyperlink ref="E234" r:id="rId1771" display="https://fbref.com/en/squads/cd051869/Brentford-Stats" xr:uid="{19ED593E-691D-4AEF-8738-E74914DE1B48}"/>
    <hyperlink ref="AD234" r:id="rId1772" display="https://fbref.com/en/players/2944f86f/matchlogs/2023-2024/summary/Frank-Onyeka-Match-Logs" xr:uid="{490B7666-CA4C-4614-A232-B53675F0B54A}"/>
    <hyperlink ref="B386" r:id="rId1773" display="https://fbref.com/en/players/43a166b4/Divock-Origi" xr:uid="{8904CF1F-F175-4855-8B08-D4C9F0F383A6}"/>
    <hyperlink ref="C386" r:id="rId1774" display="https://fbref.com/en/country/BEL/Belgium-Football" xr:uid="{E9C637DC-6C66-4953-9705-4C162E569721}"/>
    <hyperlink ref="E386" r:id="rId1775" display="https://fbref.com/en/squads/e4a775cb/Nottingham-Forest-Stats" xr:uid="{38EBBCF3-40E8-4331-9E61-280C9248F4EB}"/>
    <hyperlink ref="AD386" r:id="rId1776" display="https://fbref.com/en/players/43a166b4/matchlogs/2023-2024/summary/Divock-Origi-Match-Logs" xr:uid="{9B3AFFA0-3AFC-4C66-89C4-357882F0FFE7}"/>
    <hyperlink ref="B437" r:id="rId1777" display="https://fbref.com/en/players/c1242d4e/Stefan-Ortega" xr:uid="{393DF419-B84B-4ECF-A92D-2BA5435E663C}"/>
    <hyperlink ref="C437" r:id="rId1778" display="https://fbref.com/en/country/GER/Germany-Football" xr:uid="{ADC5BFD2-789A-4A00-83B8-5DA8C77ED7EE}"/>
    <hyperlink ref="E437" r:id="rId1779" display="https://fbref.com/en/squads/b8fd03ef/Manchester-City-Stats" xr:uid="{F0DF39DE-4882-40DE-9F77-12696D9AB19A}"/>
    <hyperlink ref="AD437" r:id="rId1780" display="https://fbref.com/en/players/c1242d4e/matchlogs/2023-2024/summary/Stefan-Ortega-Match-Logs" xr:uid="{AAF0756D-82CF-497F-84D1-9FA048829D24}"/>
    <hyperlink ref="B355" r:id="rId1781" display="https://fbref.com/en/players/79bc4c45/Ben-Osborn" xr:uid="{EECF94B5-8ED0-442B-B5F3-49CCE9C871C0}"/>
    <hyperlink ref="C355" r:id="rId1782" display="https://fbref.com/en/country/ENG/England-Football" xr:uid="{F626DD74-DF1C-480A-AA6A-13571A77D60C}"/>
    <hyperlink ref="E355" r:id="rId1783" display="https://fbref.com/en/squads/1df6b87e/Sheffield-United-Stats" xr:uid="{87B77218-47E7-4153-BD63-5D7EA8DAFCE0}"/>
    <hyperlink ref="AD355" r:id="rId1784" display="https://fbref.com/en/players/79bc4c45/matchlogs/2023-2024/summary/Ben-Osborn-Match-Logs" xr:uid="{68F688C2-DF32-4FA3-ACA0-99D1CBB078CF}"/>
    <hyperlink ref="B268" r:id="rId1785" display="https://fbref.com/en/players/cd889153/Gabriel-Osho" xr:uid="{34FEBF82-C8AC-49F7-BB67-3631FF996C2A}"/>
    <hyperlink ref="C268" r:id="rId1786" display="https://fbref.com/en/country/ENG/England-Football" xr:uid="{94BF67E6-9396-454C-82EB-1B866648B894}"/>
    <hyperlink ref="E268" r:id="rId1787" display="https://fbref.com/en/squads/e297cd13/Luton-Town-Stats" xr:uid="{2ACBBBC2-75CD-476F-8976-2598B5F4AEB8}"/>
    <hyperlink ref="AD268" r:id="rId1788" display="https://fbref.com/en/players/cd889153/matchlogs/2023-2024/summary/Gabriel-Osho-Match-Logs" xr:uid="{0D57EDE8-2FE8-4AA2-A3DF-462B97DA97C9}"/>
    <hyperlink ref="B308" r:id="rId1789" display="https://fbref.com/en/players/7b355808/William-Osula" xr:uid="{5DBD0D74-A239-4F04-B337-ED34CAF6C632}"/>
    <hyperlink ref="C308" r:id="rId1790" display="https://fbref.com/en/country/DEN/Denmark-Football" xr:uid="{AB584218-661D-41BB-95C7-326E8A043179}"/>
    <hyperlink ref="E308" r:id="rId1791" display="https://fbref.com/en/squads/1df6b87e/Sheffield-United-Stats" xr:uid="{A078219D-41DC-4B1F-9963-BD1228511F70}"/>
    <hyperlink ref="AD308" r:id="rId1792" display="https://fbref.com/en/players/7b355808/matchlogs/2023-2024/summary/William-Osula-Match-Logs" xr:uid="{F764B92C-11A7-434F-9911-3B48C36F96B0}"/>
    <hyperlink ref="B344" r:id="rId1793" display="https://fbref.com/en/players/2f9e4435/Dango-Ouattara" xr:uid="{27986B84-15D7-4422-B656-FE1AA036AA25}"/>
    <hyperlink ref="C344" r:id="rId1794" display="https://fbref.com/en/country/BFA/Burkina-Faso-Football" xr:uid="{F55242A2-4615-44E5-892A-FB32F5B4E1DA}"/>
    <hyperlink ref="E344" r:id="rId1795" display="https://fbref.com/en/squads/4ba7cbea/Bournemouth-Stats" xr:uid="{DCD8C666-7CCC-4A2E-9237-3753CE76E8DD}"/>
    <hyperlink ref="AD344" r:id="rId1796" display="https://fbref.com/en/players/2f9e4435/matchlogs/2023-2024/summary/Dango-Ouattara-Match-Logs" xr:uid="{5BF34DE6-EB41-4638-9795-30F2EF6196AF}"/>
    <hyperlink ref="B430" r:id="rId1797" display="https://fbref.com/en/players/d00d45ab/David-Ozoh" xr:uid="{8485DD7E-4BE6-48BC-A8B0-012BC9F5DE87}"/>
    <hyperlink ref="C430" r:id="rId1798" display="https://fbref.com/en/country/ENG/England-Football" xr:uid="{12610F44-971B-436A-BADB-984862AB4279}"/>
    <hyperlink ref="E430" r:id="rId1799" display="https://fbref.com/en/squads/47c64c55/Crystal-Palace-Stats" xr:uid="{00782477-F698-446D-8BE2-CA30DE3CF892}"/>
    <hyperlink ref="AD430" r:id="rId1800" display="https://fbref.com/en/players/d00d45ab/matchlogs/2023-2024/summary/David-Ozoh-Match-Logs" xr:uid="{46009222-91AD-4FA1-971E-F17D1CB4FFD6}"/>
    <hyperlink ref="B105" r:id="rId1801" display="https://fbref.com/en/players/a78ff07f/Joao-Palhinha" xr:uid="{8164C17B-8B02-4402-BD19-B9D23B85AAE0}"/>
    <hyperlink ref="C105" r:id="rId1802" display="https://fbref.com/en/country/POR/Portugal-Football" xr:uid="{1B250D9A-1062-4BE1-A8F1-4933CA593E2F}"/>
    <hyperlink ref="E105" r:id="rId1803" display="https://fbref.com/en/squads/fd962109/Fulham-Stats" xr:uid="{FE393C7B-0E8D-4391-A4F1-74E9C4BC6BE7}"/>
    <hyperlink ref="AD105" r:id="rId1804" display="https://fbref.com/en/players/a78ff07f/matchlogs/2023-2024/summary/Joao-Palhinha-Match-Logs" xr:uid="{94944E26-0C78-4F27-B511-0A606607471B}"/>
    <hyperlink ref="B481" r:id="rId1805" display="https://fbref.com/en/players/dc7f8a28/Cole-Palmer" xr:uid="{1C91D9CC-F527-4648-90F3-1FCF1F8DAB03}"/>
    <hyperlink ref="C481" r:id="rId1806" display="https://fbref.com/en/country/ENG/England-Football" xr:uid="{4AB68384-23FC-4754-8603-AB123AA96256}"/>
    <hyperlink ref="E481" r:id="rId1807" display="https://fbref.com/en/squads/b8fd03ef/Manchester-City-Stats" xr:uid="{258EEDB9-D635-4B36-9CF3-BD8A0D6DA601}"/>
    <hyperlink ref="AD481" r:id="rId1808" display="https://fbref.com/en/players/dc7f8a28/matchlogs/2023-2024/summary/Cole-Palmer-Match-Logs" xr:uid="{0A46693A-909A-4E47-8458-2279761798B9}"/>
    <hyperlink ref="B153" r:id="rId1809" display="https://fbref.com/en/players/dc7f8a28/Cole-Palmer" xr:uid="{5017383E-19AC-4101-99D4-58ED77574036}"/>
    <hyperlink ref="C153" r:id="rId1810" display="https://fbref.com/en/country/ENG/England-Football" xr:uid="{BE30E370-1BFB-4257-8B0D-C0F98D71612E}"/>
    <hyperlink ref="E153" r:id="rId1811" display="https://fbref.com/en/squads/cff3d9bb/Chelsea-Stats" xr:uid="{C110DE2E-3BD1-4960-9732-63C8A0CE9D12}"/>
    <hyperlink ref="AD153" r:id="rId1812" display="https://fbref.com/en/players/dc7f8a28/matchlogs/2023-2024/summary/Cole-Palmer-Match-Logs" xr:uid="{A6E7AB0F-FAC5-43F0-A124-75ACE7D57817}"/>
    <hyperlink ref="B42" r:id="rId1813" display="https://fbref.com/en/players/e0bc6fdc/Emerson-Palmieri" xr:uid="{68F69674-F639-4CCA-A22D-6D7546B2A362}"/>
    <hyperlink ref="C42" r:id="rId1814" display="https://fbref.com/en/country/ITA/Italy-Football" xr:uid="{236715BB-B1B7-4F06-A05F-23796BC6D410}"/>
    <hyperlink ref="E42" r:id="rId1815" display="https://fbref.com/en/squads/7c21e445/West-Ham-United-Stats" xr:uid="{CBF09772-17DD-423D-91D8-3D825A734320}"/>
    <hyperlink ref="AD42" r:id="rId1816" display="https://fbref.com/en/players/e0bc6fdc/matchlogs/2023-2024/summary/Emerson-Palmieri-Match-Logs" xr:uid="{F5E679C9-5C98-4E65-9110-F02566841833}"/>
    <hyperlink ref="B45" r:id="rId1817" display="https://fbref.com/en/players/9b6f7fd5/Lucas-Paqueta" xr:uid="{C7894B86-39BE-4409-975F-685146EBE01C}"/>
    <hyperlink ref="C45" r:id="rId1818" display="https://fbref.com/en/country/BRA/Brazil-Football" xr:uid="{78A4BD4D-EDA7-4E07-AADA-BFE98807371F}"/>
    <hyperlink ref="E45" r:id="rId1819" display="https://fbref.com/en/squads/7c21e445/West-Ham-United-Stats" xr:uid="{C04F73C2-7AE5-4AA3-9E4B-6BACBB64A9B3}"/>
    <hyperlink ref="AD45" r:id="rId1820" display="https://fbref.com/en/players/9b6f7fd5/matchlogs/2023-2024/summary/Lucas-Paqueta-Match-Logs" xr:uid="{F8FE40B2-2E89-4CE8-810F-F60B8424EDA4}"/>
    <hyperlink ref="B469" r:id="rId1821" display="https://fbref.com/en/players/32163807/Ben-Parkinson" xr:uid="{81F67B6E-1675-48F7-B897-7AAB9B20D5B1}"/>
    <hyperlink ref="C469" r:id="rId1822" display="https://fbref.com/en/country/ENG/England-Football" xr:uid="{DB89B411-1468-4F21-A88B-387FE79F2028}"/>
    <hyperlink ref="E469" r:id="rId1823" display="https://fbref.com/en/squads/b2b47a98/Newcastle-United-Stats" xr:uid="{518DA471-944C-4211-971A-05AD45F1091E}"/>
    <hyperlink ref="AD469" r:id="rId1824" display="https://fbref.com/en/players/32163807/matchlogs/2023-2024/summary/Ben-Parkinson-Match-Logs" xr:uid="{9C67ED67-BE3C-4DAB-BEBB-914DD04E622B}"/>
    <hyperlink ref="B368" r:id="rId1825" display="https://fbref.com/en/players/529f49ab/Thomas-Partey" xr:uid="{6C2CC7B3-9D1E-4244-9FB6-485FF7ADFED4}"/>
    <hyperlink ref="C368" r:id="rId1826" display="https://fbref.com/en/country/GHA/Ghana-Football" xr:uid="{571AE26C-E141-433E-9AE9-EF5B1DC8AB5A}"/>
    <hyperlink ref="E368" r:id="rId1827" display="https://fbref.com/en/squads/18bb7c10/Arsenal-Stats" xr:uid="{B25485C5-E0D5-4B75-BF83-2DC4A5C5FDEA}"/>
    <hyperlink ref="AD368" r:id="rId1828" display="https://fbref.com/en/players/529f49ab/matchlogs/2023-2024/summary/Thomas-Partey-Match-Logs" xr:uid="{80AE8EB6-65E2-45FA-BDE5-49E840F2E44F}"/>
    <hyperlink ref="B215" r:id="rId1829" display="https://fbref.com/en/players/230f0471/Nathan-Patterson" xr:uid="{CB2DE3E4-1BE1-43D2-AF52-5A892AA2D582}"/>
    <hyperlink ref="C215" r:id="rId1830" display="https://fbref.com/en/country/SCO/Scotland-Football" xr:uid="{B5394A4B-4450-49BE-98E0-A285B505CEEB}"/>
    <hyperlink ref="E215" r:id="rId1831" display="https://fbref.com/en/squads/d3fd31cc/Everton-Stats" xr:uid="{222522A3-0566-4BA5-A98C-95086A903015}"/>
    <hyperlink ref="AD215" r:id="rId1832" display="https://fbref.com/en/players/230f0471/matchlogs/2023-2024/summary/Nathan-Patterson-Match-Logs" xr:uid="{371775BC-3729-41D8-B7F8-CC3FC20A928D}"/>
    <hyperlink ref="B488" r:id="rId1833" display="https://fbref.com/en/players/ea1a5662/Myles-Peart-Harris" xr:uid="{AD3C6049-BAAF-4101-968B-9D7D54603AAA}"/>
    <hyperlink ref="C488" r:id="rId1834" display="https://fbref.com/en/country/ENG/England-Football" xr:uid="{9BD5D221-C321-40FC-AD16-FD4ECA87EED3}"/>
    <hyperlink ref="E488" r:id="rId1835" display="https://fbref.com/en/squads/cd051869/Brentford-Stats" xr:uid="{5B48FD6C-A23A-49FD-BD76-D10EA5DF1E4C}"/>
    <hyperlink ref="AD488" r:id="rId1836" display="https://fbref.com/en/players/ea1a5662/matchlogs/2023-2024/summary/Myles-Peart-Harris-Match-Logs" xr:uid="{7DF260FD-7D28-4E10-87E3-FEF2893F3C61}"/>
    <hyperlink ref="B484" r:id="rId1837" display="https://fbref.com/en/players/767d9605/Sydie-Peck" xr:uid="{A0AC19CF-F89F-46F8-90E3-9BD9B8449AD5}"/>
    <hyperlink ref="C484" r:id="rId1838" display="https://fbref.com/en/country/ENG/England-Football" xr:uid="{A83F3D8F-6DEB-4586-B5C3-04A8D8599B59}"/>
    <hyperlink ref="E484" r:id="rId1839" display="https://fbref.com/en/squads/1df6b87e/Sheffield-United-Stats" xr:uid="{B6DA770B-2081-4243-B928-FC84944A84AB}"/>
    <hyperlink ref="AD484" r:id="rId1840" display="https://fbref.com/en/players/767d9605/matchlogs/2023-2024/summary/Sydie-Peck-Match-Logs" xr:uid="{0EBECFC7-DB01-4E58-B169-20457F966274}"/>
    <hyperlink ref="B395" r:id="rId1841" display="https://fbref.com/en/players/ac7e7b1c/Facundo-Pellistri" xr:uid="{DE16B4B0-2405-46CA-9A2B-35D15C03B97A}"/>
    <hyperlink ref="C395" r:id="rId1842" display="https://fbref.com/en/country/URU/Uruguay-Football" xr:uid="{05714B4B-4968-4CE2-8526-E8FA2B7D55AB}"/>
    <hyperlink ref="E395" r:id="rId1843" display="https://fbref.com/en/squads/19538871/Manchester-United-Stats" xr:uid="{9046AF5C-4223-4CE9-8A89-534838D06890}"/>
    <hyperlink ref="AD395" r:id="rId1844" display="https://fbref.com/en/players/ac7e7b1c/matchlogs/2023-2024/summary/Facundo-Pellistri-Match-Logs" xr:uid="{C76225F2-2E7B-490E-8CFB-FF7DF9E811E5}"/>
    <hyperlink ref="B107" r:id="rId1845" display="https://fbref.com/en/players/6639e500/Andreas-Pereira" xr:uid="{C755D0F9-B0E5-406D-8A11-18EF41730A12}"/>
    <hyperlink ref="C107" r:id="rId1846" display="https://fbref.com/en/country/BRA/Brazil-Football" xr:uid="{D2FD12BD-B378-4D11-A7CF-019044881774}"/>
    <hyperlink ref="E107" r:id="rId1847" display="https://fbref.com/en/squads/fd962109/Fulham-Stats" xr:uid="{561693B2-4EA3-4185-A00D-6E785BF8FF73}"/>
    <hyperlink ref="AD107" r:id="rId1848" display="https://fbref.com/en/players/6639e500/matchlogs/2023-2024/summary/Andreas-Pereira-Match-Logs" xr:uid="{A3AE6AEC-F1B3-4E60-9981-D669FCCF4182}"/>
    <hyperlink ref="B426" r:id="rId1849" display="https://fbref.com/en/players/6fe90922/Ivan-Perisic" xr:uid="{70149266-560B-4936-88AD-D7DA71DCD026}"/>
    <hyperlink ref="C426" r:id="rId1850" display="https://fbref.com/en/country/CRO/Croatia-Football" xr:uid="{85FC3E81-1BB0-4081-9495-4A9E775623B8}"/>
    <hyperlink ref="E426" r:id="rId1851" display="https://fbref.com/en/squads/361ca564/Tottenham-Hotspur-Stats" xr:uid="{4C96D333-44F3-4549-B8EC-4CED18B15D8A}"/>
    <hyperlink ref="AD426" r:id="rId1852" display="https://fbref.com/en/players/6fe90922/matchlogs/2023-2024/summary/Ivan-Perisic-Match-Logs" xr:uid="{F92386F0-C246-479F-BF98-44B2F6A0020D}"/>
    <hyperlink ref="B601" r:id="rId1853" display="https://fbref.com/en/players/53552942/Maximo-Perrone" xr:uid="{2B5472C6-4EE1-4A5D-8DCD-4F4DE59FF418}"/>
    <hyperlink ref="C601" r:id="rId1854" display="https://fbref.com/en/country/ARG/Argentina-Football" xr:uid="{461B4D1B-C5FD-4AE3-991F-10A49B22E540}"/>
    <hyperlink ref="E601" r:id="rId1855" display="https://fbref.com/en/squads/b8fd03ef/Manchester-City-Stats" xr:uid="{C76F7EBC-4FA7-4F22-8347-6B78746F64ED}"/>
    <hyperlink ref="AD601" r:id="rId1856" display="https://fbref.com/en/players/53552942/matchlogs/2023-2024/summary/Maximo-Perrone-Match-Logs" xr:uid="{79A81610-8B8A-418B-B452-A27823941ED1}"/>
    <hyperlink ref="B385" r:id="rId1857" display="https://fbref.com/en/players/0cf321c8/Djordje-Petrovic" xr:uid="{A44B4713-8E24-4CC0-9FFE-19A6327D43CC}"/>
    <hyperlink ref="C385" r:id="rId1858" display="https://fbref.com/en/country/SRB/Serbia-Football" xr:uid="{B677FABF-44DE-4C4E-BB7D-B60687F27B30}"/>
    <hyperlink ref="E385" r:id="rId1859" display="https://fbref.com/en/squads/cff3d9bb/Chelsea-Stats" xr:uid="{6D763101-F7D7-4B4A-844A-7E22534288AB}"/>
    <hyperlink ref="AD385" r:id="rId1860" display="https://fbref.com/en/players/0cf321c8/matchlogs/2023-2024/summary/Djordje-Petrovic-Match-Logs" xr:uid="{12EC81DE-8726-4B17-8945-30AF5EB03257}"/>
    <hyperlink ref="B602" r:id="rId1861" display="https://fbref.com/en/players/4f21d3af/Ashley-Phillips" xr:uid="{DD34110F-68A8-4F01-9180-7FBD5843731F}"/>
    <hyperlink ref="C602" r:id="rId1862" display="https://fbref.com/en/country/WAL/Wales-Football" xr:uid="{406C4E75-84E0-4A5B-90FB-E733DAEFCC02}"/>
    <hyperlink ref="E602" r:id="rId1863" display="https://fbref.com/en/squads/361ca564/Tottenham-Hotspur-Stats" xr:uid="{CDC74278-C576-47F0-AFB0-2A6BFCB2820E}"/>
    <hyperlink ref="AD602" r:id="rId1864" display="https://fbref.com/en/players/4f21d3af/matchlogs/2023-2024/summary/Ashley-Phillips-Match-Logs" xr:uid="{E94469F2-749C-4F60-99E0-D466D29D3A19}"/>
    <hyperlink ref="B431" r:id="rId1865" display="https://fbref.com/en/players/4f565d77/Kalvin-Phillips" xr:uid="{B31088B0-0CD2-4BDB-A7FB-289BA498FF79}"/>
    <hyperlink ref="C431" r:id="rId1866" display="https://fbref.com/en/country/ENG/England-Football" xr:uid="{20BAE0AE-A1E3-47F5-B101-2CDB99FDA356}"/>
    <hyperlink ref="E431" r:id="rId1867" display="https://fbref.com/en/squads/b8fd03ef/Manchester-City-Stats" xr:uid="{3680B689-66F2-4DFB-81C7-C61D98782AA2}"/>
    <hyperlink ref="AD431" r:id="rId1868" display="https://fbref.com/en/players/4f565d77/matchlogs/2023-2024/summary/Kalvin-Phillips-Match-Logs" xr:uid="{4B89ACD1-C8F6-44EE-BFE4-C9ABE59294BF}"/>
    <hyperlink ref="B495" r:id="rId1869" display="https://fbref.com/en/players/19f4d211/Jaden-Philogene-Bidace" xr:uid="{6A8611D7-4106-4A59-84F8-4DE9162A8D0F}"/>
    <hyperlink ref="C495" r:id="rId1870" display="https://fbref.com/en/country/ENG/England-Football" xr:uid="{BCA4C28C-F527-4F9B-AB7F-D481DF8FA9FF}"/>
    <hyperlink ref="E495" r:id="rId1871" display="https://fbref.com/en/squads/8602292d/Aston-Villa-Stats" xr:uid="{E328F12A-AF45-414C-908D-36F197249FE0}"/>
    <hyperlink ref="AD495" r:id="rId1872" display="https://fbref.com/en/players/19f4d211/matchlogs/2023-2024/summary/Jaden-Philogene-Bidace-Match-Logs" xr:uid="{4FC13397-24ED-42F4-8CAE-22FB9F7D2322}"/>
    <hyperlink ref="B8" r:id="rId1873" display="https://fbref.com/en/players/4806ec67/Jordan-Pickford" xr:uid="{7B501F17-AA86-419A-89B7-CE942279134A}"/>
    <hyperlink ref="C8" r:id="rId1874" display="https://fbref.com/en/country/ENG/England-Football" xr:uid="{CE432C06-CA5C-4CC5-8D61-8CBA1E9CB2F1}"/>
    <hyperlink ref="E8" r:id="rId1875" display="https://fbref.com/en/squads/d3fd31cc/Everton-Stats" xr:uid="{D9CBC95B-69D8-48EF-BDC4-85431AD4D37E}"/>
    <hyperlink ref="AD8" r:id="rId1876" display="https://fbref.com/en/players/4806ec67/matchlogs/2023-2024/summary/Jordan-Pickford-Match-Logs" xr:uid="{6F375E42-4D48-4313-910B-DFE45176CDDE}"/>
    <hyperlink ref="B24" r:id="rId1877" display="https://fbref.com/en/players/e541326e/Ethan-Pinnock" xr:uid="{7FE1203B-64D9-449C-B960-22732FF57768}"/>
    <hyperlink ref="C24" r:id="rId1878" display="https://fbref.com/en/country/JAM/Jamaica-Football" xr:uid="{D72AD667-DD97-46C9-948C-1EF0923CCC58}"/>
    <hyperlink ref="E24" r:id="rId1879" display="https://fbref.com/en/squads/cd051869/Brentford-Stats" xr:uid="{14DF550C-8BA2-4B3E-B0AC-6AC3C157FC18}"/>
    <hyperlink ref="AD24" r:id="rId1880" display="https://fbref.com/en/players/e541326e/matchlogs/2023-2024/summary/Ethan-Pinnock-Match-Logs" xr:uid="{91114F23-09F5-454D-B309-43CEE842564C}"/>
    <hyperlink ref="B603" r:id="rId1881" display="https://fbref.com/en/players/b3cafda8/Marcelo-Pitaluga" xr:uid="{9826C789-B13C-4578-989D-2D29CD1D9CED}"/>
    <hyperlink ref="C603" r:id="rId1882" display="https://fbref.com/en/country/BRA/Brazil-Football" xr:uid="{2652512E-A3B1-4F78-9D30-4EEFC2B1437E}"/>
    <hyperlink ref="E603" r:id="rId1883" display="https://fbref.com/en/squads/822bd0ba/Liverpool-Stats" xr:uid="{21BEC72A-E1CB-4B15-83A3-52E3FE3EB307}"/>
    <hyperlink ref="AD603" r:id="rId1884" display="https://fbref.com/en/players/b3cafda8/matchlogs/2023-2024/summary/Marcelo-Pitaluga-Match-Logs" xr:uid="{B9AAADF8-280B-4CC8-82B9-19CA778F1820}"/>
    <hyperlink ref="B100" r:id="rId1885" display="https://fbref.com/en/players/4b40d9ca/Nick-Pope" xr:uid="{3A279EBA-9FFF-4B60-86B3-F1A9930C5E18}"/>
    <hyperlink ref="C100" r:id="rId1886" display="https://fbref.com/en/country/ENG/England-Football" xr:uid="{DEE48DAA-3296-4D57-866C-F45129D76FCE}"/>
    <hyperlink ref="E100" r:id="rId1887" display="https://fbref.com/en/squads/b2b47a98/Newcastle-United-Stats" xr:uid="{76C475A3-5F49-43CA-9C10-AD690886460E}"/>
    <hyperlink ref="AD100" r:id="rId1888" display="https://fbref.com/en/players/4b40d9ca/matchlogs/2023-2024/summary/Nick-Pope-Match-Logs" xr:uid="{E5F516DD-E110-4696-AF40-60D0F623B63E}"/>
    <hyperlink ref="B30" r:id="rId1889" display="https://fbref.com/en/players/27d0a506/Pedro-Porro" xr:uid="{5A3DEBA4-A67D-41F5-8D8D-CED9454959FB}"/>
    <hyperlink ref="C30" r:id="rId1890" display="https://fbref.com/en/country/ESP/Spain-Football" xr:uid="{A14B0117-A16C-4B57-8F9A-E76309AF6951}"/>
    <hyperlink ref="E30" r:id="rId1891" display="https://fbref.com/en/squads/361ca564/Tottenham-Hotspur-Stats" xr:uid="{C1B4B286-D69E-4997-A292-9EA8DDA2DF57}"/>
    <hyperlink ref="AD30" r:id="rId1892" display="https://fbref.com/en/players/27d0a506/matchlogs/2023-2024/summary/Pedro-Porro-Match-Logs" xr:uid="{6B761FA5-A75E-4A13-A486-9D23A769E84B}"/>
    <hyperlink ref="B604" r:id="rId1893" display="https://fbref.com/en/players/b96cec48/Sam-Proctor" xr:uid="{AFAB3AD9-E41D-43E5-BBB6-03707E64D0F0}"/>
    <hyperlink ref="C604" r:id="rId1894" display="https://fbref.com/en/country/ENG/England-Football" xr:uid="{F015CA25-FF3C-4720-8490-D811FA3DDDB2}"/>
    <hyperlink ref="E604" r:id="rId1895" display="https://fbref.com/en/squads/8602292d/Aston-Villa-Stats" xr:uid="{6B153753-6ABA-4154-999B-04EB6DBDEC0B}"/>
    <hyperlink ref="AD604" r:id="rId1896" display="https://fbref.com/en/players/b96cec48/matchlogs/2023-2024/summary/Sam-Proctor-Match-Logs" xr:uid="{DCD0DB51-7E4A-4C42-8BA0-9CAB639BF466}"/>
    <hyperlink ref="B394" r:id="rId1897" display="https://fbref.com/en/players/4125cb98/Jarrell-Quansah" xr:uid="{5B598844-3620-4042-ADDA-7BD99B42229C}"/>
    <hyperlink ref="C394" r:id="rId1898" display="https://fbref.com/en/country/ENG/England-Football" xr:uid="{6EE62845-9307-4648-A10F-8B683ADF1502}"/>
    <hyperlink ref="E394" r:id="rId1899" display="https://fbref.com/en/squads/822bd0ba/Liverpool-Stats" xr:uid="{1F12CF74-C2C9-441F-B419-F7A1D7F67BE4}"/>
    <hyperlink ref="AD394" r:id="rId1900" display="https://fbref.com/en/players/4125cb98/matchlogs/2023-2024/summary/Jarrell-Quansah-Match-Logs" xr:uid="{7C382291-3840-46D3-91A3-1665F9E45671}"/>
    <hyperlink ref="B389" r:id="rId1901" display="https://fbref.com/en/players/67f649be/Ionut-Radu" xr:uid="{8E6EA1F0-3C5A-4073-9AB0-8D349CF00FFE}"/>
    <hyperlink ref="C389" r:id="rId1902" display="https://fbref.com/en/country/ROU/Romania-Football" xr:uid="{363D092D-2408-44E3-ACBF-561D2A194F6A}"/>
    <hyperlink ref="E389" r:id="rId1903" display="https://fbref.com/en/squads/4ba7cbea/Bournemouth-Stats" xr:uid="{C8DF9BC8-3320-4738-B45C-D77020B2988F}"/>
    <hyperlink ref="AD389" r:id="rId1904" display="https://fbref.com/en/players/67f649be/matchlogs/2023-2024/summary/Ionut-Radu-Match-Logs" xr:uid="{5D382FF0-4AB3-4CC9-8C28-BAE998AF6D96}"/>
    <hyperlink ref="B411" r:id="rId1905" display="https://fbref.com/en/players/45685411/Jesuran-Rak-Sakyi" xr:uid="{E2C69596-941F-4F9F-A65E-2C23F2118E6E}"/>
    <hyperlink ref="C411" r:id="rId1906" display="https://fbref.com/en/country/ENG/England-Football" xr:uid="{11CA4489-780E-441E-84AE-51BB8B76F87D}"/>
    <hyperlink ref="E411" r:id="rId1907" display="https://fbref.com/en/squads/47c64c55/Crystal-Palace-Stats" xr:uid="{A7BBD09A-BB3C-4654-96FD-1D02C3C4D5C3}"/>
    <hyperlink ref="AD411" r:id="rId1908" display="https://fbref.com/en/players/45685411/matchlogs/2023-2024/summary/Jesuran-Rak-Sakyi-Match-Logs" xr:uid="{D6BB2C6F-0677-4199-A4BF-004B9F9EA9A5}"/>
    <hyperlink ref="B305" r:id="rId1909" display="https://fbref.com/en/players/466fb2c5/Aaron-Ramsdale" xr:uid="{BCFAF699-42AC-4FE9-81CB-A0DAF9FD4E29}"/>
    <hyperlink ref="C305" r:id="rId1910" display="https://fbref.com/en/country/ENG/England-Football" xr:uid="{F4CFA145-6F3C-4061-83AC-CCCB3540928F}"/>
    <hyperlink ref="E305" r:id="rId1911" display="https://fbref.com/en/squads/18bb7c10/Arsenal-Stats" xr:uid="{943C012E-ABE5-47DD-BFF5-270129BC5518}"/>
    <hyperlink ref="AD305" r:id="rId1912" display="https://fbref.com/en/players/466fb2c5/matchlogs/2023-2024/summary/Aaron-Ramsdale-Match-Logs" xr:uid="{CC2EA930-3CAF-403C-A291-A4FFAA01593E}"/>
    <hyperlink ref="B366" r:id="rId1913" display="https://fbref.com/en/players/e1618c22/Aaron-Ramsey" xr:uid="{4CD4A902-8A77-4634-9D25-36036D093273}"/>
    <hyperlink ref="C366" r:id="rId1914" display="https://fbref.com/en/country/ENG/England-Football" xr:uid="{E2AF2ACB-5FB0-46C0-97A5-6C11582D0A41}"/>
    <hyperlink ref="E366" r:id="rId1915" display="https://fbref.com/en/squads/943e8050/Burnley-Stats" xr:uid="{99FDB820-7357-4AB4-BAF1-F8655FE8BA66}"/>
    <hyperlink ref="AD366" r:id="rId1916" display="https://fbref.com/en/players/e1618c22/matchlogs/2023-2024/summary/Aaron-Ramsey-Match-Logs" xr:uid="{3813C595-EB16-4936-AA1F-6B861952D12F}"/>
    <hyperlink ref="B350" r:id="rId1917" display="https://fbref.com/en/players/1544f145/Jacob-Ramsey" xr:uid="{53EAB7FC-C98B-41E0-BFB0-2193614AD094}"/>
    <hyperlink ref="C350" r:id="rId1918" display="https://fbref.com/en/country/ENG/England-Football" xr:uid="{956FA55D-CFA1-4AC4-A29F-73AAC4A2FC52}"/>
    <hyperlink ref="E350" r:id="rId1919" display="https://fbref.com/en/squads/8602292d/Aston-Villa-Stats" xr:uid="{64B9FAA7-5AD5-41A7-B511-2E6268C75886}"/>
    <hyperlink ref="AD350" r:id="rId1920" display="https://fbref.com/en/players/1544f145/matchlogs/2023-2024/summary/Jacob-Ramsey-Match-Logs" xr:uid="{B882387A-6498-44EC-8C9F-15C4A259EAF4}"/>
    <hyperlink ref="B130" r:id="rId1921" display="https://fbref.com/en/players/a1d5bd30/Marcus-Rashford" xr:uid="{C781FD49-C2B9-40D1-86A0-0229F8867F14}"/>
    <hyperlink ref="C130" r:id="rId1922" display="https://fbref.com/en/country/ENG/England-Football" xr:uid="{1B406DDB-B6C8-4AD4-AA3E-946E6669031E}"/>
    <hyperlink ref="E130" r:id="rId1923" display="https://fbref.com/en/squads/19538871/Manchester-United-Stats" xr:uid="{F49DE29A-C415-4A56-BC33-A38D1EA5CE16}"/>
    <hyperlink ref="AD130" r:id="rId1924" display="https://fbref.com/en/players/a1d5bd30/matchlogs/2023-2024/summary/Marcus-Rashford-Match-Logs" xr:uid="{10906460-F7EB-4C31-9F9A-3531E176D0E0}"/>
    <hyperlink ref="B122" r:id="rId1925" display="https://fbref.com/en/players/98ea5115/David-Raya" xr:uid="{B3495414-FB68-41B6-A4DE-9EB37901DF9C}"/>
    <hyperlink ref="C122" r:id="rId1926" display="https://fbref.com/en/country/ESP/Spain-Football" xr:uid="{405F4176-E5B5-4544-825B-5718995C1C6D}"/>
    <hyperlink ref="E122" r:id="rId1927" display="https://fbref.com/en/squads/18bb7c10/Arsenal-Stats" xr:uid="{29D2531A-41E0-4CAD-8F1E-F8746001B5C5}"/>
    <hyperlink ref="AD122" r:id="rId1928" display="https://fbref.com/en/players/98ea5115/matchlogs/2023-2024/summary/David-Raya-Match-Logs" xr:uid="{8EC39003-DC93-405C-A9A9-F0C0C7A692E6}"/>
    <hyperlink ref="B605" r:id="rId1929" display="https://fbref.com/en/players/9ad8d732/Jadan-Raymond" xr:uid="{FE1BDD9C-5792-4016-8138-B0AD94B05B29}"/>
    <hyperlink ref="C605" r:id="rId1930" display="https://fbref.com/en/country/WAL/Wales-Football" xr:uid="{2F27D1C9-D202-4517-9638-35750CFE5B36}"/>
    <hyperlink ref="E605" r:id="rId1931" display="https://fbref.com/en/squads/47c64c55/Crystal-Palace-Stats" xr:uid="{7E683956-DF34-48D5-8EA0-78BA91AD5FC3}"/>
    <hyperlink ref="AD605" r:id="rId1932" display="https://fbref.com/en/players/9ad8d732/matchlogs/2023-2024/summary/Jadan-Raymond-Match-Logs" xr:uid="{2C3A5E46-05E9-40C4-81A2-87E7A6DE3FA1}"/>
    <hyperlink ref="B132" r:id="rId1933" display="https://fbref.com/en/players/28b40c9c/Tim-Ream" xr:uid="{4B4505BD-1B09-4AD3-8DBE-356E84F27A4B}"/>
    <hyperlink ref="C132" r:id="rId1934" display="https://fbref.com/en/country/USA/United-States-Football" xr:uid="{7E94FCA9-AA82-4AF8-A525-2A8B674D3CDC}"/>
    <hyperlink ref="E132" r:id="rId1935" display="https://fbref.com/en/squads/fd962109/Fulham-Stats" xr:uid="{DBF0EBC5-91F7-4E41-99AF-13FDDE554F22}"/>
    <hyperlink ref="AD132" r:id="rId1936" display="https://fbref.com/en/players/28b40c9c/matchlogs/2023-2024/summary/Tim-Ream-Match-Logs" xr:uid="{9D63F4BA-655B-4AA4-8E3B-81FC7058DF0D}"/>
    <hyperlink ref="B412" r:id="rId1937" display="https://fbref.com/en/players/ab651565/Nathan-Redmond" xr:uid="{61FA9ED2-E8A8-4DEB-B56A-4D7DF5C76192}"/>
    <hyperlink ref="C412" r:id="rId1938" display="https://fbref.com/en/country/ENG/England-Football" xr:uid="{26F41F0A-8B53-4882-AFAF-30BCF8009321}"/>
    <hyperlink ref="E412" r:id="rId1939" display="https://fbref.com/en/squads/943e8050/Burnley-Stats" xr:uid="{C5BD43DC-B647-4DA1-8D23-3A1A8A05E666}"/>
    <hyperlink ref="AD412" r:id="rId1940" display="https://fbref.com/en/players/ab651565/matchlogs/2023-2024/summary/Nathan-Redmond-Match-Logs" xr:uid="{38F3D242-15FC-48B3-9CE8-FF75C5AC499A}"/>
    <hyperlink ref="B218" r:id="rId1941" display="https://fbref.com/en/players/803ae100/Harrison-Reed" xr:uid="{2D0DB552-C101-4144-91A4-22C26779F2A7}"/>
    <hyperlink ref="C218" r:id="rId1942" display="https://fbref.com/en/country/ENG/England-Football" xr:uid="{5F155ED6-51F5-4430-88B8-DE2C4D3DAD85}"/>
    <hyperlink ref="E218" r:id="rId1943" display="https://fbref.com/en/squads/fd962109/Fulham-Stats" xr:uid="{4D5933AD-F6D9-4DCA-B05D-17B85FDC0E3A}"/>
    <hyperlink ref="AD218" r:id="rId1944" display="https://fbref.com/en/players/803ae100/matchlogs/2023-2024/summary/Harrison-Reed-Match-Logs" xr:uid="{D6C37284-2E53-46A4-BF6D-46BABBF17098}"/>
    <hyperlink ref="B319" r:id="rId1945" display="https://fbref.com/en/players/3353737a/Sergio-Reguilon" xr:uid="{C5CDD176-688B-4507-A9AB-FCE0B1A6A7C5}"/>
    <hyperlink ref="C319" r:id="rId1946" display="https://fbref.com/en/country/ESP/Spain-Football" xr:uid="{2D359AB5-F4AF-4C9A-915E-3FFED3E78FE0}"/>
    <hyperlink ref="E319" r:id="rId1947" display="https://fbref.com/en/squads/19538871/Manchester-United-Stats" xr:uid="{2016174C-2BDE-4190-BD30-30D9BE48CFC4}"/>
    <hyperlink ref="AD319" r:id="rId1948" display="https://fbref.com/en/players/3353737a/matchlogs/2023-2024/summary/Sergio-Reguilon-Match-Logs" xr:uid="{937D6834-FDEB-4430-8550-F23AE36B2315}"/>
    <hyperlink ref="B241" r:id="rId1949" display="https://fbref.com/en/players/0f7533cd/Bobby-Reid" xr:uid="{B3BC9EDD-09E3-44A8-A8B0-6FAA887B1CD7}"/>
    <hyperlink ref="C241" r:id="rId1950" display="https://fbref.com/en/country/JAM/Jamaica-Football" xr:uid="{B77E8214-C416-45CB-9661-06191F4042BE}"/>
    <hyperlink ref="E241" r:id="rId1951" display="https://fbref.com/en/squads/fd962109/Fulham-Stats" xr:uid="{433435CC-E289-4D38-851D-8D30B360A9A0}"/>
    <hyperlink ref="AD241" r:id="rId1952" display="https://fbref.com/en/players/0f7533cd/matchlogs/2023-2024/summary/Bobby-Reid-Match-Logs" xr:uid="{D9A27A25-DAC5-4FBD-8D03-B0FFA8551498}"/>
    <hyperlink ref="B17" r:id="rId1953" display="https://fbref.com/en/players/1c7012b8/Declan-Rice" xr:uid="{C103F12C-9CAF-4A8F-9125-89E9FED5EB29}"/>
    <hyperlink ref="C17" r:id="rId1954" display="https://fbref.com/en/country/ENG/England-Football" xr:uid="{7752CACE-80D7-478F-A0BB-568EC499933E}"/>
    <hyperlink ref="E17" r:id="rId1955" display="https://fbref.com/en/squads/18bb7c10/Arsenal-Stats" xr:uid="{70DAB4F3-03B5-45D8-929A-B22D8A2DD04E}"/>
    <hyperlink ref="AD17" r:id="rId1956" display="https://fbref.com/en/players/1c7012b8/matchlogs/2023-2024/summary/Declan-Rice-Match-Logs" xr:uid="{38BD66E3-3314-44F1-972E-BB5ECAB8316E}"/>
    <hyperlink ref="B275" r:id="rId1957" display="https://fbref.com/en/players/0a3d6d2b/Chris-Richards" xr:uid="{493DD30E-9D36-4F0E-98CB-758279F44F73}"/>
    <hyperlink ref="C275" r:id="rId1958" display="https://fbref.com/en/country/USA/United-States-Football" xr:uid="{08221A3C-0B93-4F52-8FD0-7EF9A08C2AC7}"/>
    <hyperlink ref="E275" r:id="rId1959" display="https://fbref.com/en/squads/47c64c55/Crystal-Palace-Stats" xr:uid="{290989D5-044D-4A62-839C-DEC151EC64C6}"/>
    <hyperlink ref="AD275" r:id="rId1960" display="https://fbref.com/en/players/0a3d6d2b/matchlogs/2023-2024/summary/Chris-Richards-Match-Logs" xr:uid="{7225D5F1-DD45-4C89-A4C1-64473627DDE3}"/>
    <hyperlink ref="B221" r:id="rId1961" display="https://fbref.com/en/players/fa031b34/Richarlison" xr:uid="{9EE0B259-5E5D-420E-891F-1E563B84A71B}"/>
    <hyperlink ref="C221" r:id="rId1962" display="https://fbref.com/en/country/BRA/Brazil-Football" xr:uid="{6133AC11-E36C-4BCB-B9B2-7DE8CB23BF8C}"/>
    <hyperlink ref="E221" r:id="rId1963" display="https://fbref.com/en/squads/361ca564/Tottenham-Hotspur-Stats" xr:uid="{F336B0D6-986E-40FF-B211-578E1D3792B7}"/>
    <hyperlink ref="AD221" r:id="rId1964" display="https://fbref.com/en/players/fa031b34/matchlogs/2023-2024/summary/Richarlison-Match-Logs" xr:uid="{9D35716A-538E-4FF2-836A-8C524FE8C554}"/>
    <hyperlink ref="B392" r:id="rId1965" display="https://fbref.com/en/players/7a1f2c08/Jairo-Riedewald" xr:uid="{701FB842-318D-4E1A-BE13-6F57CA6E6563}"/>
    <hyperlink ref="C392" r:id="rId1966" display="https://fbref.com/en/country/NED/Netherlands-Football" xr:uid="{408A6D6D-A8FE-4F82-9212-6D053F8E9AB2}"/>
    <hyperlink ref="E392" r:id="rId1967" display="https://fbref.com/en/squads/47c64c55/Crystal-Palace-Stats" xr:uid="{0BC214DB-3A7F-48AE-9111-4EE56E9E5710}"/>
    <hyperlink ref="AD392" r:id="rId1968" display="https://fbref.com/en/players/7a1f2c08/matchlogs/2023-2024/summary/Jairo-Riedewald-Match-Logs" xr:uid="{AD4DEBF7-E6C3-4688-8F1B-484174C0FC4F}"/>
    <hyperlink ref="B424" r:id="rId1969" display="https://fbref.com/en/players/71ef519e/Matt-Ritchie" xr:uid="{D0CFE235-7D6C-4A23-9252-599EB9C2A188}"/>
    <hyperlink ref="C424" r:id="rId1970" display="https://fbref.com/en/country/SCO/Scotland-Football" xr:uid="{7035FBFE-CDE1-4A5C-8BF9-FEEFB86A2566}"/>
    <hyperlink ref="E424" r:id="rId1971" display="https://fbref.com/en/squads/b2b47a98/Newcastle-United-Stats" xr:uid="{A343EC39-810A-4BB9-BF6E-FDC861A6F697}"/>
    <hyperlink ref="AD424" r:id="rId1972" display="https://fbref.com/en/players/71ef519e/matchlogs/2023-2024/summary/Matt-Ritchie-Match-Logs" xr:uid="{D1A0E126-9CEE-4EB2-8701-3A20F4C273A3}"/>
    <hyperlink ref="B222" r:id="rId1973" display="https://fbref.com/en/players/24fae784/Connor-Roberts" xr:uid="{0070AB2C-94E9-48C5-B99D-578406F32ADC}"/>
    <hyperlink ref="C222" r:id="rId1974" display="https://fbref.com/en/country/WAL/Wales-Football" xr:uid="{7C627B2D-D81B-4919-A368-F61A5A196954}"/>
    <hyperlink ref="E222" r:id="rId1975" display="https://fbref.com/en/squads/943e8050/Burnley-Stats" xr:uid="{1752FFD7-2683-4199-80F6-7CC808A2ED9C}"/>
    <hyperlink ref="AD222" r:id="rId1976" display="https://fbref.com/en/players/24fae784/matchlogs/2023-2024/summary/Connor-Roberts-Match-Logs" xr:uid="{4FA0D5F2-0DCB-4274-B0EB-D9485C555624}"/>
    <hyperlink ref="B232" r:id="rId1977" display="https://fbref.com/en/players/2e4f5f03/Andrew-Robertson" xr:uid="{7E8A3070-8877-412C-93B6-A9E0A0E29F69}"/>
    <hyperlink ref="C232" r:id="rId1978" display="https://fbref.com/en/country/SCO/Scotland-Football" xr:uid="{5139AEB5-6BC8-4D94-A5FE-5557711229B7}"/>
    <hyperlink ref="E232" r:id="rId1979" display="https://fbref.com/en/squads/822bd0ba/Liverpool-Stats" xr:uid="{BA8B58E0-D7CA-4C69-BE0A-1ED73E39607B}"/>
    <hyperlink ref="AD232" r:id="rId1980" display="https://fbref.com/en/players/2e4f5f03/matchlogs/2023-2024/summary/Andrew-Robertson-Match-Logs" xr:uid="{530F9E22-51A4-49FE-B498-29773CE6FA33}"/>
    <hyperlink ref="B41" r:id="rId1981" display="https://fbref.com/en/players/289601e6/Antonee-Robinson" xr:uid="{82078B76-3260-4634-A3EA-5CE7555A0144}"/>
    <hyperlink ref="C41" r:id="rId1982" display="https://fbref.com/en/country/USA/United-States-Football" xr:uid="{43458BF0-3DCB-4289-8B3D-92BCCBB64075}"/>
    <hyperlink ref="E41" r:id="rId1983" display="https://fbref.com/en/squads/fd962109/Fulham-Stats" xr:uid="{32696D28-A690-4D82-97F2-B78D326B155C}"/>
    <hyperlink ref="AD41" r:id="rId1984" display="https://fbref.com/en/players/289601e6/matchlogs/2023-2024/summary/Antonee-Robinson-Match-Logs" xr:uid="{5E3D97CF-D6C4-40A0-AADD-74ACCB502DF5}"/>
    <hyperlink ref="B43" r:id="rId1985" display="https://fbref.com/en/players/7399c7a8/Jack-Robinson" xr:uid="{02DE5E23-B322-44F6-92CB-4DD3C250DB02}"/>
    <hyperlink ref="C43" r:id="rId1986" display="https://fbref.com/en/country/ENG/England-Football" xr:uid="{D74DAEA5-3403-4422-BBE8-5CE6E949C23F}"/>
    <hyperlink ref="E43" r:id="rId1987" display="https://fbref.com/en/squads/1df6b87e/Sheffield-United-Stats" xr:uid="{32E52DF5-3E0F-4C34-828D-31AEA7FB48A7}"/>
    <hyperlink ref="AD43" r:id="rId1988" display="https://fbref.com/en/players/7399c7a8/matchlogs/2023-2024/summary/Jack-Robinson-Match-Logs" xr:uid="{62367AA0-0089-4241-9716-5F8F7A17CFBA}"/>
    <hyperlink ref="B606" r:id="rId1989" display="https://fbref.com/en/players/17acc2ed/Marek-Rodak" xr:uid="{A0CAF496-024F-419D-8125-6A5F418EBA44}"/>
    <hyperlink ref="C606" r:id="rId1990" display="https://fbref.com/en/country/SVK/Slovakia-Football" xr:uid="{71418040-AA62-41E7-ADD3-76F1120BB209}"/>
    <hyperlink ref="E606" r:id="rId1991" display="https://fbref.com/en/squads/fd962109/Fulham-Stats" xr:uid="{55CDD337-572F-4B82-B66C-CBF9A3650883}"/>
    <hyperlink ref="AD606" r:id="rId1992" display="https://fbref.com/en/players/17acc2ed/matchlogs/2023-2024/summary/Marek-Rodak-Match-Logs" xr:uid="{D9D96320-F72B-457E-BA63-E331A07F297C}"/>
    <hyperlink ref="B119" r:id="rId1993" display="https://fbref.com/en/players/6434f10d/Rodri" xr:uid="{3392D6AB-AA71-4234-BC69-88D2E6185EA7}"/>
    <hyperlink ref="C119" r:id="rId1994" display="https://fbref.com/en/country/ESP/Spain-Football" xr:uid="{3CA4FEFA-5D9A-4578-B2AD-5259911BD20C}"/>
    <hyperlink ref="E119" r:id="rId1995" display="https://fbref.com/en/squads/b8fd03ef/Manchester-City-Stats" xr:uid="{49F5F8FE-0699-436A-BF2D-583FE0BFE5A1}"/>
    <hyperlink ref="AD119" r:id="rId1996" display="https://fbref.com/en/players/6434f10d/matchlogs/2023-2024/summary/Rodri-Match-Logs" xr:uid="{D11A6A7D-AEEE-4BAE-B826-015E62C5B72A}"/>
    <hyperlink ref="B237" r:id="rId1997" display="https://fbref.com/en/players/4ab53cdb/Jay-Rodriguez" xr:uid="{3192AECA-7E9C-4557-A3F3-75C98D5A7979}"/>
    <hyperlink ref="C237" r:id="rId1998" display="https://fbref.com/en/country/ENG/England-Football" xr:uid="{31C10C89-DD2C-465B-AD42-7A2DC2E998CD}"/>
    <hyperlink ref="E237" r:id="rId1999" display="https://fbref.com/en/squads/943e8050/Burnley-Stats" xr:uid="{149B18E1-C1AE-417D-ADB2-7AE80742178C}"/>
    <hyperlink ref="AD237" r:id="rId2000" display="https://fbref.com/en/players/4ab53cdb/matchlogs/2023-2024/summary/Jay-Rodriguez-Match-Logs" xr:uid="{54D8F962-C917-4655-9811-CEC67B4D5217}"/>
    <hyperlink ref="B266" r:id="rId2001" display="https://fbref.com/en/players/57c94db2/Mads-Roerslev" xr:uid="{17AD0F03-5B75-45B8-AA7D-716BA7768CC0}"/>
    <hyperlink ref="C266" r:id="rId2002" display="https://fbref.com/en/country/DEN/Denmark-Football" xr:uid="{E8B375C6-B9E5-4EE2-975E-6C86F1057925}"/>
    <hyperlink ref="E266" r:id="rId2003" display="https://fbref.com/en/squads/cd051869/Brentford-Stats" xr:uid="{23EB93F2-6792-4F65-AD8A-B44ED8C62A15}"/>
    <hyperlink ref="AD266" r:id="rId2004" display="https://fbref.com/en/players/57c94db2/matchlogs/2023-2024/summary/Mads-Roerslev-Match-Logs" xr:uid="{FEFBFE15-58C8-43FA-8103-88A449D0598A}"/>
    <hyperlink ref="B123" r:id="rId2005" display="https://fbref.com/en/players/a3d94a58/Cristian-Romero" xr:uid="{E0A305AF-5642-4133-BFAC-0966FA760C55}"/>
    <hyperlink ref="C123" r:id="rId2006" display="https://fbref.com/en/country/ARG/Argentina-Football" xr:uid="{34788FE9-0939-417F-9945-CE6CC05B9E50}"/>
    <hyperlink ref="E123" r:id="rId2007" display="https://fbref.com/en/squads/361ca564/Tottenham-Hotspur-Stats" xr:uid="{5DD50A49-C844-4598-A6DE-F25F4C967BDD}"/>
    <hyperlink ref="AD123" r:id="rId2008" display="https://fbref.com/en/players/a3d94a58/matchlogs/2023-2024/summary/Cristian-Romero-Match-Logs" xr:uid="{214F50FC-FB51-488F-B86C-625B6BAAA896}"/>
    <hyperlink ref="B331" r:id="rId2009" display="https://fbref.com/en/players/10a10454/Joe-Rothwell" xr:uid="{CF4DE7DC-49E8-4341-B054-D28AF80C4678}"/>
    <hyperlink ref="C331" r:id="rId2010" display="https://fbref.com/en/country/ENG/England-Football" xr:uid="{FB04C07A-5D89-4DC9-AA1C-D6DB37AF5DBF}"/>
    <hyperlink ref="E331" r:id="rId2011" display="https://fbref.com/en/squads/4ba7cbea/Bournemouth-Stats" xr:uid="{9A58E46C-3299-4CBC-A94B-052E933B78F4}"/>
    <hyperlink ref="AD331" r:id="rId2012" display="https://fbref.com/en/players/10a10454/matchlogs/2023-2024/summary/Joe-Rothwell-Match-Logs" xr:uid="{0DF45608-2CE7-497F-9218-655BE7F82334}"/>
    <hyperlink ref="B228" r:id="rId2013" display="https://fbref.com/en/players/a9b1c319/Pelly-Ruddock-Mpanzu" xr:uid="{428A1491-94F9-4211-88EF-587FE409EA1D}"/>
    <hyperlink ref="C228" r:id="rId2014" display="https://fbref.com/en/country/COD/Congo-DR-Football" xr:uid="{A005E20D-13C9-4FCD-AAE4-73AA12ACED99}"/>
    <hyperlink ref="E228" r:id="rId2015" display="https://fbref.com/en/squads/e297cd13/Luton-Town-Stats" xr:uid="{842FC457-DCAB-49D2-BD76-782F940FC541}"/>
    <hyperlink ref="AD228" r:id="rId2016" display="https://fbref.com/en/players/a9b1c319/matchlogs/2023-2024/summary/Pelly-Ruddock-Mpanzu-Match-Logs" xr:uid="{E5021654-7616-4FEF-A808-FC98CCF50A09}"/>
    <hyperlink ref="B72" r:id="rId2017" display="https://fbref.com/en/players/903b6e8b/Jose-Sa" xr:uid="{A5D39E66-C63E-4638-A42C-95A9C399A571}"/>
    <hyperlink ref="C72" r:id="rId2018" display="https://fbref.com/en/country/POR/Portugal-Football" xr:uid="{95687869-53A7-422E-BBE5-CC7790C64FDE}"/>
    <hyperlink ref="E72" r:id="rId2019" display="https://fbref.com/en/squads/8cec06e1/Wolverhampton-Wanderers-Stats" xr:uid="{4D7794E6-4CF8-4206-9E45-414DDF5A5F1E}"/>
    <hyperlink ref="AD72" r:id="rId2020" display="https://fbref.com/en/players/903b6e8b/matchlogs/2023-2024/summary/Jose-Sa-Match-Logs" xr:uid="{58AB3EA5-06CE-4B61-8CB3-5796BE6A81D8}"/>
    <hyperlink ref="B607" r:id="rId2021" display="https://fbref.com/en/players/187ab096/Charles-Sagoe-Jr" xr:uid="{E19FBC5E-A01A-45C6-B396-E117FFF58EF5}"/>
    <hyperlink ref="C607" r:id="rId2022" display="https://fbref.com/en/country/ENG/England-Football" xr:uid="{44854D33-6B68-465A-B2AF-A75A5EA4DAD9}"/>
    <hyperlink ref="E607" r:id="rId2023" display="https://fbref.com/en/squads/18bb7c10/Arsenal-Stats" xr:uid="{364884EB-A956-4DC9-8F86-4D5E769F54F8}"/>
    <hyperlink ref="AD607" r:id="rId2024" display="https://fbref.com/en/players/187ab096/matchlogs/2023-2024/summary/Charles-Sagoe-Jr-Match-Logs" xr:uid="{C9D53378-11EF-4D58-81DC-7D7A2DAA6035}"/>
    <hyperlink ref="B46" r:id="rId2025" display="https://fbref.com/en/players/bc7dc64d/Bukayo-Saka" xr:uid="{3DC83F9F-D51B-4ED0-80ED-D45EED9F3954}"/>
    <hyperlink ref="C46" r:id="rId2026" display="https://fbref.com/en/country/ENG/England-Football" xr:uid="{7F4FEAAC-4641-4694-A545-8382897B2078}"/>
    <hyperlink ref="E46" r:id="rId2027" display="https://fbref.com/en/squads/18bb7c10/Arsenal-Stats" xr:uid="{356B0D15-731F-4851-B996-E2B5085DF83C}"/>
    <hyperlink ref="AD46" r:id="rId2028" display="https://fbref.com/en/players/bc7dc64d/matchlogs/2023-2024/summary/Bukayo-Saka-Match-Logs" xr:uid="{B172A74A-0341-45B0-A355-DABA86186197}"/>
    <hyperlink ref="B18" r:id="rId2029" display="https://fbref.com/en/players/e342ad68/Mohamed-Salah" xr:uid="{CA3782C2-C7A5-4BFD-903A-6589C4539D91}"/>
    <hyperlink ref="C18" r:id="rId2030" display="https://fbref.com/en/country/EGY/Egypt-Football" xr:uid="{8A05E6F8-1E6B-48DE-8F47-46ED82D6B887}"/>
    <hyperlink ref="E18" r:id="rId2031" display="https://fbref.com/en/squads/822bd0ba/Liverpool-Stats" xr:uid="{70FE164C-FEAB-4599-BE52-BDBDA6B9ADC1}"/>
    <hyperlink ref="AD18" r:id="rId2032" display="https://fbref.com/en/players/e342ad68/matchlogs/2023-2024/summary/Mohamed-Salah-Match-Logs" xr:uid="{4C74714B-F42D-48CF-99C0-D07C66EA0415}"/>
    <hyperlink ref="B9" r:id="rId2033" display="https://fbref.com/en/players/972aeb2a/William-Saliba" xr:uid="{97AC4959-34C1-4CC1-B5C0-303E26886730}"/>
    <hyperlink ref="C9" r:id="rId2034" display="https://fbref.com/en/country/FRA/France-Football" xr:uid="{A61B601B-B15A-4C8F-A275-42F6D5947D81}"/>
    <hyperlink ref="E9" r:id="rId2035" display="https://fbref.com/en/squads/18bb7c10/Arsenal-Stats" xr:uid="{C2A536CF-FBE9-4C02-A345-083EE7039F7A}"/>
    <hyperlink ref="AD9" r:id="rId2036" display="https://fbref.com/en/players/972aeb2a/matchlogs/2023-2024/summary/William-Saliba-Match-Logs" xr:uid="{C4231F4B-62DB-4B52-BA26-80E9672B7858}"/>
    <hyperlink ref="B379" r:id="rId2037" display="https://fbref.com/en/players/1b4f1169/Albert-Sambi-Lokonga" xr:uid="{0CE8CB49-6A9E-4E58-A062-F615F151FB4C}"/>
    <hyperlink ref="C379" r:id="rId2038" display="https://fbref.com/en/country/BEL/Belgium-Football" xr:uid="{B27F66B8-8ED3-468D-BEEB-F4980B8B2105}"/>
    <hyperlink ref="E379" r:id="rId2039" display="https://fbref.com/en/squads/e297cd13/Luton-Town-Stats" xr:uid="{B48C4DBF-C42D-48ED-A71B-470748CC622A}"/>
    <hyperlink ref="AD379" r:id="rId2040" display="https://fbref.com/en/players/1b4f1169/matchlogs/2023-2024/summary/Albert-Sambi-Lokonga-Match-Logs" xr:uid="{9250A0EE-B38A-4814-9730-F62010DAF811}"/>
    <hyperlink ref="B445" r:id="rId2041" display="https://fbref.com/en/players/da7b447d/Davinson-Sanchez" xr:uid="{2FB09A44-6896-4017-AE18-C2AB6BB369D2}"/>
    <hyperlink ref="C445" r:id="rId2042" display="https://fbref.com/en/country/COL/Colombia-Football" xr:uid="{A4CED01E-FDAE-46F2-9957-79869045D138}"/>
    <hyperlink ref="E445" r:id="rId2043" display="https://fbref.com/en/squads/361ca564/Tottenham-Hotspur-Stats" xr:uid="{8737027D-8666-4E26-BCF5-4EE37C6F48F4}"/>
    <hyperlink ref="AD445" r:id="rId2044" display="https://fbref.com/en/players/da7b447d/matchlogs/2023-2024/summary/Davinson-Sanchez-Match-Logs" xr:uid="{9DC4EFFD-F8BF-4CF8-A540-7FDFC9EED392}"/>
    <hyperlink ref="B54" r:id="rId2045" display="https://fbref.com/en/players/6a713852/Robert-Sanchez" xr:uid="{B943E783-11CB-4DF0-AB6F-058186C8A72D}"/>
    <hyperlink ref="C54" r:id="rId2046" display="https://fbref.com/en/country/ESP/Spain-Football" xr:uid="{DF43D3F6-CAA2-468A-8D7A-0BE84550EB16}"/>
    <hyperlink ref="E54" r:id="rId2047" display="https://fbref.com/en/squads/cff3d9bb/Chelsea-Stats" xr:uid="{5B6241D6-A0F6-42B4-A278-317B890AACBD}"/>
    <hyperlink ref="AD54" r:id="rId2048" display="https://fbref.com/en/players/6a713852/matchlogs/2023-2024/summary/Robert-Sanchez-Match-Logs" xr:uid="{89A94DA3-671F-4D96-AE8C-CB479A2F7719}"/>
    <hyperlink ref="B443" r:id="rId2049" display="https://fbref.com/en/players/dbf053da/Jadon-Sancho" xr:uid="{B3A648FA-0325-49CA-AED9-BF55013D9559}"/>
    <hyperlink ref="C443" r:id="rId2050" display="https://fbref.com/en/country/ENG/England-Football" xr:uid="{20878466-6F35-497B-95A0-47D57CD0E925}"/>
    <hyperlink ref="E443" r:id="rId2051" display="https://fbref.com/en/squads/19538871/Manchester-United-Stats" xr:uid="{EADD77A0-C6A5-4EBD-8A01-9E7FC9F72CEE}"/>
    <hyperlink ref="AD443" r:id="rId2052" display="https://fbref.com/en/players/dbf053da/matchlogs/2023-2024/summary/Jadon-Sancho-Match-Logs" xr:uid="{F660A7F9-0646-48F2-B935-CF3542234114}"/>
    <hyperlink ref="B224" r:id="rId2053" display="https://fbref.com/en/players/bced0375/Ibrahim-Sangare" xr:uid="{00C279F9-4195-4541-AE26-1F189CECEB56}"/>
    <hyperlink ref="C224" r:id="rId2054" display="https://fbref.com/en/country/CIV/Cote-dIvoire-Football" xr:uid="{C79122DA-A862-4172-AE2A-EAC1826152ED}"/>
    <hyperlink ref="E224" r:id="rId2055" display="https://fbref.com/en/squads/e4a775cb/Nottingham-Forest-Stats" xr:uid="{CFEB9340-B149-4020-85D1-925A2F32BFF4}"/>
    <hyperlink ref="AD224" r:id="rId2056" display="https://fbref.com/en/players/bced0375/matchlogs/2023-2024/summary/Ibrahim-Sangare-Match-Logs" xr:uid="{15870285-2921-44AB-9B30-C36B27349CAE}"/>
    <hyperlink ref="B608" r:id="rId2057" display="https://fbref.com/en/players/88b3215c/Yago-Santiago" xr:uid="{A5F0E4E7-EDB0-4C93-B57C-20E738BC3434}"/>
    <hyperlink ref="C608" r:id="rId2058" display="https://fbref.com/en/country/ESP/Spain-Football" xr:uid="{7139FF73-643B-4425-80C5-C782D9F1BB98}"/>
    <hyperlink ref="E608" r:id="rId2059" display="https://fbref.com/en/squads/361ca564/Tottenham-Hotspur-Stats" xr:uid="{8BD7C936-115C-4147-A145-4586F86FDB29}"/>
    <hyperlink ref="AD608" r:id="rId2060" display="https://fbref.com/en/players/88b3215c/matchlogs/2023-2024/summary/Yago-Santiago-Match-Logs" xr:uid="{C741AAEE-6BF6-4F0E-B8C0-D577B5ED720D}"/>
    <hyperlink ref="B609" r:id="rId2061" display="https://fbref.com/en/players/dd745366/Andrey-Santos" xr:uid="{B278421F-128C-4F99-9A55-55F9E07EC949}"/>
    <hyperlink ref="C609" r:id="rId2062" display="https://fbref.com/en/country/BRA/Brazil-Football" xr:uid="{25303D5C-354F-4AB0-A368-8584E925DC82}"/>
    <hyperlink ref="E609" r:id="rId2063" display="https://fbref.com/en/squads/cff3d9bb/Chelsea-Stats" xr:uid="{66BF73A1-3F45-43C1-BDF6-A7952A5296C8}"/>
    <hyperlink ref="AD609" r:id="rId2064" display="https://fbref.com/en/players/dd745366/matchlogs/2023-2024/summary/Andrey-Santos-Match-Logs" xr:uid="{87252D45-C5A3-4EE2-95F5-3B983251A6A4}"/>
    <hyperlink ref="B489" r:id="rId2065" display="https://fbref.com/en/players/dd745366/Andrey-Santos" xr:uid="{53E3A2BF-ABE4-4973-9D7A-2CB0BB318135}"/>
    <hyperlink ref="C489" r:id="rId2066" display="https://fbref.com/en/country/BRA/Brazil-Football" xr:uid="{4345FE26-B6C1-4569-9C73-98CFB8B13149}"/>
    <hyperlink ref="E489" r:id="rId2067" display="https://fbref.com/en/squads/e4a775cb/Nottingham-Forest-Stats" xr:uid="{1D52BF0A-AD84-49A6-8373-FB504383AAAF}"/>
    <hyperlink ref="AD489" r:id="rId2068" display="https://fbref.com/en/players/dd745366/matchlogs/2023-2024/summary/Andrey-Santos-Match-Logs" xr:uid="{33B8821A-A0DB-46BD-B518-9EAB1C9BBAE6}"/>
    <hyperlink ref="B284" r:id="rId2069" display="https://fbref.com/en/players/9744ff80/Pablo-Sarabia" xr:uid="{3FA043A1-D378-456A-9A1E-AE3879B799A8}"/>
    <hyperlink ref="C284" r:id="rId2070" display="https://fbref.com/en/country/ESP/Spain-Football" xr:uid="{35934D2B-385E-4E7F-B5CD-D1E08E848CD2}"/>
    <hyperlink ref="E284" r:id="rId2071" display="https://fbref.com/en/squads/8cec06e1/Wolverhampton-Wanderers-Stats" xr:uid="{3A216AFC-F76B-4F6D-8FE2-DC2D6CCA7DB6}"/>
    <hyperlink ref="AD284" r:id="rId2072" display="https://fbref.com/en/players/9744ff80/matchlogs/2023-2024/summary/Pablo-Sarabia-Match-Logs" xr:uid="{CA87BAE9-CD59-4726-971F-ABB8C2026E74}"/>
    <hyperlink ref="B610" r:id="rId2073" display="https://fbref.com/en/players/37739c71/Calum-Scanlon" xr:uid="{B321C12A-627D-4E7A-9383-DD2A52204983}"/>
    <hyperlink ref="C610" r:id="rId2074" display="https://fbref.com/en/country/ENG/England-Football" xr:uid="{822DC202-74C7-4D73-9385-3CAAC850432C}"/>
    <hyperlink ref="E610" r:id="rId2075" display="https://fbref.com/en/squads/822bd0ba/Liverpool-Stats" xr:uid="{A671E23E-DF89-4C98-9326-8E849BACB4ED}"/>
    <hyperlink ref="AD610" r:id="rId2076" display="https://fbref.com/en/players/37739c71/matchlogs/2023-2024/summary/Calum-Scanlon-Match-Logs" xr:uid="{0C231D09-FCD0-4845-ABF1-B2663FE082C2}"/>
    <hyperlink ref="B367" r:id="rId2077" display="https://fbref.com/en/players/52afb588/Kevin-Schade" xr:uid="{E770A1A2-CA6A-4483-9F8A-AF8BBDED7ABC}"/>
    <hyperlink ref="C367" r:id="rId2078" display="https://fbref.com/en/country/GER/Germany-Football" xr:uid="{5F0F1E1A-A2C2-42F7-9280-138E6CA70FEC}"/>
    <hyperlink ref="E367" r:id="rId2079" display="https://fbref.com/en/squads/cd051869/Brentford-Stats" xr:uid="{AABF92F8-DE7E-4BD5-84DB-9C0F76791B7B}"/>
    <hyperlink ref="AD367" r:id="rId2080" display="https://fbref.com/en/players/52afb588/matchlogs/2023-2024/summary/Kevin-Schade-Match-Logs" xr:uid="{9C5174D7-BF45-481F-B9D7-63FDA9A160C9}"/>
    <hyperlink ref="B19" r:id="rId2081" display="https://fbref.com/en/players/c8aa95da/Fabian-Schar" xr:uid="{29463004-210A-4A60-BB64-5D70FC0B0613}"/>
    <hyperlink ref="C19" r:id="rId2082" display="https://fbref.com/en/country/SUI/Switzerland-Football" xr:uid="{E5B355F8-CF48-42EB-9856-BB8CF26FC0E6}"/>
    <hyperlink ref="E19" r:id="rId2083" display="https://fbref.com/en/squads/b2b47a98/Newcastle-United-Stats" xr:uid="{4A9B54FD-4957-4A13-ADF9-314A43186F05}"/>
    <hyperlink ref="AD19" r:id="rId2084" display="https://fbref.com/en/players/c8aa95da/matchlogs/2023-2024/summary/Fabian-Schar-Match-Logs" xr:uid="{F3E498F4-5D48-44F0-8642-82E68AEEBB85}"/>
    <hyperlink ref="B149" r:id="rId2085" display="https://fbref.com/en/players/3312f911/Jeffrey-Schlupp" xr:uid="{21FF9B6E-5A11-4E79-B734-B9DB769A5F0B}"/>
    <hyperlink ref="C149" r:id="rId2086" display="https://fbref.com/en/country/GHA/Ghana-Football" xr:uid="{BC2EE6DE-6236-4A7E-95BC-ACB74F00665B}"/>
    <hyperlink ref="E149" r:id="rId2087" display="https://fbref.com/en/squads/47c64c55/Crystal-Palace-Stats" xr:uid="{86CFB3A5-2473-4856-A4D7-B2384D9F2C09}"/>
    <hyperlink ref="AD149" r:id="rId2088" display="https://fbref.com/en/players/3312f911/matchlogs/2023-2024/summary/Jeffrey-Schlupp-Match-Logs" xr:uid="{60FBD4F5-6FD6-4F7B-B339-7A7002B9EC3C}"/>
    <hyperlink ref="B377" r:id="rId2089" display="https://fbref.com/en/players/104d0bb8/Alex-Scott" xr:uid="{B687A17D-7550-4782-AF82-A6ED41F30E9D}"/>
    <hyperlink ref="C377" r:id="rId2090" display="https://fbref.com/en/country/ENG/England-Football" xr:uid="{41CB8DC6-DEF4-404E-9000-15BC5F424E3C}"/>
    <hyperlink ref="E377" r:id="rId2091" display="https://fbref.com/en/squads/4ba7cbea/Bournemouth-Stats" xr:uid="{174AB9C1-7AE3-46F3-8896-DA41E12E0CAC}"/>
    <hyperlink ref="AD377" r:id="rId2092" display="https://fbref.com/en/players/104d0bb8/matchlogs/2023-2024/summary/Alex-Scott-Match-Logs" xr:uid="{C145D913-7DAE-432F-BCEF-B384C5575253}"/>
    <hyperlink ref="B40" r:id="rId2093" display="https://fbref.com/en/players/d04b94db/Nelson-Semedo" xr:uid="{FDB882D4-E428-4CF8-8F56-EB275438B3F5}"/>
    <hyperlink ref="C40" r:id="rId2094" display="https://fbref.com/en/country/POR/Portugal-Football" xr:uid="{5AFBD49A-99AC-4713-88D3-838151D38B73}"/>
    <hyperlink ref="E40" r:id="rId2095" display="https://fbref.com/en/squads/8cec06e1/Wolverhampton-Wanderers-Stats" xr:uid="{14F084A4-7622-4865-90F4-E36E08CC5620}"/>
    <hyperlink ref="AD40" r:id="rId2096" display="https://fbref.com/en/players/d04b94db/matchlogs/2023-2024/summary/Nelson-Semedo-Match-Logs" xr:uid="{ABB6BAF6-C101-4BAC-91D9-D8A05EADC26A}"/>
    <hyperlink ref="B225" r:id="rId2097" display="https://fbref.com/en/players/efd2ec23/Antoine-Semenyo" xr:uid="{EDF670D9-C4A1-4784-908C-234C0A0F7D89}"/>
    <hyperlink ref="C225" r:id="rId2098" display="https://fbref.com/en/country/GHA/Ghana-Football" xr:uid="{6B05CC2D-40A2-472B-B54F-D319CDC4C42B}"/>
    <hyperlink ref="E225" r:id="rId2099" display="https://fbref.com/en/squads/4ba7cbea/Bournemouth-Stats" xr:uid="{983BC409-68F1-439D-95DE-9F9FA1E29BA9}"/>
    <hyperlink ref="AD225" r:id="rId2100" display="https://fbref.com/en/players/efd2ec23/matchlogs/2023-2024/summary/Antoine-Semenyo-Match-Logs" xr:uid="{6B5F5626-2457-4D2A-AA5A-09F1CD4B07D4}"/>
    <hyperlink ref="B157" r:id="rId2101" display="https://fbref.com/en/players/35141f4c/Marcos-Senesi" xr:uid="{D74BE166-DA1A-4981-9D51-ABE2C2B5DDEB}"/>
    <hyperlink ref="C157" r:id="rId2102" display="https://fbref.com/en/country/ARG/Argentina-Football" xr:uid="{8A8E39D3-E1A4-496B-A30F-23D3FFBF3B77}"/>
    <hyperlink ref="E157" r:id="rId2103" display="https://fbref.com/en/squads/4ba7cbea/Bournemouth-Stats" xr:uid="{6824DEB2-2ECB-4480-AF70-C84855889FC9}"/>
    <hyperlink ref="AD157" r:id="rId2104" display="https://fbref.com/en/players/35141f4c/matchlogs/2023-2024/summary/Marcos-Senesi-Match-Logs" xr:uid="{D1F74F2C-0942-4B0B-8C7D-ECA00EA7F303}"/>
    <hyperlink ref="B611" r:id="rId2105" display="https://fbref.com/en/players/e4e0deaa/Femi-Seriki" xr:uid="{E70E7E23-CDC1-4649-A594-EA476E803665}"/>
    <hyperlink ref="C611" r:id="rId2106" display="https://fbref.com/en/country/ENG/England-Football" xr:uid="{B4FA495F-C62A-4713-9FD8-4A7B16D1ABE4}"/>
    <hyperlink ref="E611" r:id="rId2107" display="https://fbref.com/en/squads/1df6b87e/Sheffield-United-Stats" xr:uid="{63A327EC-F8A4-4B12-AF0D-ACAC492976DC}"/>
    <hyperlink ref="AD611" r:id="rId2108" display="https://fbref.com/en/players/e4e0deaa/matchlogs/2023-2024/summary/Femi-Seriki-Match-Logs" xr:uid="{9540AD98-AFC5-4394-8E23-43CFB1DC70DE}"/>
    <hyperlink ref="B240" r:id="rId2109" display="https://fbref.com/en/players/9c94165b/Luke-Shaw" xr:uid="{9A4E0A3F-5DE7-4BEE-8CF3-51BA72FCB252}"/>
    <hyperlink ref="C240" r:id="rId2110" display="https://fbref.com/en/country/ENG/England-Football" xr:uid="{B2DFC69E-E172-4CD6-9FA4-3C403D51C420}"/>
    <hyperlink ref="E240" r:id="rId2111" display="https://fbref.com/en/squads/19538871/Manchester-United-Stats" xr:uid="{1CF00FAE-CADD-4168-BAA5-7E8829A7C57B}"/>
    <hyperlink ref="AD240" r:id="rId2112" display="https://fbref.com/en/players/9c94165b/matchlogs/2023-2024/summary/Luke-Shaw-Match-Logs" xr:uid="{4F24E4DC-8E8A-4D7B-9E08-164DF387D47D}"/>
    <hyperlink ref="B612" r:id="rId2113" display="https://fbref.com/en/players/ee7c0a5e/James-Shea" xr:uid="{9E795FF1-7730-4672-AD4B-FBC9FCA97DD0}"/>
    <hyperlink ref="C612" r:id="rId2114" display="https://fbref.com/en/country/ENG/England-Football" xr:uid="{F46C2353-8C72-4EF1-AEF4-881A709E79DE}"/>
    <hyperlink ref="E612" r:id="rId2115" display="https://fbref.com/en/squads/e297cd13/Luton-Town-Stats" xr:uid="{3647075A-E3E7-438B-8E62-2C5C52A10975}"/>
    <hyperlink ref="AD612" r:id="rId2116" display="https://fbref.com/en/players/ee7c0a5e/matchlogs/2023-2024/summary/James-Shea-Match-Logs" xr:uid="{82D48294-9238-43BD-837E-1E4406B0FD8C}"/>
    <hyperlink ref="B120" r:id="rId2117" display="https://fbref.com/en/players/3eb22ec9/Bernardo-Silva" xr:uid="{9BCA81B4-008A-4CA2-9F05-05CD1CFB24F2}"/>
    <hyperlink ref="C120" r:id="rId2118" display="https://fbref.com/en/country/POR/Portugal-Football" xr:uid="{9A869E5E-5DDB-4076-85B1-E803AC3E5D9C}"/>
    <hyperlink ref="E120" r:id="rId2119" display="https://fbref.com/en/squads/b8fd03ef/Manchester-City-Stats" xr:uid="{E7544CA2-89DF-4A60-80A5-85BA715A66DE}"/>
    <hyperlink ref="AD120" r:id="rId2120" display="https://fbref.com/en/players/3eb22ec9/matchlogs/2023-2024/summary/Bernardo-Silva-Match-Logs" xr:uid="{522652EF-0318-42DD-B1EC-5E008D38F729}"/>
    <hyperlink ref="B365" r:id="rId2121" display="https://fbref.com/en/players/e7aa9d7c/Fabio-Silva" xr:uid="{F70080E5-0CA3-4388-B790-02018BCD23E0}"/>
    <hyperlink ref="C365" r:id="rId2122" display="https://fbref.com/en/country/POR/Portugal-Football" xr:uid="{EBA97C60-388E-4D92-A108-15851A753413}"/>
    <hyperlink ref="E365" r:id="rId2123" display="https://fbref.com/en/squads/8cec06e1/Wolverhampton-Wanderers-Stats" xr:uid="{1C00A261-2C5B-4B9B-97FA-231301FA6323}"/>
    <hyperlink ref="AD365" r:id="rId2124" display="https://fbref.com/en/players/e7aa9d7c/matchlogs/2023-2024/summary/Fabio-Silva-Match-Logs" xr:uid="{F87A4C2A-F8D6-4CE7-963A-7A48023484FD}"/>
    <hyperlink ref="B25" r:id="rId2125" display="https://fbref.com/en/players/86e7deaf/Thiago-Silva" xr:uid="{9C0A10CA-8667-43BB-AB0E-30A9BE7DA92C}"/>
    <hyperlink ref="C25" r:id="rId2126" display="https://fbref.com/en/country/BRA/Brazil-Football" xr:uid="{94DF0E59-743B-4601-90D4-AB5B426D473D}"/>
    <hyperlink ref="E25" r:id="rId2127" display="https://fbref.com/en/squads/cff3d9bb/Chelsea-Stats" xr:uid="{0982D782-BDB1-4D27-BBAD-BB73896D9012}"/>
    <hyperlink ref="AD25" r:id="rId2128" display="https://fbref.com/en/players/86e7deaf/matchlogs/2023-2024/summary/Thiago-Silva-Match-Logs" xr:uid="{BA7DB132-FB85-4623-AF13-ADD8D30CD866}"/>
    <hyperlink ref="B359" r:id="rId2129" display="https://fbref.com/en/players/8e16dd48/Luis-Sinisterra" xr:uid="{F821CA0D-8966-495C-BA9C-A8023CF187F5}"/>
    <hyperlink ref="C359" r:id="rId2130" display="https://fbref.com/en/country/COL/Colombia-Football" xr:uid="{891F7337-36A5-498D-8722-9875221503FE}"/>
    <hyperlink ref="E359" r:id="rId2131" display="https://fbref.com/en/squads/4ba7cbea/Bournemouth-Stats" xr:uid="{5886938D-0914-4716-951A-2BF7F953A7A8}"/>
    <hyperlink ref="AD359" r:id="rId2132" display="https://fbref.com/en/players/8e16dd48/matchlogs/2023-2024/summary/Luis-Sinisterra-Match-Logs" xr:uid="{D87425A5-ACB9-45EF-B15F-E84AC3175125}"/>
    <hyperlink ref="B326" r:id="rId2133" display="https://fbref.com/en/players/6250083a/Oliver-Skipp" xr:uid="{34127082-1044-41FD-A935-9B503C84D57A}"/>
    <hyperlink ref="C326" r:id="rId2134" display="https://fbref.com/en/country/ENG/England-Football" xr:uid="{FC21A158-E98C-4C8D-B46A-86180ACDC95E}"/>
    <hyperlink ref="E326" r:id="rId2135" display="https://fbref.com/en/squads/361ca564/Tottenham-Hotspur-Stats" xr:uid="{83E31BD4-99C4-4845-B9C0-E73FA815C581}"/>
    <hyperlink ref="AD326" r:id="rId2136" display="https://fbref.com/en/players/6250083a/matchlogs/2023-2024/summary/Oliver-Skipp-Match-Logs" xr:uid="{48395066-85D7-4120-9801-7E6BFAC1A69F}"/>
    <hyperlink ref="B274" r:id="rId2137" display="https://fbref.com/en/players/20b104bc/Adam-Smith" xr:uid="{F803A91A-3921-46DB-B30F-E2F9102E13FC}"/>
    <hyperlink ref="C274" r:id="rId2138" display="https://fbref.com/en/country/ENG/England-Football" xr:uid="{9F0D9415-E0BA-41C3-B651-5E576614B812}"/>
    <hyperlink ref="E274" r:id="rId2139" display="https://fbref.com/en/squads/4ba7cbea/Bournemouth-Stats" xr:uid="{004CB9E0-4CCF-4ECC-9B3C-5AA3BF26D952}"/>
    <hyperlink ref="AD274" r:id="rId2140" display="https://fbref.com/en/players/20b104bc/matchlogs/2023-2024/summary/Adam-Smith-Match-Logs" xr:uid="{0BECA6B6-12E5-48AD-AD23-A0C7B3210B08}"/>
    <hyperlink ref="B423" r:id="rId2141" display="https://fbref.com/en/players/17695062/Emile-Smith-Rowe" xr:uid="{C3E3D0EB-BDA7-40FD-B3EC-0EDE0335174F}"/>
    <hyperlink ref="C423" r:id="rId2142" display="https://fbref.com/en/country/ENG/England-Football" xr:uid="{10E83ECC-599D-4226-8941-2B95703CD208}"/>
    <hyperlink ref="E423" r:id="rId2143" display="https://fbref.com/en/squads/18bb7c10/Arsenal-Stats" xr:uid="{415FCAEE-A777-4FB2-AC25-3909AF9A6CF7}"/>
    <hyperlink ref="AD423" r:id="rId2144" display="https://fbref.com/en/players/17695062/matchlogs/2023-2024/summary/Emile-Smith-Rowe-Match-Logs" xr:uid="{0B2C4EE3-AD63-4DC4-ADCF-E569602534B1}"/>
    <hyperlink ref="B613" r:id="rId2145" display="https://fbref.com/en/players/839c14e1/Cedric-Soares" xr:uid="{595FC89F-52F0-491C-A9AA-BA6639E95A4E}"/>
    <hyperlink ref="C613" r:id="rId2146" display="https://fbref.com/en/country/POR/Portugal-Football" xr:uid="{052EC59E-B285-43B0-92B7-C23B1ED39782}"/>
    <hyperlink ref="E613" r:id="rId2147" display="https://fbref.com/en/squads/18bb7c10/Arsenal-Stats" xr:uid="{151325D4-1A38-40D4-90E7-329AC6AE6F64}"/>
    <hyperlink ref="AD613" r:id="rId2148" display="https://fbref.com/en/players/839c14e1/matchlogs/2023-2024/summary/Cedric-Soares-Match-Logs" xr:uid="{32EBF615-F23F-433F-8908-B5771D4CE15E}"/>
    <hyperlink ref="B31" r:id="rId2149" display="https://fbref.com/en/players/e77dc3b2/Dominic-Solanke" xr:uid="{E40A06EC-321A-4BDA-B330-8D37534BA461}"/>
    <hyperlink ref="C31" r:id="rId2150" display="https://fbref.com/en/country/ENG/England-Football" xr:uid="{B1F262FC-CF94-41B2-A327-8EA8967EE30B}"/>
    <hyperlink ref="E31" r:id="rId2151" display="https://fbref.com/en/squads/4ba7cbea/Bournemouth-Stats" xr:uid="{4BBA0A72-2400-4372-B3B0-4BDBE964F37A}"/>
    <hyperlink ref="AD31" r:id="rId2152" display="https://fbref.com/en/players/e77dc3b2/matchlogs/2023-2024/summary/Dominic-Solanke-Match-Logs" xr:uid="{5EFA1A6B-48DC-4B66-9F26-22FB9F91C0E1}"/>
    <hyperlink ref="B381" r:id="rId2153" display="https://fbref.com/en/players/886f9aac/Manor-Solomon" xr:uid="{1B39F3DB-5BEE-47BA-A48F-F4F96D98C206}"/>
    <hyperlink ref="C381" r:id="rId2154" display="https://fbref.com/en/country/ISR/Israel-Football" xr:uid="{4DF7B082-BB02-47CA-9569-A957ABCA75DA}"/>
    <hyperlink ref="E381" r:id="rId2155" display="https://fbref.com/en/squads/361ca564/Tottenham-Hotspur-Stats" xr:uid="{16E3B041-CE18-4C61-8C9B-B1F6200C7D44}"/>
    <hyperlink ref="AD381" r:id="rId2156" display="https://fbref.com/en/players/886f9aac/matchlogs/2023-2024/summary/Manor-Solomon-Match-Logs" xr:uid="{D81DB96E-16D4-46F9-9A80-773384C75C07}"/>
    <hyperlink ref="B80" r:id="rId2157" display="https://fbref.com/en/players/6613c819/Tomas-Soucek" xr:uid="{1545AAC8-BC22-4D24-AFB5-255484008A98}"/>
    <hyperlink ref="C80" r:id="rId2158" display="https://fbref.com/en/country/CZE/Czech-Republic-Football" xr:uid="{19C2E155-737A-4437-998D-0A114E374EB6}"/>
    <hyperlink ref="E80" r:id="rId2159" display="https://fbref.com/en/squads/7c21e445/West-Ham-United-Stats" xr:uid="{F2D98CDB-8888-409E-856F-E1930C417CA0}"/>
    <hyperlink ref="AD80" r:id="rId2160" display="https://fbref.com/en/players/6613c819/matchlogs/2023-2024/summary/Tomas-Soucek-Match-Logs" xr:uid="{673CCCE9-CE65-4433-B41A-A57C910E1A7E}"/>
    <hyperlink ref="B84" r:id="rId2161" display="https://fbref.com/en/players/6a8a7af8/Vinicius-Souza" xr:uid="{F977B6E6-2495-4446-B44A-D14B874CE5B5}"/>
    <hyperlink ref="C84" r:id="rId2162" display="https://fbref.com/en/country/BRA/Brazil-Football" xr:uid="{D030F2B1-E342-4373-8F2B-AEA81542CA0E}"/>
    <hyperlink ref="E84" r:id="rId2163" display="https://fbref.com/en/squads/1df6b87e/Sheffield-United-Stats" xr:uid="{5A9B6B43-52D1-44CD-9E50-4D7D3A823D05}"/>
    <hyperlink ref="AD84" r:id="rId2164" display="https://fbref.com/en/players/6a8a7af8/matchlogs/2023-2024/summary/Vinicius-Souza-Match-Logs" xr:uid="{1A060D42-F725-4F8E-B41A-BE215F663438}"/>
    <hyperlink ref="B614" r:id="rId2165" display="https://fbref.com/en/players/b2626673/Jay-Stansfield" xr:uid="{8CBCB665-6EA8-4D46-BF13-C3F803502DEA}"/>
    <hyperlink ref="C614" r:id="rId2166" display="https://fbref.com/en/country/ENG/England-Football" xr:uid="{5EA24A6E-3D4A-4373-AE39-8CCD98FBDA4B}"/>
    <hyperlink ref="E614" r:id="rId2167" display="https://fbref.com/en/squads/fd962109/Fulham-Stats" xr:uid="{B0E6ADBE-A9D9-4407-8E90-76E8F50E4F78}"/>
    <hyperlink ref="AD614" r:id="rId2168" display="https://fbref.com/en/players/b2626673/matchlogs/2023-2024/summary/Jay-Stansfield-Match-Logs" xr:uid="{342E2697-7943-4DD2-8E9B-CB38E7F8FAE4}"/>
    <hyperlink ref="B212" r:id="rId2169" display="https://fbref.com/en/players/28300a16/Jason-Steele" xr:uid="{B9063350-6E5D-4222-86C5-3DE11DB9F64A}"/>
    <hyperlink ref="C212" r:id="rId2170" display="https://fbref.com/en/country/ENG/England-Football" xr:uid="{1A9C58DC-8602-41DD-9661-1B9AA08C30FD}"/>
    <hyperlink ref="E212" r:id="rId2171" display="https://fbref.com/en/squads/d07537b9/Brighton-and-Hove-Albion-Stats" xr:uid="{3CD66857-C8E3-4F97-8880-D73ABED5D181}"/>
    <hyperlink ref="AD212" r:id="rId2172" display="https://fbref.com/en/players/28300a16/matchlogs/2023-2024/summary/Jason-Steele-Match-Logs" xr:uid="{1591E6BC-5028-4A79-9D97-34C047285BFA}"/>
    <hyperlink ref="B56" r:id="rId2173" display="https://fbref.com/en/players/b400bde0/Raheem-Sterling" xr:uid="{E3F92E8D-13B7-41A6-B80F-47A91AEFCCDB}"/>
    <hyperlink ref="C56" r:id="rId2174" display="https://fbref.com/en/country/ENG/England-Football" xr:uid="{A0BD715F-F281-4B7E-99A0-118B2FB3EE62}"/>
    <hyperlink ref="E56" r:id="rId2175" display="https://fbref.com/en/squads/cff3d9bb/Chelsea-Stats" xr:uid="{8B90192F-8C11-406B-9600-17A46D91C65B}"/>
    <hyperlink ref="AD56" r:id="rId2176" display="https://fbref.com/en/players/b400bde0/matchlogs/2023-2024/summary/Raheem-Sterling-Match-Logs" xr:uid="{378B060C-12EF-487E-AD53-D867B821432E}"/>
    <hyperlink ref="B337" r:id="rId2177" display="https://fbref.com/en/players/5eecec3d/John-Stones" xr:uid="{C277C2BC-BF67-4120-99E4-056DF10A3AB8}"/>
    <hyperlink ref="C337" r:id="rId2178" display="https://fbref.com/en/country/ENG/England-Football" xr:uid="{2ECAA825-13FD-443E-A06B-28C61BAFDDB2}"/>
    <hyperlink ref="E337" r:id="rId2179" display="https://fbref.com/en/squads/b8fd03ef/Manchester-City-Stats" xr:uid="{D37B884B-AC3E-45FF-998D-5CEADF86AE94}"/>
    <hyperlink ref="AD337" r:id="rId2180" display="https://fbref.com/en/players/5eecec3d/matchlogs/2023-2024/summary/John-Stones-Match-Logs" xr:uid="{C3568BFB-69A5-459C-9436-42D842466B1D}"/>
    <hyperlink ref="B413" r:id="rId2181" display="https://fbref.com/en/players/339fe0e8/Thomas-Strakosha" xr:uid="{9C9A73E2-ECF2-4B44-986F-B0EB957A7DC9}"/>
    <hyperlink ref="C413" r:id="rId2182" display="https://fbref.com/en/country/ALB/Albania-Football" xr:uid="{A1CA3130-DAB4-4551-A7BF-474FD3FAFD56}"/>
    <hyperlink ref="E413" r:id="rId2183" display="https://fbref.com/en/squads/cd051869/Brentford-Stats" xr:uid="{8A63D340-DBFB-4F37-8FB0-7D0496B2648E}"/>
    <hyperlink ref="AD413" r:id="rId2184" display="https://fbref.com/en/players/339fe0e8/matchlogs/2023-2024/summary/Thomas-Strakosha-Match-Logs" xr:uid="{A7329A04-24DA-4BCC-9E59-1021804747DE}"/>
    <hyperlink ref="B615" r:id="rId2185" display="https://fbref.com/en/players/e3f9e68a/Ronnie-Stutter" xr:uid="{D8541D4E-BA6C-48CB-8F53-6A9D44C497AC}"/>
    <hyperlink ref="C615" r:id="rId2186" display="https://fbref.com/en/country/ENG/England-Football" xr:uid="{220A5DAF-37AF-44BA-A9AC-D42391C5EE75}"/>
    <hyperlink ref="E615" r:id="rId2187" display="https://fbref.com/en/squads/cff3d9bb/Chelsea-Stats" xr:uid="{D3E582CD-7C63-4DF5-83DD-AC48157A8CE4}"/>
    <hyperlink ref="AD615" r:id="rId2188" display="https://fbref.com/en/players/e3f9e68a/matchlogs/2023-2024/summary/Ronnie-Stutter-Match-Logs" xr:uid="{6525B612-9279-4D0A-9017-1034DAF28A57}"/>
    <hyperlink ref="B616" r:id="rId2189" display="https://fbref.com/en/players/6cdd9d3d/Mahamadou-Susoho" xr:uid="{E699D89F-46B9-4A75-A86C-AEC31506AFA9}"/>
    <hyperlink ref="C616" r:id="rId2190" display="https://fbref.com/en/country/ESP/Spain-Football" xr:uid="{C85100A5-E925-4FFD-9FEA-8968AA356FEB}"/>
    <hyperlink ref="E616" r:id="rId2191" display="https://fbref.com/en/squads/b8fd03ef/Manchester-City-Stats" xr:uid="{5C05F138-1205-4B91-8EEC-78D7E279965C}"/>
    <hyperlink ref="AD616" r:id="rId2192" display="https://fbref.com/en/players/6cdd9d3d/matchlogs/2023-2024/summary/Mahamadou-Susoho-Match-Logs" xr:uid="{06403905-4CF1-4B6D-AF04-D7B9CE275AB2}"/>
    <hyperlink ref="B35" r:id="rId2193" display="https://fbref.com/en/players/934e1968/Dominik-Szoboszlai" xr:uid="{7BDB6F0C-71C2-4056-97AB-614D7B993D8F}"/>
    <hyperlink ref="C35" r:id="rId2194" display="https://fbref.com/en/country/HUN/Hungary-Football" xr:uid="{6580F85A-2085-4D66-A3E1-940455433FAA}"/>
    <hyperlink ref="E35" r:id="rId2195" display="https://fbref.com/en/squads/822bd0ba/Liverpool-Stats" xr:uid="{CA67B37F-2548-42A0-9F47-2C3CAD2FAAA5}"/>
    <hyperlink ref="AD35" r:id="rId2196" display="https://fbref.com/en/players/934e1968/matchlogs/2023-2024/summary/Dominik-Szoboszlai-Match-Logs" xr:uid="{73388D95-D5FA-4E5F-97E2-7DE6F2FA5EE8}"/>
    <hyperlink ref="B617" r:id="rId2197" display="https://fbref.com/en/players/3c256bb1/Devan-Tanton" xr:uid="{DC62EA7A-1B7A-47A8-8BF7-8A8DC371EBB0}"/>
    <hyperlink ref="C617" r:id="rId2198" display="https://fbref.com/en/country/COL/Colombia-Football" xr:uid="{60CD116A-766D-4BD8-B01C-0318E6CB8504}"/>
    <hyperlink ref="E617" r:id="rId2199" display="https://fbref.com/en/squads/fd962109/Fulham-Stats" xr:uid="{0ADD6F12-7AA2-462E-805F-6A0BE673F68E}"/>
    <hyperlink ref="AD617" r:id="rId2200" display="https://fbref.com/en/players/3c256bb1/matchlogs/2023-2024/summary/Devan-Tanton-Match-Logs" xr:uid="{1DA9322F-831A-4428-A0A6-1A5590C95B15}"/>
    <hyperlink ref="B444" r:id="rId2201" display="https://fbref.com/en/players/e514ab62/Matt-Targett" xr:uid="{DC808D70-DB43-4735-A749-FEDC72B7B1FB}"/>
    <hyperlink ref="C444" r:id="rId2202" display="https://fbref.com/en/country/ENG/England-Football" xr:uid="{9A6D57D7-CD13-4835-8B9C-F16D101A08EE}"/>
    <hyperlink ref="E444" r:id="rId2203" display="https://fbref.com/en/squads/b2b47a98/Newcastle-United-Stats" xr:uid="{DC0DC66C-E6E4-4653-8B44-9E16E06ED26F}"/>
    <hyperlink ref="AD444" r:id="rId2204" display="https://fbref.com/en/players/e514ab62/matchlogs/2023-2024/summary/Matt-Targett-Match-Logs" xr:uid="{21DF9487-7902-426B-A47B-2266759F38F4}"/>
    <hyperlink ref="B12" r:id="rId2205" display="https://fbref.com/en/players/15ea812b/James-Tarkowski" xr:uid="{5ED0FC82-F56A-4044-B2E7-6062ECA99A59}"/>
    <hyperlink ref="C12" r:id="rId2206" display="https://fbref.com/en/country/ENG/England-Football" xr:uid="{1D8C874E-F1C4-42F1-8A89-9950A1AC12CD}"/>
    <hyperlink ref="E12" r:id="rId2207" display="https://fbref.com/en/squads/d3fd31cc/Everton-Stats" xr:uid="{F04DDFFF-5A9A-40EE-ACA4-DD8293BF2D2D}"/>
    <hyperlink ref="AD12" r:id="rId2208" display="https://fbref.com/en/players/15ea812b/matchlogs/2023-2024/summary/James-Tarkowski-Match-Logs" xr:uid="{C6814074-B923-4D90-A03E-D59E7917BBCD}"/>
    <hyperlink ref="B429" r:id="rId2209" display="https://fbref.com/en/players/a65c844b/Nuno-Tavares" xr:uid="{EDE349BD-B63F-4892-852F-4CAD36DE337E}"/>
    <hyperlink ref="C429" r:id="rId2210" display="https://fbref.com/en/country/POR/Portugal-Football" xr:uid="{3477B014-0B05-4D1A-BE4C-E7733E97600E}"/>
    <hyperlink ref="E429" r:id="rId2211" display="https://fbref.com/en/squads/e4a775cb/Nottingham-Forest-Stats" xr:uid="{4E59F9CF-8675-4299-A4AA-D40E92A40154}"/>
    <hyperlink ref="AD429" r:id="rId2212" display="https://fbref.com/en/players/a65c844b/matchlogs/2023-2024/summary/Nuno-Tavares-Match-Logs" xr:uid="{28701B1A-AC38-429E-A774-9DF4BEBD8230}"/>
    <hyperlink ref="B170" r:id="rId2213" display="https://fbref.com/en/players/5c0da4a4/Marcus-Tavernier" xr:uid="{EDF3D5C6-3360-42D1-98AD-23BFD0593B13}"/>
    <hyperlink ref="C170" r:id="rId2214" display="https://fbref.com/en/country/ENG/England-Football" xr:uid="{2E1743A9-21BA-4E5F-B06C-560171D0E625}"/>
    <hyperlink ref="E170" r:id="rId2215" display="https://fbref.com/en/squads/4ba7cbea/Bournemouth-Stats" xr:uid="{7F18B2E3-9600-42AC-A70A-BE2FE8E3CC6E}"/>
    <hyperlink ref="AD170" r:id="rId2216" display="https://fbref.com/en/players/5c0da4a4/matchlogs/2023-2024/summary/Marcus-Tavernier-Match-Logs" xr:uid="{85E402D1-40A4-437D-85F5-21B674A091EE}"/>
    <hyperlink ref="B99" r:id="rId2217" display="https://fbref.com/en/players/cc2d7ad5/Charlie-Taylor" xr:uid="{A539B3DC-24BF-4AC5-A4B2-5B1696BE73D8}"/>
    <hyperlink ref="C99" r:id="rId2218" display="https://fbref.com/en/country/ENG/England-Football" xr:uid="{9B7C2A88-3819-4661-946C-84BA56F26628}"/>
    <hyperlink ref="E99" r:id="rId2219" display="https://fbref.com/en/squads/943e8050/Burnley-Stats" xr:uid="{104B6DF3-23C8-4EAE-A399-AEF50591BA81}"/>
    <hyperlink ref="AD99" r:id="rId2220" display="https://fbref.com/en/players/cc2d7ad5/matchlogs/2023-2024/summary/Charlie-Taylor-Match-Logs" xr:uid="{F36D113B-3001-4B41-89DD-986A8E57EE5C}"/>
    <hyperlink ref="B285" r:id="rId2221" display="https://fbref.com/en/players/77d7c96f/Kenny-Tete" xr:uid="{8FBD4445-7FCF-44A6-881E-71C7FA621BB7}"/>
    <hyperlink ref="C285" r:id="rId2222" display="https://fbref.com/en/country/NED/Netherlands-Football" xr:uid="{A2BD19CA-30DA-4854-B1E9-C7C31A0DA29F}"/>
    <hyperlink ref="E285" r:id="rId2223" display="https://fbref.com/en/squads/fd962109/Fulham-Stats" xr:uid="{9F5C4827-7511-4196-92FC-340E96D7B927}"/>
    <hyperlink ref="AD285" r:id="rId2224" display="https://fbref.com/en/players/77d7c96f/matchlogs/2023-2024/summary/Kenny-Tete-Match-Logs" xr:uid="{7AA537F4-CFFE-4E89-BE83-BC6BB9764028}"/>
    <hyperlink ref="B206" r:id="rId2225" display="https://fbref.com/en/players/fc027d02/Luke-Thomas" xr:uid="{06C2F46F-DC86-486E-AFAA-99266DF51BF3}"/>
    <hyperlink ref="C206" r:id="rId2226" display="https://fbref.com/en/country/ENG/England-Football" xr:uid="{297DC146-872B-42D4-87D4-A4B3FFC55378}"/>
    <hyperlink ref="E206" r:id="rId2227" display="https://fbref.com/en/squads/1df6b87e/Sheffield-United-Stats" xr:uid="{7ADB4990-39CB-4D58-8059-E57CBF218890}"/>
    <hyperlink ref="AD206" r:id="rId2228" display="https://fbref.com/en/players/fc027d02/matchlogs/2023-2024/summary/Luke-Thomas-Match-Logs" xr:uid="{9176236B-1287-47C6-B384-D2CC56798885}"/>
    <hyperlink ref="B276" r:id="rId2229" display="https://fbref.com/en/players/56f7a928/Youri-Tielemans" xr:uid="{76CF4835-92FB-4C39-B1FB-4869DD64D3BE}"/>
    <hyperlink ref="C276" r:id="rId2230" display="https://fbref.com/en/country/BEL/Belgium-Football" xr:uid="{E2205F24-906B-4EB1-933F-DB0B202A1794}"/>
    <hyperlink ref="E276" r:id="rId2231" display="https://fbref.com/en/squads/8602292d/Aston-Villa-Stats" xr:uid="{0B2A87E9-1F22-4710-8C65-004B615EB9F5}"/>
    <hyperlink ref="AD276" r:id="rId2232" display="https://fbref.com/en/players/56f7a928/matchlogs/2023-2024/summary/Youri-Tielemans-Match-Logs" xr:uid="{B31B8377-192F-4941-8D7C-7C78219C1CDB}"/>
    <hyperlink ref="B456" r:id="rId2233" display="https://fbref.com/en/players/41034650/Jurrien-Timber" xr:uid="{E9114305-E067-433B-A610-A20042543B9B}"/>
    <hyperlink ref="C456" r:id="rId2234" display="https://fbref.com/en/country/NED/Netherlands-Football" xr:uid="{7BC015BD-EE04-4503-8E67-F1195583AD3C}"/>
    <hyperlink ref="E456" r:id="rId2235" display="https://fbref.com/en/squads/18bb7c10/Arsenal-Stats" xr:uid="{71570C54-4D29-43EE-9A2C-99E6A9ED1086}"/>
    <hyperlink ref="AD456" r:id="rId2236" display="https://fbref.com/en/players/41034650/matchlogs/2023-2024/summary/Jurrien-Timber-Match-Logs" xr:uid="{5D70EA39-98C1-4536-9F02-239EFC6F80F3}"/>
    <hyperlink ref="B188" r:id="rId2237" display="https://fbref.com/en/players/a105d46a/Harry-Toffolo" xr:uid="{53401706-68CD-458C-AFFA-5DBC7561203A}"/>
    <hyperlink ref="C188" r:id="rId2238" display="https://fbref.com/en/country/ENG/England-Football" xr:uid="{F1D4550B-C6A2-4214-BF7A-12A6C5CBFA57}"/>
    <hyperlink ref="E188" r:id="rId2239" display="https://fbref.com/en/squads/e4a775cb/Nottingham-Forest-Stats" xr:uid="{92510848-BE2C-4D21-9F23-73D2DA1C8856}"/>
    <hyperlink ref="AD188" r:id="rId2240" display="https://fbref.com/en/players/a105d46a/matchlogs/2023-2024/summary/Harry-Toffolo-Match-Logs" xr:uid="{FAFC55B8-1059-4A04-93B7-2C6C797B9DCC}"/>
    <hyperlink ref="B270" r:id="rId2241" display="https://fbref.com/en/players/b3af9be1/Takehiro-Tomiyasu" xr:uid="{671FE837-26D1-47B3-9FDF-E06C2F19F0EA}"/>
    <hyperlink ref="C270" r:id="rId2242" display="https://fbref.com/en/country/JPN/Japan-Football" xr:uid="{D1791199-E835-493D-B6BF-82AB4E99A367}"/>
    <hyperlink ref="E270" r:id="rId2243" display="https://fbref.com/en/squads/18bb7c10/Arsenal-Stats" xr:uid="{472C7598-F174-47C3-8B51-1CD64FF53B0F}"/>
    <hyperlink ref="AD270" r:id="rId2244" display="https://fbref.com/en/players/b3af9be1/matchlogs/2023-2024/summary/Takehiro-Tomiyasu-Match-Logs" xr:uid="{02EEE333-1BA5-4B4E-8ECE-EFB9F4C47A86}"/>
    <hyperlink ref="B508" r:id="rId2245" display="https://fbref.com/en/players/e7ca0439/James-Tomkins" xr:uid="{911D1AB5-AD9A-4A63-A418-DC639A88EC8A}"/>
    <hyperlink ref="C508" r:id="rId2246" display="https://fbref.com/en/country/ENG/England-Football" xr:uid="{6C1F66DC-F031-415B-BAF6-9C3E34C3E8B9}"/>
    <hyperlink ref="E508" r:id="rId2247" display="https://fbref.com/en/squads/47c64c55/Crystal-Palace-Stats" xr:uid="{9C5954AE-E7AA-46BA-A1C2-801ED3BD248E}"/>
    <hyperlink ref="AD508" r:id="rId2248" display="https://fbref.com/en/players/e7ca0439/matchlogs/2023-2024/summary/James-Tomkins-Match-Logs" xr:uid="{7594DF33-D742-4CE9-9FBA-214BBE0CB31A}"/>
    <hyperlink ref="B310" r:id="rId2249" display="https://fbref.com/en/players/0db169ae/Sandro-Tonali" xr:uid="{C8A2613A-DF00-43B2-935F-B87F990A7947}"/>
    <hyperlink ref="C310" r:id="rId2250" display="https://fbref.com/en/country/ITA/Italy-Football" xr:uid="{CA8D334D-30F0-4EE8-BF2B-761388AFB7A1}"/>
    <hyperlink ref="E310" r:id="rId2251" display="https://fbref.com/en/squads/b2b47a98/Newcastle-United-Stats" xr:uid="{F4F9837E-5DB3-4DF0-AAF0-E718A2E5B514}"/>
    <hyperlink ref="AD310" r:id="rId2252" display="https://fbref.com/en/players/0db169ae/matchlogs/2023-2024/summary/Sandro-Tonali-Match-Logs" xr:uid="{ABA8B1A0-B62B-4E8F-9D29-A8AE0EC4F197}"/>
    <hyperlink ref="B38" r:id="rId2253" display="https://fbref.com/en/players/532e1e4f/Pau-Torres" xr:uid="{13C6B403-0DCB-492F-97BA-9F80707FCE24}"/>
    <hyperlink ref="C38" r:id="rId2254" display="https://fbref.com/en/country/ESP/Spain-Football" xr:uid="{37843830-67BA-4F05-A0DD-AEB36AB1F242}"/>
    <hyperlink ref="E38" r:id="rId2255" display="https://fbref.com/en/squads/8602292d/Aston-Villa-Stats" xr:uid="{6DDCCDB6-220F-444D-B5AD-59AA3984E63C}"/>
    <hyperlink ref="AD38" r:id="rId2256" display="https://fbref.com/en/players/532e1e4f/matchlogs/2023-2024/summary/Pau-Torres-Match-Logs" xr:uid="{17F6EB78-7782-4F82-B77D-34EE6C437FBE}"/>
    <hyperlink ref="B298" r:id="rId2257" display="https://fbref.com/en/players/b28bbd58/Andros-Townsend" xr:uid="{8C8ED304-F551-4B18-BEC8-148047A24E4F}"/>
    <hyperlink ref="C298" r:id="rId2258" display="https://fbref.com/en/country/ENG/England-Football" xr:uid="{2BC8FC7E-144E-43A6-AAD7-9F338BEB0FB7}"/>
    <hyperlink ref="E298" r:id="rId2259" display="https://fbref.com/en/squads/e297cd13/Luton-Town-Stats" xr:uid="{3C391B0E-7EAC-468F-99D8-4DDE1C80D380}"/>
    <hyperlink ref="AD298" r:id="rId2260" display="https://fbref.com/en/players/b28bbd58/matchlogs/2023-2024/summary/Andros-Townsend-Match-Logs" xr:uid="{C249580E-09E5-47EF-9AE4-EE9CE7708A84}"/>
    <hyperlink ref="B10" r:id="rId2261" display="https://fbref.com/en/players/259fea27/James-Trafford" xr:uid="{5657A7CE-4878-4935-A1BB-E19A3371D9AF}"/>
    <hyperlink ref="C10" r:id="rId2262" display="https://fbref.com/en/country/ENG/England-Football" xr:uid="{46F674B8-2A51-43E4-A39D-91D4D0CE078F}"/>
    <hyperlink ref="E10" r:id="rId2263" display="https://fbref.com/en/squads/943e8050/Burnley-Stats" xr:uid="{60AFDBE6-413F-4D88-ACFC-E8AC1D8BC6BB}"/>
    <hyperlink ref="AD10" r:id="rId2264" display="https://fbref.com/en/players/259fea27/matchlogs/2023-2024/summary/James-Trafford-Match-Logs" xr:uid="{88376654-82FE-4291-9743-1187394DE96C}"/>
    <hyperlink ref="B459" r:id="rId2265" display="https://fbref.com/en/players/9a28eba4/Adama-Traore" xr:uid="{483DD49E-C785-421B-99E8-FA7BD3FABEA2}"/>
    <hyperlink ref="C459" r:id="rId2266" display="https://fbref.com/en/country/ESP/Spain-Football" xr:uid="{96370673-142B-4637-ACB0-38FD9C829480}"/>
    <hyperlink ref="E459" r:id="rId2267" display="https://fbref.com/en/squads/fd962109/Fulham-Stats" xr:uid="{40C218D1-A0EE-4F0F-9A88-C425D3A9F4EF}"/>
    <hyperlink ref="AD459" r:id="rId2268" display="https://fbref.com/en/players/9a28eba4/matchlogs/2023-2024/summary/Adama-Traore-Match-Logs" xr:uid="{C2128AE4-D379-43A4-B4E4-FB24073A0165}"/>
    <hyperlink ref="B482" r:id="rId2269" display="https://fbref.com/en/players/c47541e0/Bertrand-Traore" xr:uid="{86B876F0-F7D7-458E-9F77-43D150C5E0FA}"/>
    <hyperlink ref="C482" r:id="rId2270" display="https://fbref.com/en/country/BFA/Burkina-Faso-Football" xr:uid="{8A36764F-0598-4D61-8EF1-CDD29AA95335}"/>
    <hyperlink ref="E482" r:id="rId2271" display="https://fbref.com/en/squads/8602292d/Aston-Villa-Stats" xr:uid="{89EE3CBA-E6F3-4E96-8951-0F2D41DC3484}"/>
    <hyperlink ref="AD482" r:id="rId2272" display="https://fbref.com/en/players/c47541e0/matchlogs/2023-2024/summary/Bertrand-Traore-Match-Logs" xr:uid="{59858557-C17C-4BC3-A6BF-2FD7601048AF}"/>
    <hyperlink ref="B332" r:id="rId2273" display="https://fbref.com/en/players/999ceb5f/Boubacar-Traore" xr:uid="{7CA5966C-71B2-4D65-BFAC-41BE7216342A}"/>
    <hyperlink ref="C332" r:id="rId2274" display="https://fbref.com/en/country/MLI/Mali-Football" xr:uid="{BED5F5D4-3506-4818-B3C8-E062E073FE45}"/>
    <hyperlink ref="E332" r:id="rId2275" display="https://fbref.com/en/squads/8cec06e1/Wolverhampton-Wanderers-Stats" xr:uid="{9689285F-5E7F-4D0B-9FFC-87810EB87F26}"/>
    <hyperlink ref="AD332" r:id="rId2276" display="https://fbref.com/en/players/999ceb5f/matchlogs/2023-2024/summary/Boubacar-Traore-Match-Logs" xr:uid="{396841EB-0BBA-4573-B15A-99293E208690}"/>
    <hyperlink ref="B618" r:id="rId2277" display="https://fbref.com/en/players/fe558029/Mark-Travers" xr:uid="{B35BE089-A1FE-44D7-AF7F-E49431BE2D83}"/>
    <hyperlink ref="C618" r:id="rId2278" display="https://fbref.com/en/country/IRL/Republic-of-Ireland-Football" xr:uid="{5497EA04-3F48-4BF6-A682-1E826B5BE405}"/>
    <hyperlink ref="E618" r:id="rId2279" display="https://fbref.com/en/squads/4ba7cbea/Bournemouth-Stats" xr:uid="{F66D35C5-1A2A-40B4-ACD5-B9DB00D045F6}"/>
    <hyperlink ref="AD618" r:id="rId2280" display="https://fbref.com/en/players/fe558029/matchlogs/2023-2024/summary/Mark-Travers-Match-Logs" xr:uid="{636E1247-9BD1-4C6E-8E74-D61F571707CD}"/>
    <hyperlink ref="B347" r:id="rId2281" display="https://fbref.com/en/players/b2a81fc6/Mike-Tresor" xr:uid="{FE0E3FD3-6C39-4B61-80F5-25E7179528F9}"/>
    <hyperlink ref="C347" r:id="rId2282" display="https://fbref.com/en/country/BEL/Belgium-Football" xr:uid="{0C734D94-8ADE-4525-821C-247106F14730}"/>
    <hyperlink ref="E347" r:id="rId2283" display="https://fbref.com/en/squads/943e8050/Burnley-Stats" xr:uid="{C973A0CF-0BD8-4684-A554-FC4EE6F223E2}"/>
    <hyperlink ref="AD347" r:id="rId2284" display="https://fbref.com/en/players/b2a81fc6/matchlogs/2023-2024/summary/Mike-Tresor-Match-Logs" xr:uid="{54210016-0F03-431F-AB29-6FA2EA6303F9}"/>
    <hyperlink ref="B44" r:id="rId2285" display="https://fbref.com/en/players/21512407/Kieran-Trippier" xr:uid="{851FB96A-855F-45B0-9D47-52FFFD5A438D}"/>
    <hyperlink ref="C44" r:id="rId2286" display="https://fbref.com/en/country/ENG/England-Football" xr:uid="{944901BD-1C56-492D-86DC-4DA74AC8128C}"/>
    <hyperlink ref="E44" r:id="rId2287" display="https://fbref.com/en/squads/b2b47a98/Newcastle-United-Stats" xr:uid="{C8674665-2BDD-41EF-9B91-9E88FB8FEA76}"/>
    <hyperlink ref="AD44" r:id="rId2288" display="https://fbref.com/en/players/21512407/matchlogs/2023-2024/summary/Kieran-Trippier-Match-Logs" xr:uid="{9376A9C1-2EA7-467D-BE63-C812E6680C5B}"/>
    <hyperlink ref="B277" r:id="rId2289" display="https://fbref.com/en/players/38ceb24a/Leandro-Trossard" xr:uid="{0DFF254A-2B62-449D-94A8-D473697308DC}"/>
    <hyperlink ref="C277" r:id="rId2290" display="https://fbref.com/en/country/BEL/Belgium-Football" xr:uid="{BE978194-83E8-4AC3-B7B2-2AC689D13092}"/>
    <hyperlink ref="E277" r:id="rId2291" display="https://fbref.com/en/squads/18bb7c10/Arsenal-Stats" xr:uid="{BC481E5F-0E25-49A9-9ADE-A18756E95274}"/>
    <hyperlink ref="AD277" r:id="rId2292" display="https://fbref.com/en/players/38ceb24a/matchlogs/2023-2024/summary/Leandro-Trossard-Match-Logs" xr:uid="{AA81B95F-9306-4CDC-8499-5CE5B3572851}"/>
    <hyperlink ref="B164" r:id="rId2293" display="https://fbref.com/en/players/cddf767b/Auston-Trusty" xr:uid="{0DD69B7A-EA44-415F-8036-A0C29D0FD31B}"/>
    <hyperlink ref="C164" r:id="rId2294" display="https://fbref.com/en/country/USA/United-States-Football" xr:uid="{64E1063F-4A86-49F9-BFAE-95C793A98C36}"/>
    <hyperlink ref="E164" r:id="rId2295" display="https://fbref.com/en/squads/1df6b87e/Sheffield-United-Stats" xr:uid="{971D01AC-A616-4586-838D-33C48673487F}"/>
    <hyperlink ref="AD164" r:id="rId2296" display="https://fbref.com/en/players/cddf767b/matchlogs/2023-2024/summary/Auston-Trusty-Match-Logs" xr:uid="{AFB2386D-5DFA-46E1-B460-79E5C70031CB}"/>
    <hyperlink ref="B251" r:id="rId2297" display="https://fbref.com/en/players/f315ca93/Kostas-Tsimikas" xr:uid="{E8DE44EC-57D8-4A4D-BBFE-129650551B49}"/>
    <hyperlink ref="C251" r:id="rId2298" display="https://fbref.com/en/country/GRE/Greece-Football" xr:uid="{320163E2-2688-4D8C-9B67-589510F3923E}"/>
    <hyperlink ref="E251" r:id="rId2299" display="https://fbref.com/en/squads/822bd0ba/Liverpool-Stats" xr:uid="{9DB7424B-E9E4-495F-A143-6BC26E78A54C}"/>
    <hyperlink ref="AD251" r:id="rId2300" display="https://fbref.com/en/players/f315ca93/matchlogs/2023-2024/summary/Kostas-Tsimikas-Match-Logs" xr:uid="{24074698-A084-4D0C-B6D5-1814C39B4408}"/>
    <hyperlink ref="B124" r:id="rId2301" display="https://fbref.com/en/players/4a51ba65/Matt-Turner" xr:uid="{DB88C903-0EAA-4B0C-8AD6-D3CC6FB09A13}"/>
    <hyperlink ref="C124" r:id="rId2302" display="https://fbref.com/en/country/USA/United-States-Football" xr:uid="{13203026-9E50-48C8-B148-EAA16D3D16BE}"/>
    <hyperlink ref="E124" r:id="rId2303" display="https://fbref.com/en/squads/e4a775cb/Nottingham-Forest-Stats" xr:uid="{D4DEBF9D-E10D-4852-A5DF-920BAD6E13AC}"/>
    <hyperlink ref="AD124" r:id="rId2304" display="https://fbref.com/en/players/4a51ba65/matchlogs/2023-2024/summary/Matt-Turner-Match-Logs" xr:uid="{B2039745-DB21-4D67-B147-3EFDBF258106}"/>
    <hyperlink ref="B104" r:id="rId2305" display="https://fbref.com/en/players/7cd520e8/Destiny-Udogie" xr:uid="{247D8D00-1C91-43B8-BA14-4631B634B6CF}"/>
    <hyperlink ref="C104" r:id="rId2306" display="https://fbref.com/en/country/ITA/Italy-Football" xr:uid="{4950135A-46EC-4B26-85F6-9EE53521AB28}"/>
    <hyperlink ref="E104" r:id="rId2307" display="https://fbref.com/en/squads/361ca564/Tottenham-Hotspur-Stats" xr:uid="{01838EBF-F16B-401C-8BDE-94840DEB00DA}"/>
    <hyperlink ref="AD104" r:id="rId2308" display="https://fbref.com/en/players/7cd520e8/matchlogs/2023-2024/summary/Destiny-Udogie-Match-Logs" xr:uid="{48E3A137-CB12-44BE-9862-C19897A1377C}"/>
    <hyperlink ref="B362" r:id="rId2309" display="https://fbref.com/en/players/1df4a109/Lesley-Ugochukwu" xr:uid="{3C6D4664-6D8F-4643-8394-DCCF5C768320}"/>
    <hyperlink ref="C362" r:id="rId2310" display="https://fbref.com/en/country/FRA/France-Football" xr:uid="{657E0EC2-7965-4EDE-98C6-0FA53FA64951}"/>
    <hyperlink ref="E362" r:id="rId2311" display="https://fbref.com/en/squads/cff3d9bb/Chelsea-Stats" xr:uid="{FE78C6F6-6F60-4AA2-9E01-400A6CF90162}"/>
    <hyperlink ref="AD362" r:id="rId2312" display="https://fbref.com/en/players/1df4a109/matchlogs/2023-2024/summary/Lesley-Ugochukwu-Match-Logs" xr:uid="{77417CC5-36AE-44B7-B325-7E4784BBB89F}"/>
    <hyperlink ref="B619" r:id="rId2313" display="https://fbref.com/en/players/a2d873dd/Hwang-Ui-jo" xr:uid="{1B63E027-D368-46CC-806A-6B86859D8DB2}"/>
    <hyperlink ref="C619" r:id="rId2314" display="https://fbref.com/en/country/KOR/Korea-Republic-Football" xr:uid="{7423799E-CCD5-4410-B7C3-E44410EE930D}"/>
    <hyperlink ref="E619" r:id="rId2315" display="https://fbref.com/en/squads/e4a775cb/Nottingham-Forest-Stats" xr:uid="{303D4C32-BF84-4B43-A56D-C6A280A96159}"/>
    <hyperlink ref="AD619" r:id="rId2316" display="https://fbref.com/en/players/a2d873dd/matchlogs/2023-2024/summary/Hwang-Ui-jo-Match-Logs" xr:uid="{1FC20760-9B76-450A-B975-81F2FF49EBE2}"/>
    <hyperlink ref="B68" r:id="rId2317" display="https://fbref.com/en/players/e06683ca/Virgil-van-Dijk" xr:uid="{AAAB7C5C-F574-4EF2-BD41-61433A9B79C5}"/>
    <hyperlink ref="C68" r:id="rId2318" display="https://fbref.com/en/country/NED/Netherlands-Football" xr:uid="{5B7E88FB-ACCA-4331-A94D-FE2DA09FA989}"/>
    <hyperlink ref="E68" r:id="rId2319" display="https://fbref.com/en/squads/822bd0ba/Liverpool-Stats" xr:uid="{327912C8-8629-4BC6-8E35-05E344A80CC2}"/>
    <hyperlink ref="AD68" r:id="rId2320" display="https://fbref.com/en/players/e06683ca/matchlogs/2023-2024/summary/Virgil-van-Dijk-Match-Logs" xr:uid="{31A00241-CFCF-4F7E-866B-18239CFB9CFA}"/>
    <hyperlink ref="B313" r:id="rId2321" display="https://fbref.com/en/players/9f8e9423/Raphael-Varane" xr:uid="{2CC4F4BC-7A5D-45A9-BC0C-93379E60BD5C}"/>
    <hyperlink ref="C313" r:id="rId2322" display="https://fbref.com/en/country/FRA/France-Football" xr:uid="{3E4FB834-F168-4CA8-82AF-15317016AEFA}"/>
    <hyperlink ref="E313" r:id="rId2323" display="https://fbref.com/en/squads/19538871/Manchester-United-Stats" xr:uid="{C758FA4B-10C8-4A89-9B85-FC9E5BCA01B3}"/>
    <hyperlink ref="AD313" r:id="rId2324" display="https://fbref.com/en/players/9f8e9423/matchlogs/2023-2024/summary/Raphael-Varane-Match-Logs" xr:uid="{536580B6-F813-4F15-9710-9A3A65A994DB}"/>
    <hyperlink ref="B473" r:id="rId2325" display="https://fbref.com/en/players/3f7bafbe/Alejo-Veliz" xr:uid="{630A01E1-BA42-41EB-94F9-7DE0F5EB067D}"/>
    <hyperlink ref="C473" r:id="rId2326" display="https://fbref.com/en/country/ARG/Argentina-Football" xr:uid="{7FD01D94-07BF-40E5-8B54-73E38CB6892D}"/>
    <hyperlink ref="E473" r:id="rId2327" display="https://fbref.com/en/squads/361ca564/Tottenham-Hotspur-Stats" xr:uid="{08B0BF33-0E24-4A0E-8E01-B6C6658D06E2}"/>
    <hyperlink ref="AD473" r:id="rId2328" display="https://fbref.com/en/players/3f7bafbe/matchlogs/2023-2024/summary/Alejo-Veliz-Match-Logs" xr:uid="{4059B339-C1AE-4FC0-A223-467315D596FA}"/>
    <hyperlink ref="B190" r:id="rId2329" display="https://fbref.com/en/players/dad4b285/Joel-Veltman" xr:uid="{3B71AC14-A8E0-4208-B2B6-9752241EAD95}"/>
    <hyperlink ref="C190" r:id="rId2330" display="https://fbref.com/en/country/NED/Netherlands-Football" xr:uid="{FB0B3E73-EBA9-492D-B816-8E9348F9D8C3}"/>
    <hyperlink ref="E190" r:id="rId2331" display="https://fbref.com/en/squads/d07537b9/Brighton-and-Hove-Albion-Stats" xr:uid="{7A092F49-D2EE-4F00-AAB9-1AC19C67E0D6}"/>
    <hyperlink ref="AD190" r:id="rId2332" display="https://fbref.com/en/players/dad4b285/matchlogs/2023-2024/summary/Joel-Veltman-Match-Logs" xr:uid="{398F3C5F-D834-4D5A-98B3-450D8E4CC6EE}"/>
    <hyperlink ref="B183" r:id="rId2333" display="https://fbref.com/en/players/8fe2a392/Micky-van-de-Ven" xr:uid="{62044956-DB96-44B0-92DF-C14A48CD5DA9}"/>
    <hyperlink ref="C183" r:id="rId2334" display="https://fbref.com/en/country/NED/Netherlands-Football" xr:uid="{5C370BCD-127F-424C-9BBD-9AF7EA71264D}"/>
    <hyperlink ref="E183" r:id="rId2335" display="https://fbref.com/en/squads/361ca564/Tottenham-Hotspur-Stats" xr:uid="{41C7DE56-FDCF-4AEF-A53C-57DBD33A9CB8}"/>
    <hyperlink ref="AD183" r:id="rId2336" display="https://fbref.com/en/players/8fe2a392/matchlogs/2023-2024/summary/Micky-van-de-Ven-Match-Logs" xr:uid="{22695D49-9C54-4918-B42A-F9AE47317EB2}"/>
    <hyperlink ref="B213" r:id="rId2337" display="https://fbref.com/en/players/cf134113/Bart-Verbruggen" xr:uid="{8C0986BA-1F29-498A-B38A-549A0D2B5221}"/>
    <hyperlink ref="C213" r:id="rId2338" display="https://fbref.com/en/country/NED/Netherlands-Football" xr:uid="{E9A909F4-0CCD-4C40-B4C5-02EC6F9411A2}"/>
    <hyperlink ref="E213" r:id="rId2339" display="https://fbref.com/en/squads/d07537b9/Brighton-and-Hove-Albion-Stats" xr:uid="{A237EA19-536D-4763-8728-BE8E153D05E6}"/>
    <hyperlink ref="AD213" r:id="rId2340" display="https://fbref.com/en/players/cf134113/matchlogs/2023-2024/summary/Bart-Verbruggen-Match-Logs" xr:uid="{5DF97AED-531D-4193-89A2-E7B1E3AC34EB}"/>
    <hyperlink ref="B11" r:id="rId2341" display="https://fbref.com/en/players/77d6fd4d/Guglielmo-Vicario" xr:uid="{5906014C-604B-41E4-8BD7-FA722ED070EF}"/>
    <hyperlink ref="C11" r:id="rId2342" display="https://fbref.com/en/country/ITA/Italy-Football" xr:uid="{CD8CF9FE-727A-4D21-81E5-45DC116BC0FB}"/>
    <hyperlink ref="E11" r:id="rId2343" display="https://fbref.com/en/squads/361ca564/Tottenham-Hotspur-Stats" xr:uid="{B53F5901-E41D-4257-8120-C3A57E510107}"/>
    <hyperlink ref="AD11" r:id="rId2344" display="https://fbref.com/en/players/77d6fd4d/matchlogs/2023-2024/summary/Guglielmo-Vicario-Match-Logs" xr:uid="{65B78EE1-2D96-454F-A126-6BBBA647ADEF}"/>
    <hyperlink ref="B373" r:id="rId2345" display="https://fbref.com/en/players/6412cc03/Fabio-Vieira" xr:uid="{AE585121-A165-4497-85A9-E9F484178276}"/>
    <hyperlink ref="C373" r:id="rId2346" display="https://fbref.com/en/country/POR/Portugal-Football" xr:uid="{CB827131-302C-47D1-92F2-9DA326359A99}"/>
    <hyperlink ref="E373" r:id="rId2347" display="https://fbref.com/en/squads/18bb7c10/Arsenal-Stats" xr:uid="{6181387E-40AA-4859-8EBC-D7985D800118}"/>
    <hyperlink ref="AD373" r:id="rId2348" display="https://fbref.com/en/players/6412cc03/matchlogs/2023-2024/summary/Fabio-Vieira-Match-Logs" xr:uid="{5C0DC3CF-DA05-458A-AF24-73D963296764}"/>
    <hyperlink ref="B620" r:id="rId2349" display="https://fbref.com/en/players/a949d040/Lawrence-Vigouroux" xr:uid="{764F2B79-A514-48A6-915F-4E7A797D0F7E}"/>
    <hyperlink ref="C620" r:id="rId2350" display="https://fbref.com/en/country/CHI/Chile-Football" xr:uid="{598F3532-370E-426F-8949-0099EDC649FE}"/>
    <hyperlink ref="E620" r:id="rId2351" display="https://fbref.com/en/squads/943e8050/Burnley-Stats" xr:uid="{CA759187-DA20-40DF-BA67-86666E20031D}"/>
    <hyperlink ref="AD620" r:id="rId2352" display="https://fbref.com/en/players/a949d040/matchlogs/2023-2024/summary/Lawrence-Vigouroux-Match-Logs" xr:uid="{3A5DFEEE-0F6D-4150-B6F0-63C88BBD9038}"/>
    <hyperlink ref="B353" r:id="rId2353" display="https://fbref.com/en/players/8b529245/Carlos-Vinicius" xr:uid="{66A6C412-7702-47C8-8416-8E54F119073C}"/>
    <hyperlink ref="C353" r:id="rId2354" display="https://fbref.com/en/country/BRA/Brazil-Football" xr:uid="{6D410994-0E9D-4821-AA05-E0BEB88DDD98}"/>
    <hyperlink ref="E353" r:id="rId2355" display="https://fbref.com/en/squads/fd962109/Fulham-Stats" xr:uid="{AC70264A-8EA2-49E5-B1D9-E4A91575049C}"/>
    <hyperlink ref="AD353" r:id="rId2356" display="https://fbref.com/en/players/8b529245/matchlogs/2023-2024/summary/Carlos-Vinicius-Match-Logs" xr:uid="{53F660F7-12ED-41A8-8036-C0C49BF25093}"/>
    <hyperlink ref="B621" r:id="rId2357" display="https://fbref.com/en/players/728e9b2e/Joao-Virginia" xr:uid="{E0D8361E-5205-4960-ABFF-7660FE750719}"/>
    <hyperlink ref="C621" r:id="rId2358" display="https://fbref.com/en/country/POR/Portugal-Football" xr:uid="{75E0D3C5-D8B8-4F46-A0CF-4DA0079419CA}"/>
    <hyperlink ref="E621" r:id="rId2359" display="https://fbref.com/en/squads/d3fd31cc/Everton-Stats" xr:uid="{618C7325-9972-44BD-8CD8-3F8DCCD5E5F4}"/>
    <hyperlink ref="AD621" r:id="rId2360" display="https://fbref.com/en/players/728e9b2e/matchlogs/2023-2024/summary/Joao-Virginia-Match-Logs" xr:uid="{C7C37AD3-F584-4364-9C3D-4C04FA6AEA8E}"/>
    <hyperlink ref="B622" r:id="rId2361" display="https://fbref.com/en/players/d617bff6/Radek-Vitek" xr:uid="{E09C651D-4286-4EA3-8528-19904C2FEF16}"/>
    <hyperlink ref="E622" r:id="rId2362" display="https://fbref.com/en/squads/19538871/Manchester-United-Stats" xr:uid="{F8AD7139-A420-425A-B922-B46736795917}"/>
    <hyperlink ref="AD622" r:id="rId2363" display="https://fbref.com/en/players/d617bff6/matchlogs/2023-2024/summary/Radek-Vitek-Match-Logs" xr:uid="{BB9A34AD-FAF0-4B61-A465-4899DA439369}"/>
    <hyperlink ref="B177" r:id="rId2364" display="https://fbref.com/en/players/9295dc1c/Vitinho" xr:uid="{E9B4C709-B633-448F-A5C8-627DFF9186FC}"/>
    <hyperlink ref="C177" r:id="rId2365" display="https://fbref.com/en/country/BRA/Brazil-Football" xr:uid="{3A98A85C-E56D-4A8F-A654-600B82703DD4}"/>
    <hyperlink ref="E177" r:id="rId2366" display="https://fbref.com/en/squads/943e8050/Burnley-Stats" xr:uid="{6092DA80-99A9-4F46-B4DD-5768B7734944}"/>
    <hyperlink ref="AD177" r:id="rId2367" display="https://fbref.com/en/players/9295dc1c/matchlogs/2023-2024/summary/Vitinho-Match-Logs" xr:uid="{0B66C429-EA03-4C37-80E7-4D5B229DDBC0}"/>
    <hyperlink ref="B306" r:id="rId2368" display="https://fbref.com/en/players/03df04ff/Odisseas-Vlachodimos" xr:uid="{01EAD14E-9F11-479A-B938-6FB59829F4F9}"/>
    <hyperlink ref="C306" r:id="rId2369" display="https://fbref.com/en/country/GRE/Greece-Football" xr:uid="{8CACDB87-5468-4AAF-AB60-E573C4337159}"/>
    <hyperlink ref="E306" r:id="rId2370" display="https://fbref.com/en/squads/e4a775cb/Nottingham-Forest-Stats" xr:uid="{4F3469CC-0DFA-4FD0-A1A8-A7615B5336E0}"/>
    <hyperlink ref="AD306" r:id="rId2371" display="https://fbref.com/en/players/03df04ff/matchlogs/2023-2024/summary/Odisseas-Vlachodimos-Match-Logs" xr:uid="{D5F84200-0ADC-4B43-A91D-5088BB586230}"/>
    <hyperlink ref="B28" r:id="rId2372" display="https://fbref.com/en/players/86dd77d1/Kyle-Walker" xr:uid="{268620D4-62B6-4833-A197-186499D389E1}"/>
    <hyperlink ref="C28" r:id="rId2373" display="https://fbref.com/en/country/ENG/England-Football" xr:uid="{458F4F87-DE7D-4E34-8A6B-2BA72BF9361E}"/>
    <hyperlink ref="E28" r:id="rId2374" display="https://fbref.com/en/squads/b8fd03ef/Manchester-City-Stats" xr:uid="{07858A68-3235-4BC6-BEF0-7DA4430AED5E}"/>
    <hyperlink ref="AD28" r:id="rId2375" display="https://fbref.com/en/players/86dd77d1/matchlogs/2023-2024/summary/Kyle-Walker-Match-Logs" xr:uid="{FCD971BE-8099-4DF4-AF98-0AF47AAE4E6A}"/>
    <hyperlink ref="B623" r:id="rId2376" display="https://fbref.com/en/players/501ac0cc/Reuell-Walters" xr:uid="{FF14503A-128C-46FD-850C-2D9E4EF3BD4E}"/>
    <hyperlink ref="C623" r:id="rId2377" display="https://fbref.com/en/country/ENG/England-Football" xr:uid="{BAE726AF-1B63-4AE1-8BE9-0ED3DE554E66}"/>
    <hyperlink ref="E623" r:id="rId2378" display="https://fbref.com/en/squads/18bb7c10/Arsenal-Stats" xr:uid="{65AAE351-6195-4DDA-A744-DADE2979057B}"/>
    <hyperlink ref="AD623" r:id="rId2379" display="https://fbref.com/en/players/501ac0cc/matchlogs/2023-2024/summary/Reuell-Walters-Match-Logs" xr:uid="{D732C8ED-C413-40C4-BAD4-7C181B547E50}"/>
    <hyperlink ref="B263" r:id="rId2380" display="https://fbref.com/en/players/9e525177/Aaron-Wan-Bissaka" xr:uid="{FA4C8126-4331-4E38-B486-F6204670809A}"/>
    <hyperlink ref="C263" r:id="rId2381" display="https://fbref.com/en/country/ENG/England-Football" xr:uid="{C9F10D91-48DC-4DC7-BD89-2A5F9FBECCB3}"/>
    <hyperlink ref="E263" r:id="rId2382" display="https://fbref.com/en/squads/19538871/Manchester-United-Stats" xr:uid="{B3E7DF92-182A-4676-B442-1B8A4B67FB70}"/>
    <hyperlink ref="AD263" r:id="rId2383" display="https://fbref.com/en/players/9e525177/matchlogs/2023-2024/summary/Aaron-Wan-Bissaka-Match-Logs" xr:uid="{ABB95EB8-82CD-474D-8059-5D457483CBCF}"/>
    <hyperlink ref="B82" r:id="rId2384" display="https://fbref.com/en/players/8a7ff278/Joel-Ward" xr:uid="{6DFCF971-E14C-497F-9412-E654C8904D3B}"/>
    <hyperlink ref="C82" r:id="rId2385" display="https://fbref.com/en/country/ENG/England-Football" xr:uid="{0C9133C2-703E-411A-A232-94B125AADF5F}"/>
    <hyperlink ref="E82" r:id="rId2386" display="https://fbref.com/en/squads/47c64c55/Crystal-Palace-Stats" xr:uid="{0320886E-1FF1-4E5D-8782-455D43A2E956}"/>
    <hyperlink ref="AD82" r:id="rId2387" display="https://fbref.com/en/players/8a7ff278/matchlogs/2023-2024/summary/Joel-Ward-Match-Logs" xr:uid="{315D4CAE-20E6-492F-B441-2D802D239E1C}"/>
    <hyperlink ref="B36" r:id="rId2388" display="https://fbref.com/en/players/3515d404/James-Ward-Prowse" xr:uid="{1F6393EA-7227-4D0D-85A8-DF79771530C2}"/>
    <hyperlink ref="C36" r:id="rId2389" display="https://fbref.com/en/country/ENG/England-Football" xr:uid="{19FF5C63-746B-4711-8572-776F66F77EFF}"/>
    <hyperlink ref="E36" r:id="rId2390" display="https://fbref.com/en/squads/7c21e445/West-Ham-United-Stats" xr:uid="{826AE5E9-D8EB-4C6A-9614-8DC16B42BE0E}"/>
    <hyperlink ref="AD36" r:id="rId2391" display="https://fbref.com/en/players/3515d404/matchlogs/2023-2024/summary/James-Ward-Prowse-Match-Logs" xr:uid="{D3C34EC9-B07C-437A-9C55-123CCB7637D1}"/>
    <hyperlink ref="B485" r:id="rId2392" display="https://fbref.com/en/players/95bd120d/Deivid-Washington" xr:uid="{80E65046-4CAD-4B91-A16E-869B017C270D}"/>
    <hyperlink ref="C485" r:id="rId2393" display="https://fbref.com/en/country/BRA/Brazil-Football" xr:uid="{71CC7349-F79C-4404-ADAE-485511EE70BA}"/>
    <hyperlink ref="E485" r:id="rId2394" display="https://fbref.com/en/squads/cff3d9bb/Chelsea-Stats" xr:uid="{FE7EBA0B-82B9-4796-8D0C-E35A6602544B}"/>
    <hyperlink ref="AD485" r:id="rId2395" display="https://fbref.com/en/players/95bd120d/matchlogs/2023-2024/summary/Deivid-Washington-Match-Logs" xr:uid="{D8F08025-C8DC-40C4-BA3B-7BE07C3A3656}"/>
    <hyperlink ref="B16" r:id="rId2396" display="https://fbref.com/en/players/aed3a70f/Ollie-Watkins" xr:uid="{96352366-8D30-41E1-B59E-8E0D2C6E1EC3}"/>
    <hyperlink ref="C16" r:id="rId2397" display="https://fbref.com/en/country/ENG/England-Football" xr:uid="{1F625370-5D92-4971-8DA5-67265A443721}"/>
    <hyperlink ref="E16" r:id="rId2398" display="https://fbref.com/en/squads/8602292d/Aston-Villa-Stats" xr:uid="{C7B7D3FB-D642-4F99-B579-D4821AE6C7BD}"/>
    <hyperlink ref="AD16" r:id="rId2399" display="https://fbref.com/en/players/aed3a70f/matchlogs/2023-2024/summary/Ollie-Watkins-Match-Logs" xr:uid="{B8F3DC78-27CE-4E23-AC13-5D1751608EA2}"/>
    <hyperlink ref="B282" r:id="rId2400" display="https://fbref.com/en/players/c40b6180/Adam-Webster" xr:uid="{89F527CC-AD0B-44D1-BF5B-689BFBFC7DE9}"/>
    <hyperlink ref="C282" r:id="rId2401" display="https://fbref.com/en/country/ENG/England-Football" xr:uid="{B5C99508-F02D-43D7-A842-262F66BFFCC4}"/>
    <hyperlink ref="E282" r:id="rId2402" display="https://fbref.com/en/squads/d07537b9/Brighton-and-Hove-Albion-Stats" xr:uid="{062F19C4-C9AF-4D9F-A2A5-D4A82839451E}"/>
    <hyperlink ref="AD282" r:id="rId2403" display="https://fbref.com/en/players/c40b6180/matchlogs/2023-2024/summary/Adam-Webster-Match-Logs" xr:uid="{7CA0C668-8B1F-4018-9EEF-742A8711473B}"/>
    <hyperlink ref="B299" r:id="rId2404" display="https://fbref.com/en/players/ce5143da/Danny-Welbeck" xr:uid="{6472F9CF-32E1-4392-85DB-08A311B2CC35}"/>
    <hyperlink ref="C299" r:id="rId2405" display="https://fbref.com/en/country/ENG/England-Football" xr:uid="{9A5818FE-C166-4C2A-944D-81099C7EC87C}"/>
    <hyperlink ref="E299" r:id="rId2406" display="https://fbref.com/en/squads/d07537b9/Brighton-and-Hove-Albion-Stats" xr:uid="{68D1733A-E719-4DD8-9EE6-5DAFC31F5383}"/>
    <hyperlink ref="AD299" r:id="rId2407" display="https://fbref.com/en/players/ce5143da/matchlogs/2023-2024/summary/Danny-Welbeck-Match-Logs" xr:uid="{C0547F98-F08C-4219-B07B-8D8E320095DE}"/>
    <hyperlink ref="B90" r:id="rId2408" display="https://fbref.com/en/players/35e413f1/Ben-White" xr:uid="{7E7CE3D3-AA9E-484C-88D1-6C9FDFA16F08}"/>
    <hyperlink ref="C90" r:id="rId2409" display="https://fbref.com/en/country/ENG/England-Football" xr:uid="{88BCF149-90A1-4FE9-9F6A-D1A4C6723F96}"/>
    <hyperlink ref="E90" r:id="rId2410" display="https://fbref.com/en/squads/18bb7c10/Arsenal-Stats" xr:uid="{BC31A4C2-5AA1-4239-9FD9-65158C746D00}"/>
    <hyperlink ref="AD90" r:id="rId2411" display="https://fbref.com/en/players/35e413f1/matchlogs/2023-2024/summary/Ben-White-Match-Logs" xr:uid="{3208DB1A-05C6-4109-AAD2-FFC4301B340D}"/>
    <hyperlink ref="B624" r:id="rId2412" display="https://fbref.com/en/players/cd84f0e3/Matthew-Whittingham" xr:uid="{84A139A6-D29C-49FD-81BB-81D19BB4F782}"/>
    <hyperlink ref="C624" r:id="rId2413" display="https://fbref.com/en/country/ENG/England-Football" xr:uid="{940C7802-C4E3-44B4-AF63-A8545ABA2CEE}"/>
    <hyperlink ref="E624" r:id="rId2414" display="https://fbref.com/en/squads/8cec06e1/Wolverhampton-Wanderers-Stats" xr:uid="{D85E2FF6-8DD9-4811-BF4F-A43920A23BF9}"/>
    <hyperlink ref="AD624" r:id="rId2415" display="https://fbref.com/en/players/cd84f0e3/matchlogs/2023-2024/summary/Matthew-Whittingham-Match-Logs" xr:uid="{6EAD4499-5CF1-4C0E-A7D0-173F378C4973}"/>
    <hyperlink ref="B625" r:id="rId2416" display="https://fbref.com/en/players/3f847d95/Joseph-Whitworth" xr:uid="{D13F472E-3DAE-447F-AD9E-F6206B912344}"/>
    <hyperlink ref="C625" r:id="rId2417" display="https://fbref.com/en/country/ENG/England-Football" xr:uid="{C2E786ED-A25B-4BA9-963C-4204A2CE6D6A}"/>
    <hyperlink ref="E625" r:id="rId2418" display="https://fbref.com/en/squads/47c64c55/Crystal-Palace-Stats" xr:uid="{D4D2D4D2-2744-4A67-B9E1-C5D8422C5DDE}"/>
    <hyperlink ref="AD625" r:id="rId2419" display="https://fbref.com/en/players/3f847d95/matchlogs/2023-2024/summary/Joseph-Whitworth-Match-Logs" xr:uid="{269242BE-451F-471E-BBFF-FF9140F0AE3D}"/>
    <hyperlink ref="B323" r:id="rId2420" display="https://fbref.com/en/players/dd323728/Neco-Williams" xr:uid="{B3BA142D-FAC0-49C4-A4AF-2A50103D4591}"/>
    <hyperlink ref="C323" r:id="rId2421" display="https://fbref.com/en/country/WAL/Wales-Football" xr:uid="{FDA11526-DF54-4A28-A398-9F0DFEA6ECA9}"/>
    <hyperlink ref="E323" r:id="rId2422" display="https://fbref.com/en/squads/e4a775cb/Nottingham-Forest-Stats" xr:uid="{6EBE3C93-7B58-4DC3-B4DC-78A9D1AACD4B}"/>
    <hyperlink ref="AD323" r:id="rId2423" display="https://fbref.com/en/players/dd323728/matchlogs/2023-2024/summary/Neco-Williams-Match-Logs" xr:uid="{E70503F2-8AC2-4D0D-9158-8F758CD7B8F3}"/>
    <hyperlink ref="B166" r:id="rId2424" display="https://fbref.com/en/players/8b9ebd03/Willian" xr:uid="{83AC186A-BFDB-45DE-9CB6-ED8FB75A6B66}"/>
    <hyperlink ref="C166" r:id="rId2425" display="https://fbref.com/en/country/BRA/Brazil-Football" xr:uid="{04CF28D9-5771-4997-A7A5-EDE75F9C36F0}"/>
    <hyperlink ref="E166" r:id="rId2426" display="https://fbref.com/en/squads/fd962109/Fulham-Stats" xr:uid="{1C9D9EF2-481C-4281-A6C6-9DC4A6C73EAA}"/>
    <hyperlink ref="AD166" r:id="rId2427" display="https://fbref.com/en/players/8b9ebd03/matchlogs/2023-2024/summary/Willian-Match-Logs" xr:uid="{D326EA52-BF21-451D-8BA4-24D864083F4E}"/>
    <hyperlink ref="B409" r:id="rId2428" display="https://fbref.com/en/players/a3b03921/Joe-Willock" xr:uid="{F67FD07F-2C14-4A07-8C34-A4C06697B77A}"/>
    <hyperlink ref="C409" r:id="rId2429" display="https://fbref.com/en/country/ENG/England-Football" xr:uid="{E8089392-0008-464A-93E8-3EE8DD0A9D6E}"/>
    <hyperlink ref="E409" r:id="rId2430" display="https://fbref.com/en/squads/b2b47a98/Newcastle-United-Stats" xr:uid="{DAD411C9-C37B-465F-A4B8-BD2F36B870DB}"/>
    <hyperlink ref="AD409" r:id="rId2431" display="https://fbref.com/en/players/a3b03921/matchlogs/2023-2024/summary/Joe-Willock-Match-Logs" xr:uid="{E104CED4-230E-4CD0-8AE0-90E537AB560C}"/>
    <hyperlink ref="B242" r:id="rId2432" display="https://fbref.com/en/players/c596fcb0/Callum-Wilson" xr:uid="{59437E9E-ED16-44B3-9246-053112B6DEBE}"/>
    <hyperlink ref="C242" r:id="rId2433" display="https://fbref.com/en/country/ENG/England-Football" xr:uid="{D01672AC-D161-4836-B693-90B85E261CD0}"/>
    <hyperlink ref="E242" r:id="rId2434" display="https://fbref.com/en/squads/b2b47a98/Newcastle-United-Stats" xr:uid="{ECFABA41-B566-4E6B-AB2C-6AB6925E6BA9}"/>
    <hyperlink ref="AD242" r:id="rId2435" display="https://fbref.com/en/players/c596fcb0/matchlogs/2023-2024/summary/Callum-Wilson-Match-Logs" xr:uid="{C73E8890-8F4B-4954-872C-51F2DAF88329}"/>
    <hyperlink ref="B162" r:id="rId2436" display="https://fbref.com/en/players/c6dc9ecd/Harry-Wilson" xr:uid="{15AC8E34-1A05-4462-AC12-E67C7D4D23B0}"/>
    <hyperlink ref="C162" r:id="rId2437" display="https://fbref.com/en/country/WAL/Wales-Football" xr:uid="{22570334-E0BB-4F8B-AEDE-F40EE40E12ED}"/>
    <hyperlink ref="E162" r:id="rId2438" display="https://fbref.com/en/squads/fd962109/Fulham-Stats" xr:uid="{890D2A0F-03A1-4914-991C-6F16E6B45E64}"/>
    <hyperlink ref="AD162" r:id="rId2439" display="https://fbref.com/en/players/c6dc9ecd/matchlogs/2023-2024/summary/Harry-Wilson-Match-Logs" xr:uid="{753E6875-DD8C-469E-9AE5-D45FBD33297E}"/>
    <hyperlink ref="B73" r:id="rId2440" display="https://fbref.com/en/players/2500cef9/Yoane-Wissa" xr:uid="{1C04F98A-5076-40EC-8004-96B4933F5EEE}"/>
    <hyperlink ref="C73" r:id="rId2441" display="https://fbref.com/en/country/COD/Congo-DR-Football" xr:uid="{0C42CBC1-7AB4-4470-8EBF-5EAD8415E983}"/>
    <hyperlink ref="E73" r:id="rId2442" display="https://fbref.com/en/squads/cd051869/Brentford-Stats" xr:uid="{42C7C3FA-B402-4D33-896B-7DAB42FD7854}"/>
    <hyperlink ref="AD73" r:id="rId2443" display="https://fbref.com/en/players/2500cef9/matchlogs/2023-2024/summary/Yoane-Wissa-Match-Logs" xr:uid="{22AB110B-3DF1-415D-B8BE-1ACB5A6F7B15}"/>
    <hyperlink ref="B278" r:id="rId2444" display="https://fbref.com/en/players/4e9a0555/Chris-Wood" xr:uid="{674215D1-3AEE-4628-A570-EF1A7C75BFFF}"/>
    <hyperlink ref="C278" r:id="rId2445" display="https://fbref.com/en/country/NZL/New-Zealand-Football" xr:uid="{1AB918F2-2CD6-45BD-BAFE-7984813C734F}"/>
    <hyperlink ref="E278" r:id="rId2446" display="https://fbref.com/en/squads/e4a775cb/Nottingham-Forest-Stats" xr:uid="{5A6213E9-7FC2-424A-B396-C9902862B58B}"/>
    <hyperlink ref="AD278" r:id="rId2447" display="https://fbref.com/en/players/4e9a0555/matchlogs/2023-2024/summary/Chris-Wood-Match-Logs" xr:uid="{A1D60536-7207-4B8D-89F1-A8B0808E4105}"/>
    <hyperlink ref="B442" r:id="rId2448" display="https://fbref.com/en/players/d3085b49/Cauley-Woodrow" xr:uid="{8BF8C409-A43D-4530-9DAE-26CA147885F6}"/>
    <hyperlink ref="C442" r:id="rId2449" display="https://fbref.com/en/country/ENG/England-Football" xr:uid="{2BB987D3-2BC7-4331-8F19-D398F19CA4C4}"/>
    <hyperlink ref="E442" r:id="rId2450" display="https://fbref.com/en/squads/e297cd13/Luton-Town-Stats" xr:uid="{3F6AFB07-EC7F-451E-950D-AC68028F27F0}"/>
    <hyperlink ref="AD442" r:id="rId2451" display="https://fbref.com/en/players/d3085b49/matchlogs/2023-2024/summary/Cauley-Woodrow-Match-Logs" xr:uid="{88DE96F0-016E-40CC-A505-FF277FC00B9A}"/>
    <hyperlink ref="B311" r:id="rId2452" display="https://fbref.com/en/players/a5212312/Joe-Worrall" xr:uid="{A32968B6-9BCE-444F-AECA-5BE4D93B6CEF}"/>
    <hyperlink ref="C311" r:id="rId2453" display="https://fbref.com/en/country/ENG/England-Football" xr:uid="{1F25AE0C-DF2D-4DE1-9B43-74C976067EB8}"/>
    <hyperlink ref="E311" r:id="rId2454" display="https://fbref.com/en/squads/e4a775cb/Nottingham-Forest-Stats" xr:uid="{E699F7D8-D020-48B9-8D3A-3FA7BC742D71}"/>
    <hyperlink ref="AD311" r:id="rId2455" display="https://fbref.com/en/players/a5212312/matchlogs/2023-2024/summary/Joe-Worrall-Match-Logs" xr:uid="{8B807949-A6AB-431E-ACC6-CF91A7E0B8A4}"/>
    <hyperlink ref="B357" r:id="rId2456" display="https://fbref.com/en/players/907a5d7c/Yehor-Yarmoliuk" xr:uid="{30B676E9-6082-41B6-A5EC-400103285C74}"/>
    <hyperlink ref="C357" r:id="rId2457" display="https://fbref.com/en/country/UKR/Ukraine-Football" xr:uid="{01F97A24-3614-4011-91E0-0FCADF3FD374}"/>
    <hyperlink ref="E357" r:id="rId2458" display="https://fbref.com/en/squads/cd051869/Brentford-Stats" xr:uid="{81EE0C3A-7C05-46DE-816C-C72A2A0D1D7F}"/>
    <hyperlink ref="AD357" r:id="rId2459" display="https://fbref.com/en/players/907a5d7c/matchlogs/2023-2024/summary/Yehor-Yarmoliuk-Match-Logs" xr:uid="{F031EF76-BA27-40CE-90ED-50E8D04C98A4}"/>
    <hyperlink ref="B217" r:id="rId2460" display="https://fbref.com/en/players/c1fe2a48/Ryan-Yates" xr:uid="{6E2E2EA9-8957-41B4-A677-E8D7943566ED}"/>
    <hyperlink ref="C217" r:id="rId2461" display="https://fbref.com/en/country/ENG/England-Football" xr:uid="{D5B97AF7-ACBE-4EE2-A49A-AE77DB356BAC}"/>
    <hyperlink ref="E217" r:id="rId2462" display="https://fbref.com/en/squads/e4a775cb/Nottingham-Forest-Stats" xr:uid="{E4DF0B92-5CFC-4867-86D0-F5B8A3AC003C}"/>
    <hyperlink ref="AD217" r:id="rId2463" display="https://fbref.com/en/players/c1fe2a48/matchlogs/2023-2024/summary/Ryan-Yates-Match-Logs" xr:uid="{74EEE248-87E3-4520-A480-AA5C5038F6F2}"/>
    <hyperlink ref="B109" r:id="rId2464" display="https://fbref.com/en/players/be927d03/Ashley-Young" xr:uid="{D85984DE-7345-423C-A414-D5D1B47F92F7}"/>
    <hyperlink ref="C109" r:id="rId2465" display="https://fbref.com/en/country/ENG/England-Football" xr:uid="{9DC0B747-CC50-4680-8D7F-4F88A10D7165}"/>
    <hyperlink ref="E109" r:id="rId2466" display="https://fbref.com/en/squads/d3fd31cc/Everton-Stats" xr:uid="{60019CC4-4A48-4241-B4E8-3DEA41A74F18}"/>
    <hyperlink ref="AD109" r:id="rId2467" display="https://fbref.com/en/players/be927d03/matchlogs/2023-2024/summary/Ashley-Young-Match-Logs" xr:uid="{199857CE-C9FC-4138-A6DB-71920CBBC2C4}"/>
    <hyperlink ref="B26" r:id="rId2468" display="https://fbref.com/en/players/88968486/Illia-Zabarnyi" xr:uid="{C78BC1C1-AE58-4835-A11B-AFCF1C1E6948}"/>
    <hyperlink ref="C26" r:id="rId2469" display="https://fbref.com/en/country/UKR/Ukraine-Football" xr:uid="{7222474E-C0DD-414B-A55E-2E52BD29FB4C}"/>
    <hyperlink ref="E26" r:id="rId2470" display="https://fbref.com/en/squads/4ba7cbea/Bournemouth-Stats" xr:uid="{E03D2F34-593E-4C2F-A56F-AE9E90B333E0}"/>
    <hyperlink ref="AD26" r:id="rId2471" display="https://fbref.com/en/players/88968486/matchlogs/2023-2024/summary/Illia-Zabarnyi-Match-Logs" xr:uid="{EBBE9939-5C3A-49A9-92B0-6B34F4AD31C1}"/>
    <hyperlink ref="B294" r:id="rId2472" display="https://fbref.com/en/players/9907b1c8/Nicolo-Zaniolo" xr:uid="{18C9297A-8664-428C-9366-EE689AC28CA2}"/>
    <hyperlink ref="C294" r:id="rId2473" display="https://fbref.com/en/country/ITA/Italy-Football" xr:uid="{B17AADF4-9AE3-4B5C-A653-1DE47276BAA8}"/>
    <hyperlink ref="E294" r:id="rId2474" display="https://fbref.com/en/squads/8602292d/Aston-Villa-Stats" xr:uid="{35CA850E-BBA1-469A-96BE-B765625C606D}"/>
    <hyperlink ref="AD294" r:id="rId2475" display="https://fbref.com/en/players/9907b1c8/matchlogs/2023-2024/summary/Nicolo-Zaniolo-Match-Logs" xr:uid="{16DF153F-6577-4A97-8006-1163CDD21FA2}"/>
    <hyperlink ref="B410" r:id="rId2476" display="https://fbref.com/en/players/07d65234/Anass-Zaroury" xr:uid="{0AAE511B-92E6-4F3B-BA3E-6F29074C2B83}"/>
    <hyperlink ref="C410" r:id="rId2477" display="https://fbref.com/en/country/MAR/Morocco-Football" xr:uid="{600F13B0-9548-4F99-A8AA-BB4D20D59990}"/>
    <hyperlink ref="E410" r:id="rId2478" display="https://fbref.com/en/squads/943e8050/Burnley-Stats" xr:uid="{203285BE-076C-41A7-9428-ABDD90E9FD80}"/>
    <hyperlink ref="AD410" r:id="rId2479" display="https://fbref.com/en/players/07d65234/matchlogs/2023-2024/summary/Anass-Zaroury-Match-Logs" xr:uid="{6679209E-65A8-4205-844B-551B4F321EF3}"/>
    <hyperlink ref="B134" r:id="rId2480" display="https://fbref.com/en/players/51cf8561/Oleksandr-Zinchenko" xr:uid="{0E3D77DC-263E-4F94-876E-828B7BCF873A}"/>
    <hyperlink ref="C134" r:id="rId2481" display="https://fbref.com/en/country/UKR/Ukraine-Football" xr:uid="{7503B2D9-2032-4F63-8B4A-CD25A3DAC660}"/>
    <hyperlink ref="E134" r:id="rId2482" display="https://fbref.com/en/squads/18bb7c10/Arsenal-Stats" xr:uid="{BD85B023-6CB6-4153-B933-42413F6FDF49}"/>
    <hyperlink ref="AD134" r:id="rId2483" display="https://fbref.com/en/players/51cf8561/matchlogs/2023-2024/summary/Oleksandr-Zinchenko-Match-Logs" xr:uid="{F39BF6D5-395A-4023-B9AA-E08E84327447}"/>
    <hyperlink ref="B60" r:id="rId2484" display="https://fbref.com/en/players/ce4246f5/Kurt-Zouma" xr:uid="{5F3E7765-EF45-4BB6-B444-4BC2028F0BE9}"/>
    <hyperlink ref="C60" r:id="rId2485" display="https://fbref.com/en/country/FRA/France-Football" xr:uid="{96F1E0B0-C25C-4F6A-AD1A-64C6BCDEF106}"/>
    <hyperlink ref="E60" r:id="rId2486" display="https://fbref.com/en/squads/7c21e445/West-Ham-United-Stats" xr:uid="{71AE6E80-24AB-4CE2-A183-1D96D90B85D4}"/>
    <hyperlink ref="AD60" r:id="rId2487" display="https://fbref.com/en/players/ce4246f5/matchlogs/2023-2024/summary/Kurt-Zouma-Match-Logs" xr:uid="{70F81B84-440D-493B-8154-9EC6580EE1F1}"/>
    <hyperlink ref="B626" r:id="rId2488" display="https://fbref.com/en/players/be18d79f/Oliwier-Zych" xr:uid="{A99AE033-BAE9-40AC-9E7B-6986DC7262A8}"/>
    <hyperlink ref="C626" r:id="rId2489" display="https://fbref.com/en/country/POL/Poland-Football" xr:uid="{A49192C3-A75E-42CE-B0F2-1A44B725A40D}"/>
    <hyperlink ref="E626" r:id="rId2490" display="https://fbref.com/en/squads/8602292d/Aston-Villa-Stats" xr:uid="{B7DC6271-6F78-4D42-87A9-3A5D0B96EB97}"/>
    <hyperlink ref="AD626" r:id="rId2491" display="https://fbref.com/en/players/be18d79f/matchlogs/2023-2024/summary/Oliwier-Zych-Match-Logs" xr:uid="{B6326446-B14D-410C-BE72-E08FDC9B8F74}"/>
    <hyperlink ref="B86" r:id="rId2492" display="https://fbref.com/en/players/79300479/Martin-Odegaard" xr:uid="{3A71502A-DB3E-42C0-B9FF-986072E57125}"/>
    <hyperlink ref="C86" r:id="rId2493" display="https://fbref.com/en/country/NOR/Norway-Football" xr:uid="{EB5C1E0D-B80D-43AB-B9DE-824B088C8999}"/>
    <hyperlink ref="E86" r:id="rId2494" display="https://fbref.com/en/squads/18bb7c10/Arsenal-Stats" xr:uid="{5FA10ACB-569B-4C7B-BD7C-5D9A575651E0}"/>
    <hyperlink ref="AD86" r:id="rId2495" display="https://fbref.com/en/players/79300479/matchlogs/2023-2024/summary/Martin-Odegaard-Match-Logs" xr:uid="{CCB08108-8EF0-4EF7-B224-C59602143BA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sqref="A1:D23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45284.927777777775</v>
      </c>
      <c r="B2" s="29" t="s">
        <v>430</v>
      </c>
      <c r="C2" s="29" t="s">
        <v>533</v>
      </c>
      <c r="D2" s="29" t="s">
        <v>4423</v>
      </c>
    </row>
    <row r="3" spans="1:4" ht="17.25" thickBot="1">
      <c r="A3" s="28">
        <v>45275.740277777775</v>
      </c>
      <c r="B3" s="29" t="s">
        <v>457</v>
      </c>
      <c r="C3" s="29" t="s">
        <v>385</v>
      </c>
      <c r="D3" s="29" t="s">
        <v>3769</v>
      </c>
    </row>
    <row r="4" spans="1:4" ht="17.25" thickBot="1">
      <c r="A4" s="28">
        <v>45268.906944444447</v>
      </c>
      <c r="B4" s="29" t="s">
        <v>3054</v>
      </c>
      <c r="C4" s="29" t="s">
        <v>508</v>
      </c>
      <c r="D4" s="29" t="s">
        <v>3692</v>
      </c>
    </row>
    <row r="5" spans="1:4" ht="17.25" thickBot="1">
      <c r="A5" s="28">
        <v>45265.722222222219</v>
      </c>
      <c r="B5" s="29" t="s">
        <v>1767</v>
      </c>
      <c r="C5" s="29" t="s">
        <v>1946</v>
      </c>
      <c r="D5" s="29" t="s">
        <v>3659</v>
      </c>
    </row>
    <row r="6" spans="1:4" ht="17.25" thickBot="1">
      <c r="A6" s="28">
        <v>45261.893750000003</v>
      </c>
      <c r="B6" s="29" t="s">
        <v>423</v>
      </c>
      <c r="C6" s="29" t="s">
        <v>665</v>
      </c>
      <c r="D6" s="29" t="s">
        <v>3617</v>
      </c>
    </row>
    <row r="7" spans="1:4" ht="17.25" thickBot="1">
      <c r="A7" s="28">
        <v>45261.893750000003</v>
      </c>
      <c r="B7" s="29" t="s">
        <v>748</v>
      </c>
      <c r="C7" s="29" t="s">
        <v>413</v>
      </c>
      <c r="D7" s="29" t="s">
        <v>3617</v>
      </c>
    </row>
    <row r="8" spans="1:4" ht="17.25" thickBot="1">
      <c r="A8" s="28">
        <v>45240.925000000003</v>
      </c>
      <c r="B8" s="29" t="s">
        <v>413</v>
      </c>
      <c r="C8" s="29" t="s">
        <v>485</v>
      </c>
      <c r="D8" s="29" t="s">
        <v>3428</v>
      </c>
    </row>
    <row r="9" spans="1:4" ht="17.25" thickBot="1">
      <c r="A9" s="28">
        <v>45240.925000000003</v>
      </c>
      <c r="B9" s="29" t="s">
        <v>739</v>
      </c>
      <c r="C9" s="29" t="s">
        <v>1983</v>
      </c>
      <c r="D9" s="29" t="s">
        <v>3428</v>
      </c>
    </row>
    <row r="10" spans="1:4" ht="17.25" thickBot="1">
      <c r="A10" s="28">
        <v>45227.902083333334</v>
      </c>
      <c r="B10" s="29" t="s">
        <v>551</v>
      </c>
      <c r="C10" s="29" t="s">
        <v>2312</v>
      </c>
      <c r="D10" s="29" t="s">
        <v>3391</v>
      </c>
    </row>
    <row r="11" spans="1:4" ht="17.25" thickBot="1">
      <c r="A11" s="28">
        <v>45226.768750000003</v>
      </c>
      <c r="B11" s="29" t="s">
        <v>533</v>
      </c>
      <c r="C11" s="29" t="s">
        <v>400</v>
      </c>
      <c r="D11" s="29" t="s">
        <v>3392</v>
      </c>
    </row>
    <row r="12" spans="1:4" ht="17.25" thickBot="1">
      <c r="A12" s="28">
        <v>45204.866666666669</v>
      </c>
      <c r="B12" s="29" t="s">
        <v>451</v>
      </c>
      <c r="C12" s="29" t="s">
        <v>453</v>
      </c>
      <c r="D12" s="29" t="s">
        <v>3287</v>
      </c>
    </row>
    <row r="13" spans="1:4" ht="17.25" thickBot="1">
      <c r="A13" s="28">
        <v>45201.924305555556</v>
      </c>
      <c r="B13" s="29" t="s">
        <v>1908</v>
      </c>
      <c r="C13" s="29" t="s">
        <v>464</v>
      </c>
      <c r="D13" s="29" t="s">
        <v>3287</v>
      </c>
    </row>
    <row r="14" spans="1:4" ht="17.25" thickBot="1">
      <c r="A14" s="28">
        <v>45192.943749999999</v>
      </c>
      <c r="B14" s="29" t="s">
        <v>593</v>
      </c>
      <c r="C14" s="29" t="s">
        <v>470</v>
      </c>
      <c r="D14" s="29" t="s">
        <v>3235</v>
      </c>
    </row>
    <row r="15" spans="1:4" ht="17.25" thickBot="1">
      <c r="A15" s="28">
        <v>45191.868750000001</v>
      </c>
      <c r="B15" s="29" t="s">
        <v>400</v>
      </c>
      <c r="C15" s="29" t="s">
        <v>2252</v>
      </c>
      <c r="D15" s="29" t="s">
        <v>3236</v>
      </c>
    </row>
    <row r="16" spans="1:4" ht="17.25" thickBot="1">
      <c r="A16" s="28">
        <v>45189.893055555556</v>
      </c>
      <c r="B16" s="29" t="s">
        <v>2188</v>
      </c>
      <c r="C16" s="29" t="s">
        <v>2071</v>
      </c>
      <c r="D16" s="29" t="s">
        <v>3236</v>
      </c>
    </row>
    <row r="17" spans="1:4" ht="17.25" thickBot="1">
      <c r="A17" s="28">
        <v>45176.868750000001</v>
      </c>
      <c r="B17" s="29" t="s">
        <v>665</v>
      </c>
      <c r="C17" s="29" t="s">
        <v>1948</v>
      </c>
      <c r="D17" s="29" t="s">
        <v>3100</v>
      </c>
    </row>
    <row r="18" spans="1:4" ht="17.25" thickBot="1">
      <c r="A18" s="28">
        <v>45170.769444444442</v>
      </c>
      <c r="B18" s="29" t="s">
        <v>464</v>
      </c>
      <c r="C18" s="29" t="s">
        <v>393</v>
      </c>
      <c r="D18" s="29" t="s">
        <v>3099</v>
      </c>
    </row>
    <row r="19" spans="1:4" ht="17.25" thickBot="1">
      <c r="A19" s="28">
        <v>45170.769444444442</v>
      </c>
      <c r="B19" s="29" t="s">
        <v>453</v>
      </c>
      <c r="C19" s="29" t="s">
        <v>250</v>
      </c>
      <c r="D19" s="29" t="s">
        <v>3099</v>
      </c>
    </row>
    <row r="20" spans="1:4" ht="17.25" thickBot="1">
      <c r="A20" s="28">
        <v>45170.769444444442</v>
      </c>
      <c r="B20" s="29" t="s">
        <v>2312</v>
      </c>
      <c r="C20" s="29" t="s">
        <v>406</v>
      </c>
      <c r="D20" s="29" t="s">
        <v>3099</v>
      </c>
    </row>
    <row r="21" spans="1:4" ht="17.25" thickBot="1">
      <c r="A21" s="28">
        <v>45166.950694444444</v>
      </c>
      <c r="B21" s="29" t="s">
        <v>485</v>
      </c>
      <c r="C21" s="29" t="s">
        <v>390</v>
      </c>
      <c r="D21" s="29" t="s">
        <v>3099</v>
      </c>
    </row>
    <row r="22" spans="1:4" ht="17.25" thickBot="1">
      <c r="A22" s="28">
        <v>45166.950694444444</v>
      </c>
      <c r="B22" s="29" t="s">
        <v>508</v>
      </c>
      <c r="C22" s="29" t="s">
        <v>560</v>
      </c>
      <c r="D22" s="29" t="s">
        <v>3099</v>
      </c>
    </row>
    <row r="23" spans="1:4" ht="17.25" thickBot="1">
      <c r="A23" s="28">
        <v>45152.865972222222</v>
      </c>
      <c r="B23" s="29" t="s">
        <v>470</v>
      </c>
      <c r="C23" s="29" t="s">
        <v>412</v>
      </c>
      <c r="D23" s="29" t="s">
        <v>2728</v>
      </c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9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2729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9">
        <v>1</v>
      </c>
      <c r="B2" s="140" t="s">
        <v>2733</v>
      </c>
      <c r="C2" s="138">
        <v>18</v>
      </c>
      <c r="D2" s="138">
        <v>12</v>
      </c>
      <c r="E2" s="138">
        <v>4</v>
      </c>
      <c r="F2" s="138">
        <v>2</v>
      </c>
      <c r="G2" s="138">
        <v>36</v>
      </c>
      <c r="H2" s="138">
        <v>16</v>
      </c>
      <c r="I2" s="138">
        <v>20</v>
      </c>
      <c r="J2" s="138">
        <v>40</v>
      </c>
      <c r="K2" s="138">
        <v>2.2200000000000002</v>
      </c>
      <c r="L2" s="138">
        <v>32</v>
      </c>
      <c r="M2" s="138">
        <v>13.7</v>
      </c>
      <c r="N2" s="138">
        <v>18.3</v>
      </c>
      <c r="O2" s="138">
        <v>1.02</v>
      </c>
      <c r="P2" s="83" t="s">
        <v>46</v>
      </c>
      <c r="Q2" s="141">
        <v>60159</v>
      </c>
      <c r="R2" s="142" t="s">
        <v>3618</v>
      </c>
      <c r="S2" s="143" t="s">
        <v>78</v>
      </c>
      <c r="T2" s="137"/>
      <c r="U2" s="2"/>
      <c r="V2" s="2"/>
    </row>
    <row r="3" spans="1:22">
      <c r="A3" s="135"/>
      <c r="B3" s="114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87"/>
      <c r="Q3" s="120"/>
      <c r="R3" s="126"/>
      <c r="S3" s="123"/>
      <c r="T3" s="108"/>
      <c r="U3" s="2"/>
      <c r="V3" s="2"/>
    </row>
    <row r="4" spans="1:22">
      <c r="A4" s="135"/>
      <c r="B4" s="114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83" t="s">
        <v>46</v>
      </c>
      <c r="Q4" s="120"/>
      <c r="R4" s="126"/>
      <c r="S4" s="123"/>
      <c r="T4" s="108"/>
      <c r="U4" s="2"/>
      <c r="V4" s="2"/>
    </row>
    <row r="5" spans="1:22">
      <c r="A5" s="135"/>
      <c r="B5" s="114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87"/>
      <c r="Q5" s="120"/>
      <c r="R5" s="126"/>
      <c r="S5" s="123"/>
      <c r="T5" s="108"/>
      <c r="U5" s="2"/>
      <c r="V5" s="2"/>
    </row>
    <row r="6" spans="1:22">
      <c r="A6" s="135"/>
      <c r="B6" s="114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83" t="s">
        <v>48</v>
      </c>
      <c r="Q6" s="120"/>
      <c r="R6" s="126"/>
      <c r="S6" s="123"/>
      <c r="T6" s="108"/>
      <c r="U6" s="2"/>
      <c r="V6" s="2"/>
    </row>
    <row r="7" spans="1:22">
      <c r="A7" s="135"/>
      <c r="B7" s="114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87"/>
      <c r="Q7" s="120"/>
      <c r="R7" s="126"/>
      <c r="S7" s="123"/>
      <c r="T7" s="108"/>
      <c r="U7" s="2"/>
      <c r="V7" s="2"/>
    </row>
    <row r="8" spans="1:22">
      <c r="A8" s="135"/>
      <c r="B8" s="114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83" t="s">
        <v>46</v>
      </c>
      <c r="Q8" s="120"/>
      <c r="R8" s="126"/>
      <c r="S8" s="123"/>
      <c r="T8" s="108"/>
      <c r="U8" s="2"/>
      <c r="V8" s="2"/>
    </row>
    <row r="9" spans="1:22">
      <c r="A9" s="135"/>
      <c r="B9" s="114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87"/>
      <c r="Q9" s="120"/>
      <c r="R9" s="126"/>
      <c r="S9" s="123"/>
      <c r="T9" s="108"/>
      <c r="U9" s="2"/>
      <c r="V9" s="2"/>
    </row>
    <row r="10" spans="1:22">
      <c r="A10" s="136"/>
      <c r="B10" s="115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81" t="s">
        <v>47</v>
      </c>
      <c r="Q10" s="121"/>
      <c r="R10" s="127"/>
      <c r="S10" s="124"/>
      <c r="T10" s="109"/>
      <c r="U10" s="2"/>
      <c r="V10" s="2"/>
    </row>
    <row r="11" spans="1:22">
      <c r="A11" s="134">
        <v>2</v>
      </c>
      <c r="B11" s="113" t="s">
        <v>2739</v>
      </c>
      <c r="C11" s="116">
        <v>18</v>
      </c>
      <c r="D11" s="116">
        <v>11</v>
      </c>
      <c r="E11" s="116">
        <v>6</v>
      </c>
      <c r="F11" s="116">
        <v>1</v>
      </c>
      <c r="G11" s="116">
        <v>37</v>
      </c>
      <c r="H11" s="116">
        <v>16</v>
      </c>
      <c r="I11" s="116">
        <v>21</v>
      </c>
      <c r="J11" s="116">
        <v>39</v>
      </c>
      <c r="K11" s="116">
        <v>2.17</v>
      </c>
      <c r="L11" s="116">
        <v>35.4</v>
      </c>
      <c r="M11" s="116">
        <v>21.2</v>
      </c>
      <c r="N11" s="116">
        <v>14.2</v>
      </c>
      <c r="O11" s="116">
        <v>0.79</v>
      </c>
      <c r="P11" s="83" t="s">
        <v>46</v>
      </c>
      <c r="Q11" s="119">
        <v>52079</v>
      </c>
      <c r="R11" s="122" t="s">
        <v>3890</v>
      </c>
      <c r="S11" s="122" t="s">
        <v>80</v>
      </c>
      <c r="T11" s="107"/>
      <c r="U11" s="2"/>
      <c r="V11" s="2"/>
    </row>
    <row r="12" spans="1:22">
      <c r="A12" s="135"/>
      <c r="B12" s="114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87"/>
      <c r="Q12" s="120"/>
      <c r="R12" s="123"/>
      <c r="S12" s="123"/>
      <c r="T12" s="108"/>
      <c r="U12" s="2"/>
      <c r="V12" s="2"/>
    </row>
    <row r="13" spans="1:22">
      <c r="A13" s="135"/>
      <c r="B13" s="114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83" t="s">
        <v>46</v>
      </c>
      <c r="Q13" s="120"/>
      <c r="R13" s="123"/>
      <c r="S13" s="123"/>
      <c r="T13" s="108"/>
      <c r="U13" s="2"/>
      <c r="V13" s="2"/>
    </row>
    <row r="14" spans="1:22">
      <c r="A14" s="135"/>
      <c r="B14" s="114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87"/>
      <c r="Q14" s="120"/>
      <c r="R14" s="123"/>
      <c r="S14" s="123"/>
      <c r="T14" s="108"/>
      <c r="U14" s="2"/>
      <c r="V14" s="2"/>
    </row>
    <row r="15" spans="1:22">
      <c r="A15" s="135"/>
      <c r="B15" s="114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83" t="s">
        <v>46</v>
      </c>
      <c r="Q15" s="120"/>
      <c r="R15" s="123"/>
      <c r="S15" s="123"/>
      <c r="T15" s="108"/>
      <c r="U15" s="2"/>
      <c r="V15" s="2"/>
    </row>
    <row r="16" spans="1:22">
      <c r="A16" s="135"/>
      <c r="B16" s="114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87"/>
      <c r="Q16" s="120"/>
      <c r="R16" s="123"/>
      <c r="S16" s="123"/>
      <c r="T16" s="108"/>
      <c r="U16" s="2"/>
      <c r="V16" s="2"/>
    </row>
    <row r="17" spans="1:22">
      <c r="A17" s="135"/>
      <c r="B17" s="114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83" t="s">
        <v>47</v>
      </c>
      <c r="Q17" s="120"/>
      <c r="R17" s="123"/>
      <c r="S17" s="123"/>
      <c r="T17" s="108"/>
      <c r="U17" s="2"/>
      <c r="V17" s="2"/>
    </row>
    <row r="18" spans="1:22">
      <c r="A18" s="135"/>
      <c r="B18" s="114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87"/>
      <c r="Q18" s="120"/>
      <c r="R18" s="123"/>
      <c r="S18" s="123"/>
      <c r="T18" s="108"/>
      <c r="U18" s="2"/>
      <c r="V18" s="2"/>
    </row>
    <row r="19" spans="1:22">
      <c r="A19" s="136"/>
      <c r="B19" s="115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81" t="s">
        <v>47</v>
      </c>
      <c r="Q19" s="121"/>
      <c r="R19" s="124"/>
      <c r="S19" s="124"/>
      <c r="T19" s="109"/>
      <c r="U19" s="2"/>
      <c r="V19" s="2"/>
    </row>
    <row r="20" spans="1:22">
      <c r="A20" s="134">
        <v>3</v>
      </c>
      <c r="B20" s="113" t="s">
        <v>2749</v>
      </c>
      <c r="C20" s="116">
        <v>18</v>
      </c>
      <c r="D20" s="116">
        <v>12</v>
      </c>
      <c r="E20" s="116">
        <v>3</v>
      </c>
      <c r="F20" s="116">
        <v>3</v>
      </c>
      <c r="G20" s="116">
        <v>38</v>
      </c>
      <c r="H20" s="116">
        <v>22</v>
      </c>
      <c r="I20" s="116">
        <v>16</v>
      </c>
      <c r="J20" s="116">
        <v>39</v>
      </c>
      <c r="K20" s="116">
        <v>2.17</v>
      </c>
      <c r="L20" s="116">
        <v>31.1</v>
      </c>
      <c r="M20" s="116">
        <v>23.3</v>
      </c>
      <c r="N20" s="116">
        <v>7.8</v>
      </c>
      <c r="O20" s="116">
        <v>0.43</v>
      </c>
      <c r="P20" s="83" t="s">
        <v>47</v>
      </c>
      <c r="Q20" s="119">
        <v>32187</v>
      </c>
      <c r="R20" s="122" t="s">
        <v>3770</v>
      </c>
      <c r="S20" s="122" t="s">
        <v>84</v>
      </c>
      <c r="T20" s="107"/>
      <c r="U20" s="2"/>
      <c r="V20" s="2"/>
    </row>
    <row r="21" spans="1:22">
      <c r="A21" s="135"/>
      <c r="B21" s="114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87"/>
      <c r="Q21" s="120"/>
      <c r="R21" s="123"/>
      <c r="S21" s="123"/>
      <c r="T21" s="108"/>
      <c r="U21" s="2"/>
      <c r="V21" s="2"/>
    </row>
    <row r="22" spans="1:22">
      <c r="A22" s="135"/>
      <c r="B22" s="114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83" t="s">
        <v>46</v>
      </c>
      <c r="Q22" s="120"/>
      <c r="R22" s="123"/>
      <c r="S22" s="123"/>
      <c r="T22" s="108"/>
    </row>
    <row r="23" spans="1:22">
      <c r="A23" s="135"/>
      <c r="B23" s="114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87"/>
      <c r="Q23" s="120"/>
      <c r="R23" s="123"/>
      <c r="S23" s="123"/>
      <c r="T23" s="108"/>
    </row>
    <row r="24" spans="1:22">
      <c r="A24" s="135"/>
      <c r="B24" s="114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83" t="s">
        <v>46</v>
      </c>
      <c r="Q24" s="120"/>
      <c r="R24" s="123"/>
      <c r="S24" s="123"/>
      <c r="T24" s="108"/>
    </row>
    <row r="25" spans="1:22">
      <c r="A25" s="135"/>
      <c r="B25" s="114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87"/>
      <c r="Q25" s="120"/>
      <c r="R25" s="123"/>
      <c r="S25" s="123"/>
      <c r="T25" s="108"/>
    </row>
    <row r="26" spans="1:22">
      <c r="A26" s="135"/>
      <c r="B26" s="114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83" t="s">
        <v>46</v>
      </c>
      <c r="Q26" s="120"/>
      <c r="R26" s="123"/>
      <c r="S26" s="123"/>
      <c r="T26" s="108"/>
      <c r="U26" s="2"/>
      <c r="V26" s="2"/>
    </row>
    <row r="27" spans="1:22">
      <c r="A27" s="135"/>
      <c r="B27" s="114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87"/>
      <c r="Q27" s="120"/>
      <c r="R27" s="123"/>
      <c r="S27" s="123"/>
      <c r="T27" s="108"/>
      <c r="U27" s="2"/>
      <c r="V27" s="2"/>
    </row>
    <row r="28" spans="1:22">
      <c r="A28" s="136"/>
      <c r="B28" s="115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81" t="s">
        <v>47</v>
      </c>
      <c r="Q28" s="121"/>
      <c r="R28" s="124"/>
      <c r="S28" s="124"/>
      <c r="T28" s="109"/>
      <c r="U28" s="2"/>
      <c r="V28" s="2"/>
    </row>
    <row r="29" spans="1:22">
      <c r="A29" s="134">
        <v>4</v>
      </c>
      <c r="B29" s="113" t="s">
        <v>2737</v>
      </c>
      <c r="C29" s="116">
        <v>18</v>
      </c>
      <c r="D29" s="116">
        <v>11</v>
      </c>
      <c r="E29" s="116">
        <v>3</v>
      </c>
      <c r="F29" s="116">
        <v>4</v>
      </c>
      <c r="G29" s="116">
        <v>37</v>
      </c>
      <c r="H29" s="116">
        <v>24</v>
      </c>
      <c r="I29" s="116">
        <v>13</v>
      </c>
      <c r="J29" s="116">
        <v>36</v>
      </c>
      <c r="K29" s="116">
        <v>2</v>
      </c>
      <c r="L29" s="116">
        <v>30.5</v>
      </c>
      <c r="M29" s="116">
        <v>29.9</v>
      </c>
      <c r="N29" s="116">
        <v>0.7</v>
      </c>
      <c r="O29" s="116">
        <v>0.04</v>
      </c>
      <c r="P29" s="83" t="s">
        <v>47</v>
      </c>
      <c r="Q29" s="119">
        <v>61606</v>
      </c>
      <c r="R29" s="122" t="s">
        <v>3891</v>
      </c>
      <c r="S29" s="122" t="s">
        <v>2694</v>
      </c>
      <c r="T29" s="107"/>
    </row>
    <row r="30" spans="1:22">
      <c r="A30" s="135"/>
      <c r="B30" s="114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87"/>
      <c r="Q30" s="120"/>
      <c r="R30" s="123"/>
      <c r="S30" s="123"/>
      <c r="T30" s="108"/>
    </row>
    <row r="31" spans="1:22">
      <c r="A31" s="135"/>
      <c r="B31" s="114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83" t="s">
        <v>48</v>
      </c>
      <c r="Q31" s="120"/>
      <c r="R31" s="123"/>
      <c r="S31" s="123"/>
      <c r="T31" s="108"/>
    </row>
    <row r="32" spans="1:22">
      <c r="A32" s="135"/>
      <c r="B32" s="114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87"/>
      <c r="Q32" s="120"/>
      <c r="R32" s="123"/>
      <c r="S32" s="123"/>
      <c r="T32" s="108"/>
      <c r="U32" s="85" t="s">
        <v>61</v>
      </c>
      <c r="V32" s="85" t="s">
        <v>62</v>
      </c>
    </row>
    <row r="33" spans="1:22">
      <c r="A33" s="135"/>
      <c r="B33" s="114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83" t="s">
        <v>46</v>
      </c>
      <c r="Q33" s="120"/>
      <c r="R33" s="123"/>
      <c r="S33" s="123"/>
      <c r="T33" s="108"/>
      <c r="U33" s="2"/>
      <c r="V33" s="2"/>
    </row>
    <row r="34" spans="1:22">
      <c r="A34" s="135"/>
      <c r="B34" s="114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87"/>
      <c r="Q34" s="120"/>
      <c r="R34" s="123"/>
      <c r="S34" s="123"/>
      <c r="T34" s="108"/>
      <c r="U34" s="2"/>
      <c r="V34" s="2"/>
    </row>
    <row r="35" spans="1:22">
      <c r="A35" s="135"/>
      <c r="B35" s="114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83" t="s">
        <v>46</v>
      </c>
      <c r="Q35" s="120"/>
      <c r="R35" s="123"/>
      <c r="S35" s="123"/>
      <c r="T35" s="108"/>
      <c r="U35" s="2"/>
      <c r="V35" s="2"/>
    </row>
    <row r="36" spans="1:22">
      <c r="A36" s="135"/>
      <c r="B36" s="114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87"/>
      <c r="Q36" s="120"/>
      <c r="R36" s="123"/>
      <c r="S36" s="123"/>
      <c r="T36" s="108"/>
      <c r="U36" s="2"/>
      <c r="V36" s="2"/>
    </row>
    <row r="37" spans="1:22">
      <c r="A37" s="136"/>
      <c r="B37" s="115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81" t="s">
        <v>46</v>
      </c>
      <c r="Q37" s="121"/>
      <c r="R37" s="124"/>
      <c r="S37" s="124"/>
      <c r="T37" s="109"/>
      <c r="U37" s="2"/>
      <c r="V37" s="2"/>
    </row>
    <row r="38" spans="1:22">
      <c r="A38" s="131">
        <v>5</v>
      </c>
      <c r="B38" s="113" t="s">
        <v>2732</v>
      </c>
      <c r="C38" s="116">
        <v>17</v>
      </c>
      <c r="D38" s="116">
        <v>10</v>
      </c>
      <c r="E38" s="116">
        <v>4</v>
      </c>
      <c r="F38" s="116">
        <v>3</v>
      </c>
      <c r="G38" s="116">
        <v>40</v>
      </c>
      <c r="H38" s="116">
        <v>20</v>
      </c>
      <c r="I38" s="116">
        <v>20</v>
      </c>
      <c r="J38" s="116">
        <v>34</v>
      </c>
      <c r="K38" s="116">
        <v>2</v>
      </c>
      <c r="L38" s="116">
        <v>32.200000000000003</v>
      </c>
      <c r="M38" s="116">
        <v>16.5</v>
      </c>
      <c r="N38" s="116">
        <v>15.6</v>
      </c>
      <c r="O38" s="116">
        <v>0.92</v>
      </c>
      <c r="P38" s="83" t="s">
        <v>47</v>
      </c>
      <c r="Q38" s="119">
        <v>46643</v>
      </c>
      <c r="R38" s="122" t="s">
        <v>3565</v>
      </c>
      <c r="S38" s="122" t="s">
        <v>66</v>
      </c>
      <c r="T38" s="107"/>
      <c r="U38" s="2"/>
      <c r="V38" s="2"/>
    </row>
    <row r="39" spans="1:22">
      <c r="A39" s="132"/>
      <c r="B39" s="114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87"/>
      <c r="Q39" s="120"/>
      <c r="R39" s="123"/>
      <c r="S39" s="123"/>
      <c r="T39" s="108"/>
      <c r="U39" s="2"/>
      <c r="V39" s="2"/>
    </row>
    <row r="40" spans="1:22">
      <c r="A40" s="132"/>
      <c r="B40" s="114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83" t="s">
        <v>47</v>
      </c>
      <c r="Q40" s="120"/>
      <c r="R40" s="123"/>
      <c r="S40" s="123"/>
      <c r="T40" s="108"/>
      <c r="U40" s="2"/>
      <c r="V40" s="2"/>
    </row>
    <row r="41" spans="1:22">
      <c r="A41" s="132"/>
      <c r="B41" s="114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87"/>
      <c r="Q41" s="120"/>
      <c r="R41" s="123"/>
      <c r="S41" s="123"/>
      <c r="T41" s="108"/>
      <c r="U41" s="2"/>
      <c r="V41" s="2"/>
    </row>
    <row r="42" spans="1:22">
      <c r="A42" s="132"/>
      <c r="B42" s="114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83" t="s">
        <v>48</v>
      </c>
      <c r="Q42" s="120"/>
      <c r="R42" s="123"/>
      <c r="S42" s="123"/>
      <c r="T42" s="108"/>
      <c r="U42" s="2"/>
      <c r="V42" s="2"/>
    </row>
    <row r="43" spans="1:22">
      <c r="A43" s="132"/>
      <c r="B43" s="114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87"/>
      <c r="Q43" s="120"/>
      <c r="R43" s="123"/>
      <c r="S43" s="123"/>
      <c r="T43" s="108"/>
      <c r="U43" s="2"/>
      <c r="V43" s="2"/>
    </row>
    <row r="44" spans="1:22">
      <c r="A44" s="132"/>
      <c r="B44" s="114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83" t="s">
        <v>46</v>
      </c>
      <c r="Q44" s="120"/>
      <c r="R44" s="123"/>
      <c r="S44" s="123"/>
      <c r="T44" s="108"/>
      <c r="U44" s="2"/>
      <c r="V44" s="2"/>
    </row>
    <row r="45" spans="1:22">
      <c r="A45" s="132"/>
      <c r="B45" s="114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87"/>
      <c r="Q45" s="120"/>
      <c r="R45" s="123"/>
      <c r="S45" s="123"/>
      <c r="T45" s="108"/>
      <c r="U45" s="2"/>
      <c r="V45" s="2"/>
    </row>
    <row r="46" spans="1:22">
      <c r="A46" s="133"/>
      <c r="B46" s="115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81" t="s">
        <v>47</v>
      </c>
      <c r="Q46" s="121"/>
      <c r="R46" s="124"/>
      <c r="S46" s="124"/>
      <c r="T46" s="109"/>
      <c r="U46" s="2"/>
      <c r="V46" s="2"/>
    </row>
    <row r="47" spans="1:22">
      <c r="A47" s="128">
        <v>6</v>
      </c>
      <c r="B47" s="113" t="s">
        <v>2740</v>
      </c>
      <c r="C47" s="116">
        <v>18</v>
      </c>
      <c r="D47" s="116">
        <v>9</v>
      </c>
      <c r="E47" s="116">
        <v>3</v>
      </c>
      <c r="F47" s="116">
        <v>6</v>
      </c>
      <c r="G47" s="116">
        <v>31</v>
      </c>
      <c r="H47" s="116">
        <v>30</v>
      </c>
      <c r="I47" s="116">
        <v>1</v>
      </c>
      <c r="J47" s="116">
        <v>30</v>
      </c>
      <c r="K47" s="116">
        <v>1.67</v>
      </c>
      <c r="L47" s="116">
        <v>25.6</v>
      </c>
      <c r="M47" s="116">
        <v>30.2</v>
      </c>
      <c r="N47" s="116">
        <v>-4.5999999999999996</v>
      </c>
      <c r="O47" s="116">
        <v>-0.25</v>
      </c>
      <c r="P47" s="83" t="s">
        <v>47</v>
      </c>
      <c r="Q47" s="119">
        <v>62682</v>
      </c>
      <c r="R47" s="122" t="s">
        <v>3892</v>
      </c>
      <c r="S47" s="122" t="s">
        <v>120</v>
      </c>
      <c r="T47" s="107"/>
      <c r="U47" s="2"/>
      <c r="V47" s="2"/>
    </row>
    <row r="48" spans="1:22">
      <c r="A48" s="129"/>
      <c r="B48" s="114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87"/>
      <c r="Q48" s="120"/>
      <c r="R48" s="123"/>
      <c r="S48" s="123"/>
      <c r="T48" s="108"/>
      <c r="U48" s="2"/>
      <c r="V48" s="2"/>
    </row>
    <row r="49" spans="1:22">
      <c r="A49" s="129"/>
      <c r="B49" s="114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83" t="s">
        <v>46</v>
      </c>
      <c r="Q49" s="120"/>
      <c r="R49" s="123"/>
      <c r="S49" s="123"/>
      <c r="T49" s="108"/>
      <c r="U49" s="2"/>
      <c r="V49" s="2"/>
    </row>
    <row r="50" spans="1:22">
      <c r="A50" s="129"/>
      <c r="B50" s="114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87"/>
      <c r="Q50" s="120"/>
      <c r="R50" s="123"/>
      <c r="S50" s="123"/>
      <c r="T50" s="108"/>
      <c r="U50" s="2"/>
      <c r="V50" s="2"/>
    </row>
    <row r="51" spans="1:22">
      <c r="A51" s="129"/>
      <c r="B51" s="114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83" t="s">
        <v>48</v>
      </c>
      <c r="Q51" s="120"/>
      <c r="R51" s="123"/>
      <c r="S51" s="123"/>
      <c r="T51" s="108"/>
      <c r="U51" s="2"/>
      <c r="V51" s="2"/>
    </row>
    <row r="52" spans="1:22">
      <c r="A52" s="129"/>
      <c r="B52" s="114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87"/>
      <c r="Q52" s="120"/>
      <c r="R52" s="123"/>
      <c r="S52" s="123"/>
      <c r="T52" s="108"/>
      <c r="U52" s="2"/>
      <c r="V52" s="2"/>
    </row>
    <row r="53" spans="1:22">
      <c r="A53" s="129"/>
      <c r="B53" s="114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83" t="s">
        <v>46</v>
      </c>
      <c r="Q53" s="120"/>
      <c r="R53" s="123"/>
      <c r="S53" s="123"/>
      <c r="T53" s="108"/>
    </row>
    <row r="54" spans="1:22">
      <c r="A54" s="129"/>
      <c r="B54" s="114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87"/>
      <c r="Q54" s="120"/>
      <c r="R54" s="123"/>
      <c r="S54" s="123"/>
      <c r="T54" s="108"/>
    </row>
    <row r="55" spans="1:22">
      <c r="A55" s="130"/>
      <c r="B55" s="115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81" t="s">
        <v>46</v>
      </c>
      <c r="Q55" s="121"/>
      <c r="R55" s="124"/>
      <c r="S55" s="124"/>
      <c r="T55" s="109"/>
    </row>
    <row r="56" spans="1:22">
      <c r="A56" s="128">
        <v>7</v>
      </c>
      <c r="B56" s="113" t="s">
        <v>2730</v>
      </c>
      <c r="C56" s="116">
        <v>18</v>
      </c>
      <c r="D56" s="116">
        <v>9</v>
      </c>
      <c r="E56" s="116">
        <v>2</v>
      </c>
      <c r="F56" s="116">
        <v>7</v>
      </c>
      <c r="G56" s="116">
        <v>36</v>
      </c>
      <c r="H56" s="116">
        <v>22</v>
      </c>
      <c r="I56" s="116">
        <v>14</v>
      </c>
      <c r="J56" s="116">
        <v>29</v>
      </c>
      <c r="K56" s="116">
        <v>1.61</v>
      </c>
      <c r="L56" s="116">
        <v>36.200000000000003</v>
      </c>
      <c r="M56" s="116">
        <v>23.1</v>
      </c>
      <c r="N56" s="116">
        <v>13.2</v>
      </c>
      <c r="O56" s="116">
        <v>0.73</v>
      </c>
      <c r="P56" s="83" t="s">
        <v>46</v>
      </c>
      <c r="Q56" s="119">
        <v>52073</v>
      </c>
      <c r="R56" s="125" t="s">
        <v>3566</v>
      </c>
      <c r="S56" s="122" t="s">
        <v>68</v>
      </c>
      <c r="T56" s="107"/>
    </row>
    <row r="57" spans="1:22">
      <c r="A57" s="129"/>
      <c r="B57" s="114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87"/>
      <c r="Q57" s="120"/>
      <c r="R57" s="126"/>
      <c r="S57" s="123"/>
      <c r="T57" s="108"/>
    </row>
    <row r="58" spans="1:22">
      <c r="A58" s="129"/>
      <c r="B58" s="114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83" t="s">
        <v>48</v>
      </c>
      <c r="Q58" s="120"/>
      <c r="R58" s="126"/>
      <c r="S58" s="123"/>
      <c r="T58" s="108"/>
    </row>
    <row r="59" spans="1:22">
      <c r="A59" s="129"/>
      <c r="B59" s="114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87"/>
      <c r="Q59" s="120"/>
      <c r="R59" s="126"/>
      <c r="S59" s="123"/>
      <c r="T59" s="108"/>
    </row>
    <row r="60" spans="1:22">
      <c r="A60" s="129"/>
      <c r="B60" s="114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83" t="s">
        <v>48</v>
      </c>
      <c r="Q60" s="120"/>
      <c r="R60" s="126"/>
      <c r="S60" s="123"/>
      <c r="T60" s="108"/>
    </row>
    <row r="61" spans="1:22">
      <c r="A61" s="129"/>
      <c r="B61" s="114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87"/>
      <c r="Q61" s="120"/>
      <c r="R61" s="126"/>
      <c r="S61" s="123"/>
      <c r="T61" s="108"/>
    </row>
    <row r="62" spans="1:22">
      <c r="A62" s="129"/>
      <c r="B62" s="114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83" t="s">
        <v>46</v>
      </c>
      <c r="Q62" s="120"/>
      <c r="R62" s="126"/>
      <c r="S62" s="123"/>
      <c r="T62" s="108"/>
    </row>
    <row r="63" spans="1:22">
      <c r="A63" s="129"/>
      <c r="B63" s="114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87"/>
      <c r="Q63" s="120"/>
      <c r="R63" s="126"/>
      <c r="S63" s="123"/>
      <c r="T63" s="108"/>
    </row>
    <row r="64" spans="1:22">
      <c r="A64" s="130"/>
      <c r="B64" s="115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81" t="s">
        <v>48</v>
      </c>
      <c r="Q64" s="121"/>
      <c r="R64" s="127"/>
      <c r="S64" s="124"/>
      <c r="T64" s="109"/>
    </row>
    <row r="65" spans="1:20">
      <c r="A65" s="128">
        <v>8</v>
      </c>
      <c r="B65" s="113" t="s">
        <v>2736</v>
      </c>
      <c r="C65" s="116">
        <v>18</v>
      </c>
      <c r="D65" s="116">
        <v>9</v>
      </c>
      <c r="E65" s="116">
        <v>1</v>
      </c>
      <c r="F65" s="116">
        <v>8</v>
      </c>
      <c r="G65" s="116">
        <v>18</v>
      </c>
      <c r="H65" s="116">
        <v>23</v>
      </c>
      <c r="I65" s="116">
        <v>-5</v>
      </c>
      <c r="J65" s="116">
        <v>28</v>
      </c>
      <c r="K65" s="116">
        <v>1.56</v>
      </c>
      <c r="L65" s="116">
        <v>27.2</v>
      </c>
      <c r="M65" s="116">
        <v>30.1</v>
      </c>
      <c r="N65" s="116">
        <v>-2.9</v>
      </c>
      <c r="O65" s="116">
        <v>-0.16</v>
      </c>
      <c r="P65" s="83" t="s">
        <v>48</v>
      </c>
      <c r="Q65" s="119">
        <v>73507</v>
      </c>
      <c r="R65" s="122" t="s">
        <v>3660</v>
      </c>
      <c r="S65" s="122" t="s">
        <v>2678</v>
      </c>
      <c r="T65" s="107"/>
    </row>
    <row r="66" spans="1:20">
      <c r="A66" s="129"/>
      <c r="B66" s="114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87"/>
      <c r="Q66" s="120"/>
      <c r="R66" s="123"/>
      <c r="S66" s="123"/>
      <c r="T66" s="108"/>
    </row>
    <row r="67" spans="1:20">
      <c r="A67" s="129"/>
      <c r="B67" s="114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83" t="s">
        <v>46</v>
      </c>
      <c r="Q67" s="120"/>
      <c r="R67" s="123"/>
      <c r="S67" s="123"/>
      <c r="T67" s="108"/>
    </row>
    <row r="68" spans="1:20">
      <c r="A68" s="129"/>
      <c r="B68" s="114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87"/>
      <c r="Q68" s="120"/>
      <c r="R68" s="123"/>
      <c r="S68" s="123"/>
      <c r="T68" s="108"/>
    </row>
    <row r="69" spans="1:20">
      <c r="A69" s="129"/>
      <c r="B69" s="114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83" t="s">
        <v>48</v>
      </c>
      <c r="Q69" s="120"/>
      <c r="R69" s="123"/>
      <c r="S69" s="123"/>
      <c r="T69" s="108"/>
    </row>
    <row r="70" spans="1:20">
      <c r="A70" s="129"/>
      <c r="B70" s="114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87"/>
      <c r="Q70" s="120"/>
      <c r="R70" s="123"/>
      <c r="S70" s="123"/>
      <c r="T70" s="108"/>
    </row>
    <row r="71" spans="1:20">
      <c r="A71" s="129"/>
      <c r="B71" s="114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83" t="s">
        <v>47</v>
      </c>
      <c r="Q71" s="120"/>
      <c r="R71" s="123"/>
      <c r="S71" s="123"/>
      <c r="T71" s="108"/>
    </row>
    <row r="72" spans="1:20">
      <c r="A72" s="129"/>
      <c r="B72" s="114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87"/>
      <c r="Q72" s="120"/>
      <c r="R72" s="123"/>
      <c r="S72" s="123"/>
      <c r="T72" s="108"/>
    </row>
    <row r="73" spans="1:20">
      <c r="A73" s="130"/>
      <c r="B73" s="115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81" t="s">
        <v>48</v>
      </c>
      <c r="Q73" s="121"/>
      <c r="R73" s="124"/>
      <c r="S73" s="124"/>
      <c r="T73" s="109"/>
    </row>
    <row r="74" spans="1:20">
      <c r="A74" s="128">
        <v>9</v>
      </c>
      <c r="B74" s="113" t="s">
        <v>2731</v>
      </c>
      <c r="C74" s="116">
        <v>18</v>
      </c>
      <c r="D74" s="116">
        <v>7</v>
      </c>
      <c r="E74" s="116">
        <v>6</v>
      </c>
      <c r="F74" s="116">
        <v>5</v>
      </c>
      <c r="G74" s="116">
        <v>34</v>
      </c>
      <c r="H74" s="116">
        <v>31</v>
      </c>
      <c r="I74" s="116">
        <v>3</v>
      </c>
      <c r="J74" s="116">
        <v>27</v>
      </c>
      <c r="K74" s="116">
        <v>1.5</v>
      </c>
      <c r="L74" s="116">
        <v>29.4</v>
      </c>
      <c r="M74" s="116">
        <v>26.6</v>
      </c>
      <c r="N74" s="116">
        <v>2.8</v>
      </c>
      <c r="O74" s="116">
        <v>0.16</v>
      </c>
      <c r="P74" s="83" t="s">
        <v>48</v>
      </c>
      <c r="Q74" s="119">
        <v>31596</v>
      </c>
      <c r="R74" s="122" t="s">
        <v>3567</v>
      </c>
      <c r="S74" s="125" t="s">
        <v>3893</v>
      </c>
      <c r="T74" s="107"/>
    </row>
    <row r="75" spans="1:20">
      <c r="A75" s="129"/>
      <c r="B75" s="114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87"/>
      <c r="Q75" s="120"/>
      <c r="R75" s="123"/>
      <c r="S75" s="126"/>
      <c r="T75" s="108"/>
    </row>
    <row r="76" spans="1:20">
      <c r="A76" s="129"/>
      <c r="B76" s="114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83" t="s">
        <v>46</v>
      </c>
      <c r="Q76" s="120"/>
      <c r="R76" s="123"/>
      <c r="S76" s="126"/>
      <c r="T76" s="108"/>
    </row>
    <row r="77" spans="1:20">
      <c r="A77" s="129"/>
      <c r="B77" s="114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87"/>
      <c r="Q77" s="120"/>
      <c r="R77" s="123"/>
      <c r="S77" s="126"/>
      <c r="T77" s="108"/>
    </row>
    <row r="78" spans="1:20">
      <c r="A78" s="129"/>
      <c r="B78" s="114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83" t="s">
        <v>47</v>
      </c>
      <c r="Q78" s="120"/>
      <c r="R78" s="123"/>
      <c r="S78" s="126"/>
      <c r="T78" s="108"/>
    </row>
    <row r="79" spans="1:20">
      <c r="A79" s="129"/>
      <c r="B79" s="114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87"/>
      <c r="Q79" s="120"/>
      <c r="R79" s="123"/>
      <c r="S79" s="126"/>
      <c r="T79" s="108"/>
    </row>
    <row r="80" spans="1:20">
      <c r="A80" s="129"/>
      <c r="B80" s="114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83" t="s">
        <v>48</v>
      </c>
      <c r="Q80" s="120"/>
      <c r="R80" s="123"/>
      <c r="S80" s="126"/>
      <c r="T80" s="108"/>
    </row>
    <row r="81" spans="1:20">
      <c r="A81" s="129"/>
      <c r="B81" s="114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87"/>
      <c r="Q81" s="120"/>
      <c r="R81" s="123"/>
      <c r="S81" s="126"/>
      <c r="T81" s="108"/>
    </row>
    <row r="82" spans="1:20">
      <c r="A82" s="130"/>
      <c r="B82" s="115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81" t="s">
        <v>47</v>
      </c>
      <c r="Q82" s="121"/>
      <c r="R82" s="124"/>
      <c r="S82" s="127"/>
      <c r="T82" s="109"/>
    </row>
    <row r="83" spans="1:20">
      <c r="A83" s="128">
        <v>10</v>
      </c>
      <c r="B83" s="113" t="s">
        <v>2742</v>
      </c>
      <c r="C83" s="116">
        <v>18</v>
      </c>
      <c r="D83" s="116">
        <v>6</v>
      </c>
      <c r="E83" s="116">
        <v>4</v>
      </c>
      <c r="F83" s="116">
        <v>8</v>
      </c>
      <c r="G83" s="116">
        <v>29</v>
      </c>
      <c r="H83" s="116">
        <v>28</v>
      </c>
      <c r="I83" s="116">
        <v>1</v>
      </c>
      <c r="J83" s="116">
        <v>22</v>
      </c>
      <c r="K83" s="116">
        <v>1.22</v>
      </c>
      <c r="L83" s="116">
        <v>35.299999999999997</v>
      </c>
      <c r="M83" s="116">
        <v>25.4</v>
      </c>
      <c r="N83" s="116">
        <v>9.9</v>
      </c>
      <c r="O83" s="116">
        <v>0.55000000000000004</v>
      </c>
      <c r="P83" s="83" t="s">
        <v>46</v>
      </c>
      <c r="Q83" s="119">
        <v>39732</v>
      </c>
      <c r="R83" s="122" t="s">
        <v>3771</v>
      </c>
      <c r="S83" s="122" t="s">
        <v>74</v>
      </c>
      <c r="T83" s="107"/>
    </row>
    <row r="84" spans="1:20">
      <c r="A84" s="129"/>
      <c r="B84" s="11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87"/>
      <c r="Q84" s="120"/>
      <c r="R84" s="123"/>
      <c r="S84" s="123"/>
      <c r="T84" s="108"/>
    </row>
    <row r="85" spans="1:20">
      <c r="A85" s="129"/>
      <c r="B85" s="114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83" t="s">
        <v>48</v>
      </c>
      <c r="Q85" s="120"/>
      <c r="R85" s="123"/>
      <c r="S85" s="123"/>
      <c r="T85" s="108"/>
    </row>
    <row r="86" spans="1:20">
      <c r="A86" s="129"/>
      <c r="B86" s="114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87"/>
      <c r="Q86" s="120"/>
      <c r="R86" s="123"/>
      <c r="S86" s="123"/>
      <c r="T86" s="108"/>
    </row>
    <row r="87" spans="1:20">
      <c r="A87" s="129"/>
      <c r="B87" s="114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83" t="s">
        <v>48</v>
      </c>
      <c r="Q87" s="120"/>
      <c r="R87" s="123"/>
      <c r="S87" s="123"/>
      <c r="T87" s="108"/>
    </row>
    <row r="88" spans="1:20">
      <c r="A88" s="129"/>
      <c r="B88" s="114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87"/>
      <c r="Q88" s="120"/>
      <c r="R88" s="123"/>
      <c r="S88" s="123"/>
      <c r="T88" s="108"/>
    </row>
    <row r="89" spans="1:20">
      <c r="A89" s="129"/>
      <c r="B89" s="114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83" t="s">
        <v>46</v>
      </c>
      <c r="Q89" s="120"/>
      <c r="R89" s="123"/>
      <c r="S89" s="123"/>
      <c r="T89" s="108"/>
    </row>
    <row r="90" spans="1:20">
      <c r="A90" s="129"/>
      <c r="B90" s="114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87"/>
      <c r="Q90" s="120"/>
      <c r="R90" s="123"/>
      <c r="S90" s="123"/>
      <c r="T90" s="108"/>
    </row>
    <row r="91" spans="1:20">
      <c r="A91" s="130"/>
      <c r="B91" s="115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81" t="s">
        <v>48</v>
      </c>
      <c r="Q91" s="121"/>
      <c r="R91" s="124"/>
      <c r="S91" s="124"/>
      <c r="T91" s="109"/>
    </row>
    <row r="92" spans="1:20">
      <c r="A92" s="128">
        <v>11</v>
      </c>
      <c r="B92" s="113" t="s">
        <v>2746</v>
      </c>
      <c r="C92" s="116">
        <v>18</v>
      </c>
      <c r="D92" s="116">
        <v>6</v>
      </c>
      <c r="E92" s="116">
        <v>4</v>
      </c>
      <c r="F92" s="116">
        <v>8</v>
      </c>
      <c r="G92" s="116">
        <v>23</v>
      </c>
      <c r="H92" s="116">
        <v>30</v>
      </c>
      <c r="I92" s="116">
        <v>-7</v>
      </c>
      <c r="J92" s="116">
        <v>22</v>
      </c>
      <c r="K92" s="116">
        <v>1.22</v>
      </c>
      <c r="L92" s="116">
        <v>22.3</v>
      </c>
      <c r="M92" s="116">
        <v>30.5</v>
      </c>
      <c r="N92" s="116">
        <v>-8.1999999999999993</v>
      </c>
      <c r="O92" s="116">
        <v>-0.45</v>
      </c>
      <c r="P92" s="83" t="s">
        <v>48</v>
      </c>
      <c r="Q92" s="119">
        <v>27847</v>
      </c>
      <c r="R92" s="122" t="s">
        <v>3662</v>
      </c>
      <c r="S92" s="122" t="s">
        <v>94</v>
      </c>
      <c r="T92" s="107"/>
    </row>
    <row r="93" spans="1:20">
      <c r="A93" s="129"/>
      <c r="B93" s="114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87"/>
      <c r="Q93" s="120"/>
      <c r="R93" s="123"/>
      <c r="S93" s="123"/>
      <c r="T93" s="108"/>
    </row>
    <row r="94" spans="1:20">
      <c r="A94" s="129"/>
      <c r="B94" s="11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83" t="s">
        <v>46</v>
      </c>
      <c r="Q94" s="120"/>
      <c r="R94" s="123"/>
      <c r="S94" s="123"/>
      <c r="T94" s="108"/>
    </row>
    <row r="95" spans="1:20">
      <c r="A95" s="129"/>
      <c r="B95" s="114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87"/>
      <c r="Q95" s="120"/>
      <c r="R95" s="123"/>
      <c r="S95" s="123"/>
      <c r="T95" s="108"/>
    </row>
    <row r="96" spans="1:20">
      <c r="A96" s="129"/>
      <c r="B96" s="114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83" t="s">
        <v>47</v>
      </c>
      <c r="Q96" s="120"/>
      <c r="R96" s="123"/>
      <c r="S96" s="123"/>
      <c r="T96" s="108"/>
    </row>
    <row r="97" spans="1:20">
      <c r="A97" s="129"/>
      <c r="B97" s="114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87"/>
      <c r="Q97" s="120"/>
      <c r="R97" s="123"/>
      <c r="S97" s="123"/>
      <c r="T97" s="108"/>
    </row>
    <row r="98" spans="1:20">
      <c r="A98" s="129"/>
      <c r="B98" s="114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83" t="s">
        <v>48</v>
      </c>
      <c r="Q98" s="120"/>
      <c r="R98" s="123"/>
      <c r="S98" s="123"/>
      <c r="T98" s="108"/>
    </row>
    <row r="99" spans="1:20">
      <c r="A99" s="129"/>
      <c r="B99" s="114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87"/>
      <c r="Q99" s="120"/>
      <c r="R99" s="123"/>
      <c r="S99" s="123"/>
      <c r="T99" s="108"/>
    </row>
    <row r="100" spans="1:20">
      <c r="A100" s="130"/>
      <c r="B100" s="115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81" t="s">
        <v>46</v>
      </c>
      <c r="Q100" s="121"/>
      <c r="R100" s="124"/>
      <c r="S100" s="124"/>
      <c r="T100" s="109"/>
    </row>
    <row r="101" spans="1:20">
      <c r="A101" s="128">
        <v>12</v>
      </c>
      <c r="B101" s="113" t="s">
        <v>2741</v>
      </c>
      <c r="C101" s="116">
        <v>17</v>
      </c>
      <c r="D101" s="116">
        <v>6</v>
      </c>
      <c r="E101" s="116">
        <v>4</v>
      </c>
      <c r="F101" s="116">
        <v>7</v>
      </c>
      <c r="G101" s="116">
        <v>24</v>
      </c>
      <c r="H101" s="116">
        <v>32</v>
      </c>
      <c r="I101" s="116">
        <v>-8</v>
      </c>
      <c r="J101" s="116">
        <v>22</v>
      </c>
      <c r="K101" s="116">
        <v>1.29</v>
      </c>
      <c r="L101" s="116">
        <v>23.6</v>
      </c>
      <c r="M101" s="116">
        <v>28.8</v>
      </c>
      <c r="N101" s="116">
        <v>-5.2</v>
      </c>
      <c r="O101" s="116">
        <v>-0.31</v>
      </c>
      <c r="P101" s="83" t="s">
        <v>46</v>
      </c>
      <c r="Q101" s="119">
        <v>11018</v>
      </c>
      <c r="R101" s="122" t="s">
        <v>3894</v>
      </c>
      <c r="S101" s="122" t="s">
        <v>274</v>
      </c>
      <c r="T101" s="107"/>
    </row>
    <row r="102" spans="1:20">
      <c r="A102" s="129"/>
      <c r="B102" s="114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87"/>
      <c r="Q102" s="120"/>
      <c r="R102" s="123"/>
      <c r="S102" s="123"/>
      <c r="T102" s="108"/>
    </row>
    <row r="103" spans="1:20">
      <c r="A103" s="129"/>
      <c r="B103" s="114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83" t="s">
        <v>47</v>
      </c>
      <c r="Q103" s="120"/>
      <c r="R103" s="123"/>
      <c r="S103" s="123"/>
      <c r="T103" s="108"/>
    </row>
    <row r="104" spans="1:20">
      <c r="A104" s="129"/>
      <c r="B104" s="11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87"/>
      <c r="Q104" s="120"/>
      <c r="R104" s="123"/>
      <c r="S104" s="123"/>
      <c r="T104" s="108"/>
    </row>
    <row r="105" spans="1:20">
      <c r="A105" s="129"/>
      <c r="B105" s="114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83" t="s">
        <v>46</v>
      </c>
      <c r="Q105" s="120"/>
      <c r="R105" s="123"/>
      <c r="S105" s="123"/>
      <c r="T105" s="108"/>
    </row>
    <row r="106" spans="1:20">
      <c r="A106" s="129"/>
      <c r="B106" s="114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87"/>
      <c r="Q106" s="120"/>
      <c r="R106" s="123"/>
      <c r="S106" s="123"/>
      <c r="T106" s="108"/>
    </row>
    <row r="107" spans="1:20">
      <c r="A107" s="129"/>
      <c r="B107" s="114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83" t="s">
        <v>46</v>
      </c>
      <c r="Q107" s="120"/>
      <c r="R107" s="123"/>
      <c r="S107" s="123"/>
      <c r="T107" s="108"/>
    </row>
    <row r="108" spans="1:20">
      <c r="A108" s="129"/>
      <c r="B108" s="114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87"/>
      <c r="Q108" s="120"/>
      <c r="R108" s="123"/>
      <c r="S108" s="123"/>
      <c r="T108" s="108"/>
    </row>
    <row r="109" spans="1:20">
      <c r="A109" s="130"/>
      <c r="B109" s="115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81" t="s">
        <v>46</v>
      </c>
      <c r="Q109" s="121"/>
      <c r="R109" s="124"/>
      <c r="S109" s="124"/>
      <c r="T109" s="109"/>
    </row>
    <row r="110" spans="1:20">
      <c r="A110" s="128">
        <v>13</v>
      </c>
      <c r="B110" s="113" t="s">
        <v>2735</v>
      </c>
      <c r="C110" s="116">
        <v>18</v>
      </c>
      <c r="D110" s="116">
        <v>6</v>
      </c>
      <c r="E110" s="116">
        <v>3</v>
      </c>
      <c r="F110" s="116">
        <v>9</v>
      </c>
      <c r="G110" s="116">
        <v>26</v>
      </c>
      <c r="H110" s="116">
        <v>31</v>
      </c>
      <c r="I110" s="116">
        <v>-5</v>
      </c>
      <c r="J110" s="116">
        <v>21</v>
      </c>
      <c r="K110" s="116">
        <v>1.17</v>
      </c>
      <c r="L110" s="116">
        <v>22.9</v>
      </c>
      <c r="M110" s="116">
        <v>30.9</v>
      </c>
      <c r="N110" s="116">
        <v>-8</v>
      </c>
      <c r="O110" s="116">
        <v>-0.44</v>
      </c>
      <c r="P110" s="83" t="s">
        <v>48</v>
      </c>
      <c r="Q110" s="119">
        <v>24220</v>
      </c>
      <c r="R110" s="125" t="s">
        <v>3693</v>
      </c>
      <c r="S110" s="122" t="s">
        <v>76</v>
      </c>
      <c r="T110" s="107"/>
    </row>
    <row r="111" spans="1:20">
      <c r="A111" s="129"/>
      <c r="B111" s="114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87"/>
      <c r="Q111" s="120"/>
      <c r="R111" s="126"/>
      <c r="S111" s="123"/>
      <c r="T111" s="108"/>
    </row>
    <row r="112" spans="1:20">
      <c r="A112" s="129"/>
      <c r="B112" s="114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83" t="s">
        <v>46</v>
      </c>
      <c r="Q112" s="120"/>
      <c r="R112" s="126"/>
      <c r="S112" s="123"/>
      <c r="T112" s="108"/>
    </row>
    <row r="113" spans="1:20">
      <c r="A113" s="129"/>
      <c r="B113" s="114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87"/>
      <c r="Q113" s="120"/>
      <c r="R113" s="126"/>
      <c r="S113" s="123"/>
      <c r="T113" s="108"/>
    </row>
    <row r="114" spans="1:20">
      <c r="A114" s="129"/>
      <c r="B114" s="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83" t="s">
        <v>46</v>
      </c>
      <c r="Q114" s="120"/>
      <c r="R114" s="126"/>
      <c r="S114" s="123"/>
      <c r="T114" s="108"/>
    </row>
    <row r="115" spans="1:20">
      <c r="A115" s="129"/>
      <c r="B115" s="114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87"/>
      <c r="Q115" s="120"/>
      <c r="R115" s="126"/>
      <c r="S115" s="123"/>
      <c r="T115" s="108"/>
    </row>
    <row r="116" spans="1:20">
      <c r="A116" s="129"/>
      <c r="B116" s="114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83" t="s">
        <v>48</v>
      </c>
      <c r="Q116" s="120"/>
      <c r="R116" s="126"/>
      <c r="S116" s="123"/>
      <c r="T116" s="108"/>
    </row>
    <row r="117" spans="1:20">
      <c r="A117" s="129"/>
      <c r="B117" s="114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87"/>
      <c r="Q117" s="120"/>
      <c r="R117" s="126"/>
      <c r="S117" s="123"/>
      <c r="T117" s="108"/>
    </row>
    <row r="118" spans="1:20">
      <c r="A118" s="130"/>
      <c r="B118" s="115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81" t="s">
        <v>48</v>
      </c>
      <c r="Q118" s="121"/>
      <c r="R118" s="127"/>
      <c r="S118" s="124"/>
      <c r="T118" s="109"/>
    </row>
    <row r="119" spans="1:20">
      <c r="A119" s="128">
        <v>14</v>
      </c>
      <c r="B119" s="113" t="s">
        <v>2738</v>
      </c>
      <c r="C119" s="116">
        <v>17</v>
      </c>
      <c r="D119" s="116">
        <v>5</v>
      </c>
      <c r="E119" s="116">
        <v>4</v>
      </c>
      <c r="F119" s="116">
        <v>8</v>
      </c>
      <c r="G119" s="116">
        <v>24</v>
      </c>
      <c r="H119" s="116">
        <v>24</v>
      </c>
      <c r="I119" s="116">
        <v>0</v>
      </c>
      <c r="J119" s="116">
        <v>19</v>
      </c>
      <c r="K119" s="116">
        <v>1.1200000000000001</v>
      </c>
      <c r="L119" s="116">
        <v>29</v>
      </c>
      <c r="M119" s="116">
        <v>21.9</v>
      </c>
      <c r="N119" s="116">
        <v>7.1</v>
      </c>
      <c r="O119" s="116">
        <v>0.42</v>
      </c>
      <c r="P119" s="83" t="s">
        <v>48</v>
      </c>
      <c r="Q119" s="119">
        <v>17051</v>
      </c>
      <c r="R119" s="122" t="s">
        <v>3661</v>
      </c>
      <c r="S119" s="122" t="s">
        <v>2653</v>
      </c>
      <c r="T119" s="107"/>
    </row>
    <row r="120" spans="1:20">
      <c r="A120" s="129"/>
      <c r="B120" s="114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87"/>
      <c r="Q120" s="120"/>
      <c r="R120" s="123"/>
      <c r="S120" s="123"/>
      <c r="T120" s="108"/>
    </row>
    <row r="121" spans="1:20">
      <c r="A121" s="129"/>
      <c r="B121" s="114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83" t="s">
        <v>46</v>
      </c>
      <c r="Q121" s="120"/>
      <c r="R121" s="123"/>
      <c r="S121" s="123"/>
      <c r="T121" s="108"/>
    </row>
    <row r="122" spans="1:20">
      <c r="A122" s="129"/>
      <c r="B122" s="114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87"/>
      <c r="Q122" s="120"/>
      <c r="R122" s="123"/>
      <c r="S122" s="123"/>
      <c r="T122" s="108"/>
    </row>
    <row r="123" spans="1:20">
      <c r="A123" s="129"/>
      <c r="B123" s="114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83" t="s">
        <v>48</v>
      </c>
      <c r="Q123" s="120"/>
      <c r="R123" s="123"/>
      <c r="S123" s="123"/>
      <c r="T123" s="108"/>
    </row>
    <row r="124" spans="1:20">
      <c r="A124" s="129"/>
      <c r="B124" s="11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87"/>
      <c r="Q124" s="120"/>
      <c r="R124" s="123"/>
      <c r="S124" s="123"/>
      <c r="T124" s="108"/>
    </row>
    <row r="125" spans="1:20">
      <c r="A125" s="129"/>
      <c r="B125" s="114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83" t="s">
        <v>48</v>
      </c>
      <c r="Q125" s="120"/>
      <c r="R125" s="123"/>
      <c r="S125" s="123"/>
      <c r="T125" s="108"/>
    </row>
    <row r="126" spans="1:20">
      <c r="A126" s="129"/>
      <c r="B126" s="114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87"/>
      <c r="Q126" s="120"/>
      <c r="R126" s="123"/>
      <c r="S126" s="123"/>
      <c r="T126" s="108"/>
    </row>
    <row r="127" spans="1:20">
      <c r="A127" s="130"/>
      <c r="B127" s="115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81" t="s">
        <v>48</v>
      </c>
      <c r="Q127" s="121"/>
      <c r="R127" s="124"/>
      <c r="S127" s="124"/>
      <c r="T127" s="109"/>
    </row>
    <row r="128" spans="1:20">
      <c r="A128" s="128">
        <v>15</v>
      </c>
      <c r="B128" s="113" t="s">
        <v>2734</v>
      </c>
      <c r="C128" s="116">
        <v>18</v>
      </c>
      <c r="D128" s="116">
        <v>4</v>
      </c>
      <c r="E128" s="116">
        <v>6</v>
      </c>
      <c r="F128" s="116">
        <v>8</v>
      </c>
      <c r="G128" s="116">
        <v>18</v>
      </c>
      <c r="H128" s="116">
        <v>26</v>
      </c>
      <c r="I128" s="116">
        <v>-8</v>
      </c>
      <c r="J128" s="116">
        <v>18</v>
      </c>
      <c r="K128" s="116">
        <v>1</v>
      </c>
      <c r="L128" s="116">
        <v>22.5</v>
      </c>
      <c r="M128" s="116">
        <v>24.6</v>
      </c>
      <c r="N128" s="116">
        <v>-2.1</v>
      </c>
      <c r="O128" s="116">
        <v>-0.12</v>
      </c>
      <c r="P128" s="83" t="s">
        <v>47</v>
      </c>
      <c r="Q128" s="119">
        <v>24839</v>
      </c>
      <c r="R128" s="122" t="s">
        <v>3619</v>
      </c>
      <c r="S128" s="122" t="s">
        <v>372</v>
      </c>
      <c r="T128" s="107"/>
    </row>
    <row r="129" spans="1:20">
      <c r="A129" s="129"/>
      <c r="B129" s="114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87"/>
      <c r="Q129" s="120"/>
      <c r="R129" s="123"/>
      <c r="S129" s="123"/>
      <c r="T129" s="108"/>
    </row>
    <row r="130" spans="1:20">
      <c r="A130" s="129"/>
      <c r="B130" s="114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83" t="s">
        <v>48</v>
      </c>
      <c r="Q130" s="120"/>
      <c r="R130" s="123"/>
      <c r="S130" s="123"/>
      <c r="T130" s="108"/>
    </row>
    <row r="131" spans="1:20">
      <c r="A131" s="129"/>
      <c r="B131" s="114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87"/>
      <c r="Q131" s="120"/>
      <c r="R131" s="123"/>
      <c r="S131" s="123"/>
      <c r="T131" s="108"/>
    </row>
    <row r="132" spans="1:20">
      <c r="A132" s="129"/>
      <c r="B132" s="114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83" t="s">
        <v>48</v>
      </c>
      <c r="Q132" s="120"/>
      <c r="R132" s="123"/>
      <c r="S132" s="123"/>
      <c r="T132" s="108"/>
    </row>
    <row r="133" spans="1:20">
      <c r="A133" s="129"/>
      <c r="B133" s="114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87"/>
      <c r="Q133" s="120"/>
      <c r="R133" s="123"/>
      <c r="S133" s="123"/>
      <c r="T133" s="108"/>
    </row>
    <row r="134" spans="1:20">
      <c r="A134" s="129"/>
      <c r="B134" s="11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83" t="s">
        <v>47</v>
      </c>
      <c r="Q134" s="120"/>
      <c r="R134" s="123"/>
      <c r="S134" s="123"/>
      <c r="T134" s="108"/>
    </row>
    <row r="135" spans="1:20">
      <c r="A135" s="129"/>
      <c r="B135" s="114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87"/>
      <c r="Q135" s="120"/>
      <c r="R135" s="123"/>
      <c r="S135" s="123"/>
      <c r="T135" s="108"/>
    </row>
    <row r="136" spans="1:20">
      <c r="A136" s="130"/>
      <c r="B136" s="115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81" t="s">
        <v>47</v>
      </c>
      <c r="Q136" s="121"/>
      <c r="R136" s="124"/>
      <c r="S136" s="124"/>
      <c r="T136" s="109"/>
    </row>
    <row r="137" spans="1:20">
      <c r="A137" s="128">
        <v>16</v>
      </c>
      <c r="B137" s="113" t="s">
        <v>2744</v>
      </c>
      <c r="C137" s="116">
        <v>18</v>
      </c>
      <c r="D137" s="116">
        <v>8</v>
      </c>
      <c r="E137" s="116">
        <v>2</v>
      </c>
      <c r="F137" s="116">
        <v>8</v>
      </c>
      <c r="G137" s="116">
        <v>23</v>
      </c>
      <c r="H137" s="116">
        <v>22</v>
      </c>
      <c r="I137" s="116">
        <v>1</v>
      </c>
      <c r="J137" s="116">
        <v>16</v>
      </c>
      <c r="K137" s="116">
        <v>0.89</v>
      </c>
      <c r="L137" s="116">
        <v>28.6</v>
      </c>
      <c r="M137" s="116">
        <v>23.4</v>
      </c>
      <c r="N137" s="116">
        <v>5.3</v>
      </c>
      <c r="O137" s="116">
        <v>0.28999999999999998</v>
      </c>
      <c r="P137" s="83" t="s">
        <v>46</v>
      </c>
      <c r="Q137" s="119">
        <v>39059</v>
      </c>
      <c r="R137" s="122" t="s">
        <v>3694</v>
      </c>
      <c r="S137" s="122" t="s">
        <v>97</v>
      </c>
      <c r="T137" s="107" t="s">
        <v>3523</v>
      </c>
    </row>
    <row r="138" spans="1:20">
      <c r="A138" s="129"/>
      <c r="B138" s="114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87"/>
      <c r="Q138" s="120"/>
      <c r="R138" s="123"/>
      <c r="S138" s="123"/>
      <c r="T138" s="108"/>
    </row>
    <row r="139" spans="1:20">
      <c r="A139" s="129"/>
      <c r="B139" s="114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83" t="s">
        <v>46</v>
      </c>
      <c r="Q139" s="120"/>
      <c r="R139" s="123"/>
      <c r="S139" s="123"/>
      <c r="T139" s="108"/>
    </row>
    <row r="140" spans="1:20">
      <c r="A140" s="129"/>
      <c r="B140" s="114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87"/>
      <c r="Q140" s="120"/>
      <c r="R140" s="123"/>
      <c r="S140" s="123"/>
      <c r="T140" s="108"/>
    </row>
    <row r="141" spans="1:20">
      <c r="A141" s="129"/>
      <c r="B141" s="114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83" t="s">
        <v>46</v>
      </c>
      <c r="Q141" s="120"/>
      <c r="R141" s="123"/>
      <c r="S141" s="123"/>
      <c r="T141" s="108"/>
    </row>
    <row r="142" spans="1:20">
      <c r="A142" s="129"/>
      <c r="B142" s="114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87"/>
      <c r="Q142" s="120"/>
      <c r="R142" s="123"/>
      <c r="S142" s="123"/>
      <c r="T142" s="108"/>
    </row>
    <row r="143" spans="1:20">
      <c r="A143" s="129"/>
      <c r="B143" s="114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83" t="s">
        <v>46</v>
      </c>
      <c r="Q143" s="120"/>
      <c r="R143" s="123"/>
      <c r="S143" s="123"/>
      <c r="T143" s="108"/>
    </row>
    <row r="144" spans="1:20">
      <c r="A144" s="129"/>
      <c r="B144" s="11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87"/>
      <c r="Q144" s="120"/>
      <c r="R144" s="123"/>
      <c r="S144" s="123"/>
      <c r="T144" s="108"/>
    </row>
    <row r="145" spans="1:20">
      <c r="A145" s="130"/>
      <c r="B145" s="115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81" t="s">
        <v>48</v>
      </c>
      <c r="Q145" s="121"/>
      <c r="R145" s="124"/>
      <c r="S145" s="124"/>
      <c r="T145" s="109"/>
    </row>
    <row r="146" spans="1:20">
      <c r="A146" s="128">
        <v>17</v>
      </c>
      <c r="B146" s="113" t="s">
        <v>2743</v>
      </c>
      <c r="C146" s="116">
        <v>18</v>
      </c>
      <c r="D146" s="116">
        <v>3</v>
      </c>
      <c r="E146" s="116">
        <v>5</v>
      </c>
      <c r="F146" s="116">
        <v>10</v>
      </c>
      <c r="G146" s="116">
        <v>19</v>
      </c>
      <c r="H146" s="116">
        <v>33</v>
      </c>
      <c r="I146" s="116">
        <v>-14</v>
      </c>
      <c r="J146" s="116">
        <v>14</v>
      </c>
      <c r="K146" s="116">
        <v>0.78</v>
      </c>
      <c r="L146" s="116">
        <v>19.600000000000001</v>
      </c>
      <c r="M146" s="116">
        <v>27.6</v>
      </c>
      <c r="N146" s="116">
        <v>-8</v>
      </c>
      <c r="O146" s="116">
        <v>-0.44</v>
      </c>
      <c r="P146" s="83" t="s">
        <v>48</v>
      </c>
      <c r="Q146" s="119">
        <v>29262</v>
      </c>
      <c r="R146" s="125" t="s">
        <v>3895</v>
      </c>
      <c r="S146" s="122" t="s">
        <v>379</v>
      </c>
      <c r="T146" s="107"/>
    </row>
    <row r="147" spans="1:20">
      <c r="A147" s="129"/>
      <c r="B147" s="114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87"/>
      <c r="Q147" s="120"/>
      <c r="R147" s="126"/>
      <c r="S147" s="123"/>
      <c r="T147" s="108"/>
    </row>
    <row r="148" spans="1:20">
      <c r="A148" s="129"/>
      <c r="B148" s="114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83" t="s">
        <v>48</v>
      </c>
      <c r="Q148" s="120"/>
      <c r="R148" s="126"/>
      <c r="S148" s="123"/>
      <c r="T148" s="108"/>
    </row>
    <row r="149" spans="1:20">
      <c r="A149" s="129"/>
      <c r="B149" s="114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87"/>
      <c r="Q149" s="120"/>
      <c r="R149" s="126"/>
      <c r="S149" s="123"/>
      <c r="T149" s="108"/>
    </row>
    <row r="150" spans="1:20">
      <c r="A150" s="129"/>
      <c r="B150" s="114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83" t="s">
        <v>47</v>
      </c>
      <c r="Q150" s="120"/>
      <c r="R150" s="126"/>
      <c r="S150" s="123"/>
      <c r="T150" s="108"/>
    </row>
    <row r="151" spans="1:20">
      <c r="A151" s="129"/>
      <c r="B151" s="114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87"/>
      <c r="Q151" s="120"/>
      <c r="R151" s="126"/>
      <c r="S151" s="123"/>
      <c r="T151" s="108"/>
    </row>
    <row r="152" spans="1:20">
      <c r="A152" s="129"/>
      <c r="B152" s="114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83" t="s">
        <v>48</v>
      </c>
      <c r="Q152" s="120"/>
      <c r="R152" s="126"/>
      <c r="S152" s="123"/>
      <c r="T152" s="108"/>
    </row>
    <row r="153" spans="1:20">
      <c r="A153" s="129"/>
      <c r="B153" s="114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87"/>
      <c r="Q153" s="120"/>
      <c r="R153" s="126"/>
      <c r="S153" s="123"/>
      <c r="T153" s="108"/>
    </row>
    <row r="154" spans="1:20">
      <c r="A154" s="130"/>
      <c r="B154" s="115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81" t="s">
        <v>48</v>
      </c>
      <c r="Q154" s="121"/>
      <c r="R154" s="127"/>
      <c r="S154" s="124"/>
      <c r="T154" s="109"/>
    </row>
    <row r="155" spans="1:20">
      <c r="A155" s="110">
        <v>18</v>
      </c>
      <c r="B155" s="113" t="s">
        <v>2747</v>
      </c>
      <c r="C155" s="116">
        <v>17</v>
      </c>
      <c r="D155" s="116">
        <v>3</v>
      </c>
      <c r="E155" s="116">
        <v>3</v>
      </c>
      <c r="F155" s="116">
        <v>11</v>
      </c>
      <c r="G155" s="116">
        <v>18</v>
      </c>
      <c r="H155" s="116">
        <v>32</v>
      </c>
      <c r="I155" s="116">
        <v>-14</v>
      </c>
      <c r="J155" s="116">
        <v>12</v>
      </c>
      <c r="K155" s="116">
        <v>0.71</v>
      </c>
      <c r="L155" s="116">
        <v>16.3</v>
      </c>
      <c r="M155" s="116">
        <v>34.700000000000003</v>
      </c>
      <c r="N155" s="116">
        <v>-18.3</v>
      </c>
      <c r="O155" s="116">
        <v>-1.08</v>
      </c>
      <c r="P155" s="83" t="s">
        <v>46</v>
      </c>
      <c r="Q155" s="119">
        <v>10900</v>
      </c>
      <c r="R155" s="122" t="s">
        <v>3695</v>
      </c>
      <c r="S155" s="122" t="s">
        <v>2664</v>
      </c>
      <c r="T155" s="107"/>
    </row>
    <row r="156" spans="1:20">
      <c r="A156" s="111"/>
      <c r="B156" s="114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87"/>
      <c r="Q156" s="120"/>
      <c r="R156" s="123"/>
      <c r="S156" s="123"/>
      <c r="T156" s="108"/>
    </row>
    <row r="157" spans="1:20">
      <c r="A157" s="111"/>
      <c r="B157" s="114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83" t="s">
        <v>48</v>
      </c>
      <c r="Q157" s="120"/>
      <c r="R157" s="123"/>
      <c r="S157" s="123"/>
      <c r="T157" s="108"/>
    </row>
    <row r="158" spans="1:20">
      <c r="A158" s="111"/>
      <c r="B158" s="114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87"/>
      <c r="Q158" s="120"/>
      <c r="R158" s="123"/>
      <c r="S158" s="123"/>
      <c r="T158" s="108"/>
    </row>
    <row r="159" spans="1:20">
      <c r="A159" s="111"/>
      <c r="B159" s="114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83" t="s">
        <v>48</v>
      </c>
      <c r="Q159" s="120"/>
      <c r="R159" s="123"/>
      <c r="S159" s="123"/>
      <c r="T159" s="108"/>
    </row>
    <row r="160" spans="1:20">
      <c r="A160" s="111"/>
      <c r="B160" s="114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87"/>
      <c r="Q160" s="120"/>
      <c r="R160" s="123"/>
      <c r="S160" s="123"/>
      <c r="T160" s="108"/>
    </row>
    <row r="161" spans="1:20">
      <c r="A161" s="111"/>
      <c r="B161" s="114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83" t="s">
        <v>48</v>
      </c>
      <c r="Q161" s="120"/>
      <c r="R161" s="123"/>
      <c r="S161" s="123"/>
      <c r="T161" s="108"/>
    </row>
    <row r="162" spans="1:20">
      <c r="A162" s="111"/>
      <c r="B162" s="114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87"/>
      <c r="Q162" s="120"/>
      <c r="R162" s="123"/>
      <c r="S162" s="123"/>
      <c r="T162" s="108"/>
    </row>
    <row r="163" spans="1:20">
      <c r="A163" s="112"/>
      <c r="B163" s="115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81" t="s">
        <v>46</v>
      </c>
      <c r="Q163" s="121"/>
      <c r="R163" s="124"/>
      <c r="S163" s="124"/>
      <c r="T163" s="109"/>
    </row>
    <row r="164" spans="1:20">
      <c r="A164" s="110">
        <v>19</v>
      </c>
      <c r="B164" s="113" t="s">
        <v>2748</v>
      </c>
      <c r="C164" s="116">
        <v>18</v>
      </c>
      <c r="D164" s="116">
        <v>3</v>
      </c>
      <c r="E164" s="116">
        <v>2</v>
      </c>
      <c r="F164" s="116">
        <v>13</v>
      </c>
      <c r="G164" s="116">
        <v>18</v>
      </c>
      <c r="H164" s="116">
        <v>36</v>
      </c>
      <c r="I164" s="116">
        <v>-18</v>
      </c>
      <c r="J164" s="116">
        <v>11</v>
      </c>
      <c r="K164" s="116">
        <v>0.61</v>
      </c>
      <c r="L164" s="116">
        <v>15.5</v>
      </c>
      <c r="M164" s="116">
        <v>29.5</v>
      </c>
      <c r="N164" s="116">
        <v>-14</v>
      </c>
      <c r="O164" s="116">
        <v>-0.78</v>
      </c>
      <c r="P164" s="83" t="s">
        <v>46</v>
      </c>
      <c r="Q164" s="119">
        <v>21550</v>
      </c>
      <c r="R164" s="125" t="s">
        <v>3896</v>
      </c>
      <c r="S164" s="122" t="s">
        <v>2690</v>
      </c>
      <c r="T164" s="107"/>
    </row>
    <row r="165" spans="1:20">
      <c r="A165" s="111"/>
      <c r="B165" s="114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87"/>
      <c r="Q165" s="120"/>
      <c r="R165" s="126"/>
      <c r="S165" s="123"/>
      <c r="T165" s="108"/>
    </row>
    <row r="166" spans="1:20">
      <c r="A166" s="111"/>
      <c r="B166" s="114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83" t="s">
        <v>48</v>
      </c>
      <c r="Q166" s="120"/>
      <c r="R166" s="126"/>
      <c r="S166" s="123"/>
      <c r="T166" s="108"/>
    </row>
    <row r="167" spans="1:20">
      <c r="A167" s="111"/>
      <c r="B167" s="114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87"/>
      <c r="Q167" s="120"/>
      <c r="R167" s="126"/>
      <c r="S167" s="123"/>
      <c r="T167" s="108"/>
    </row>
    <row r="168" spans="1:20">
      <c r="A168" s="111"/>
      <c r="B168" s="114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83" t="s">
        <v>47</v>
      </c>
      <c r="Q168" s="120"/>
      <c r="R168" s="126"/>
      <c r="S168" s="123"/>
      <c r="T168" s="108"/>
    </row>
    <row r="169" spans="1:20">
      <c r="A169" s="111"/>
      <c r="B169" s="114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  <c r="P169" s="87"/>
      <c r="Q169" s="120"/>
      <c r="R169" s="126"/>
      <c r="S169" s="123"/>
      <c r="T169" s="108"/>
    </row>
    <row r="170" spans="1:20">
      <c r="A170" s="111"/>
      <c r="B170" s="114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83" t="s">
        <v>48</v>
      </c>
      <c r="Q170" s="120"/>
      <c r="R170" s="126"/>
      <c r="S170" s="123"/>
      <c r="T170" s="108"/>
    </row>
    <row r="171" spans="1:20">
      <c r="A171" s="111"/>
      <c r="B171" s="114"/>
      <c r="C171" s="117"/>
      <c r="D171" s="117"/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87"/>
      <c r="Q171" s="120"/>
      <c r="R171" s="126"/>
      <c r="S171" s="123"/>
      <c r="T171" s="108"/>
    </row>
    <row r="172" spans="1:20">
      <c r="A172" s="112"/>
      <c r="B172" s="115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81" t="s">
        <v>46</v>
      </c>
      <c r="Q172" s="121"/>
      <c r="R172" s="127"/>
      <c r="S172" s="124"/>
      <c r="T172" s="109"/>
    </row>
    <row r="173" spans="1:20">
      <c r="A173" s="110">
        <v>20</v>
      </c>
      <c r="B173" s="113" t="s">
        <v>2745</v>
      </c>
      <c r="C173" s="116">
        <v>18</v>
      </c>
      <c r="D173" s="116">
        <v>2</v>
      </c>
      <c r="E173" s="116">
        <v>3</v>
      </c>
      <c r="F173" s="116">
        <v>13</v>
      </c>
      <c r="G173" s="116">
        <v>13</v>
      </c>
      <c r="H173" s="116">
        <v>44</v>
      </c>
      <c r="I173" s="116">
        <v>-31</v>
      </c>
      <c r="J173" s="116">
        <v>9</v>
      </c>
      <c r="K173" s="116">
        <v>0.5</v>
      </c>
      <c r="L173" s="116">
        <v>13.5</v>
      </c>
      <c r="M173" s="116">
        <v>37.1</v>
      </c>
      <c r="N173" s="116">
        <v>-23.5</v>
      </c>
      <c r="O173" s="116">
        <v>-1.31</v>
      </c>
      <c r="P173" s="83" t="s">
        <v>48</v>
      </c>
      <c r="Q173" s="119">
        <v>30656</v>
      </c>
      <c r="R173" s="122" t="s">
        <v>3897</v>
      </c>
      <c r="S173" s="122" t="s">
        <v>2654</v>
      </c>
      <c r="T173" s="107"/>
    </row>
    <row r="174" spans="1:20">
      <c r="A174" s="111"/>
      <c r="B174" s="114"/>
      <c r="C174" s="117"/>
      <c r="D174" s="117"/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87"/>
      <c r="Q174" s="120"/>
      <c r="R174" s="123"/>
      <c r="S174" s="123"/>
      <c r="T174" s="108"/>
    </row>
    <row r="175" spans="1:20">
      <c r="A175" s="111"/>
      <c r="B175" s="114"/>
      <c r="C175" s="117"/>
      <c r="D175" s="117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83" t="s">
        <v>48</v>
      </c>
      <c r="Q175" s="120"/>
      <c r="R175" s="123"/>
      <c r="S175" s="123"/>
      <c r="T175" s="108"/>
    </row>
    <row r="176" spans="1:20">
      <c r="A176" s="111"/>
      <c r="B176" s="114"/>
      <c r="C176" s="117"/>
      <c r="D176" s="117"/>
      <c r="E176" s="117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  <c r="P176" s="87"/>
      <c r="Q176" s="120"/>
      <c r="R176" s="123"/>
      <c r="S176" s="123"/>
      <c r="T176" s="108"/>
    </row>
    <row r="177" spans="1:20">
      <c r="A177" s="111"/>
      <c r="B177" s="114"/>
      <c r="C177" s="117"/>
      <c r="D177" s="117"/>
      <c r="E177" s="117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83" t="s">
        <v>46</v>
      </c>
      <c r="Q177" s="120"/>
      <c r="R177" s="123"/>
      <c r="S177" s="123"/>
      <c r="T177" s="108"/>
    </row>
    <row r="178" spans="1:20">
      <c r="A178" s="111"/>
      <c r="B178" s="114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87"/>
      <c r="Q178" s="120"/>
      <c r="R178" s="123"/>
      <c r="S178" s="123"/>
      <c r="T178" s="108"/>
    </row>
    <row r="179" spans="1:20">
      <c r="A179" s="111"/>
      <c r="B179" s="114"/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83" t="s">
        <v>48</v>
      </c>
      <c r="Q179" s="120"/>
      <c r="R179" s="123"/>
      <c r="S179" s="123"/>
      <c r="T179" s="108"/>
    </row>
    <row r="180" spans="1:20">
      <c r="A180" s="111"/>
      <c r="B180" s="114"/>
      <c r="C180" s="117"/>
      <c r="D180" s="117"/>
      <c r="E180" s="117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87"/>
      <c r="Q180" s="120"/>
      <c r="R180" s="123"/>
      <c r="S180" s="123"/>
      <c r="T180" s="108"/>
    </row>
    <row r="181" spans="1:20">
      <c r="A181" s="111"/>
      <c r="B181" s="114"/>
      <c r="C181" s="117"/>
      <c r="D181" s="117"/>
      <c r="E181" s="117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83" t="s">
        <v>47</v>
      </c>
      <c r="Q181" s="120"/>
      <c r="R181" s="123"/>
      <c r="S181" s="123"/>
      <c r="T181" s="108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18bb7c10/Arsenal-Stats" xr:uid="{238609F9-4A68-4CD4-A896-B1875D0B7D28}"/>
    <hyperlink ref="P2" r:id="rId2" display="https://fbref.com/en/matches/6e65df8e/Arsenal-Wolverhampton-Wanderers-December-2-2023-Premier-League" xr:uid="{841604C7-2A02-4EE1-B1AC-2401086BB1C1}"/>
    <hyperlink ref="P4" r:id="rId3" display="https://fbref.com/en/matches/dd3a5afc/Luton-Town-Arsenal-December-5-2023-Premier-League" xr:uid="{B4E13859-9D3B-4CD7-96AD-FBE2F98E4143}"/>
    <hyperlink ref="P6" r:id="rId4" display="https://fbref.com/en/matches/8cf29e50/Aston-Villa-Arsenal-December-9-2023-Premier-League" xr:uid="{0253BA90-1D0C-402D-9569-76EE406E6C0E}"/>
    <hyperlink ref="P8" r:id="rId5" display="https://fbref.com/en/matches/e3a46a4e/Arsenal-Brighton-and-Hove-Albion-December-17-2023-Premier-League" xr:uid="{241B7159-5128-4526-8F1A-FF042619B79F}"/>
    <hyperlink ref="P10" r:id="rId6" display="https://fbref.com/en/matches/bfbfbbe8/Liverpool-Arsenal-December-23-2023-Premier-League" xr:uid="{BFC6BFBD-6556-41D1-AE91-41F47C6D059F}"/>
    <hyperlink ref="S2" r:id="rId7" display="https://fbref.com/en/players/98ea5115/David-Raya" xr:uid="{E64E092D-36D9-44DB-AB23-C2FADCD56D37}"/>
    <hyperlink ref="B11" r:id="rId8" display="https://fbref.com/en/squads/822bd0ba/Liverpool-Stats" xr:uid="{33186F49-E123-49A6-BA2D-511DD7620965}"/>
    <hyperlink ref="P11" r:id="rId9" display="https://fbref.com/en/matches/4b7e6f44/Liverpool-Fulham-December-3-2023-Premier-League" xr:uid="{8BEB0AB7-4740-44BF-915F-C7FC7E98825A}"/>
    <hyperlink ref="P13" r:id="rId10" display="https://fbref.com/en/matches/01aca132/Sheffield-United-Liverpool-December-6-2023-Premier-League" xr:uid="{DD4980F9-71DE-414B-81FF-33586DAD9396}"/>
    <hyperlink ref="P15" r:id="rId11" display="https://fbref.com/en/matches/a1b18af3/Crystal-Palace-Liverpool-December-9-2023-Premier-League" xr:uid="{FEEAB638-AC62-4604-AEA0-881CB4EE1275}"/>
    <hyperlink ref="P17" r:id="rId12" display="https://fbref.com/en/matches/18e98d77/North-West-Derby-Liverpool-Manchester-United-December-17-2023-Premier-League" xr:uid="{4F5EC531-BD6E-4F99-A2FB-2AAA931C0433}"/>
    <hyperlink ref="P19" r:id="rId13" display="https://fbref.com/en/matches/bfbfbbe8/Liverpool-Arsenal-December-23-2023-Premier-League" xr:uid="{382B6D84-15B7-4E44-9BDF-2F7B36A68800}"/>
    <hyperlink ref="R11" r:id="rId14" display="https://fbref.com/en/players/e342ad68/Mohamed-Salah" xr:uid="{2F73D818-B053-4FA2-8535-64D57C066C01}"/>
    <hyperlink ref="S11" r:id="rId15" display="https://fbref.com/en/players/7a2e46a8/Alisson" xr:uid="{618E3B9C-A251-4C25-B148-546D6B005DCD}"/>
    <hyperlink ref="B20" r:id="rId16" display="https://fbref.com/en/squads/8602292d/Aston-Villa-Stats" xr:uid="{BC99ED99-EFF0-4150-8E4D-882965EB4B51}"/>
    <hyperlink ref="P20" r:id="rId17" display="https://fbref.com/en/matches/19533403/Bournemouth-Aston-Villa-December-3-2023-Premier-League" xr:uid="{58C5E3C4-5CCA-4742-9B42-ECC95374E053}"/>
    <hyperlink ref="P22" r:id="rId18" display="https://fbref.com/en/matches/0ad90506/Aston-Villa-Manchester-City-December-6-2023-Premier-League" xr:uid="{AE2FB573-202F-4330-8108-677ED8494705}"/>
    <hyperlink ref="P24" r:id="rId19" display="https://fbref.com/en/matches/8cf29e50/Aston-Villa-Arsenal-December-9-2023-Premier-League" xr:uid="{3F32AEE5-340C-4DFD-91F0-48DEA4ED6AB0}"/>
    <hyperlink ref="P26" r:id="rId20" display="https://fbref.com/en/matches/4a3af0ab/Brentford-Aston-Villa-December-17-2023-Premier-League" xr:uid="{10876DC5-DF39-49F7-AA51-DDD44D412875}"/>
    <hyperlink ref="P28" r:id="rId21" display="https://fbref.com/en/matches/37916998/Aston-Villa-Sheffield-United-December-22-2023-Premier-League" xr:uid="{75DC2F11-5845-498A-8FF1-A19C1E5E1627}"/>
    <hyperlink ref="R20" r:id="rId22" display="https://fbref.com/en/players/aed3a70f/Ollie-Watkins" xr:uid="{216C9BDA-9674-4A7E-AC2E-A33693232D5B}"/>
    <hyperlink ref="S20" r:id="rId23" display="https://fbref.com/en/players/7956236f/Emiliano-Martinez" xr:uid="{3C6A8EA5-F01D-4916-BBC1-13693E2DBF7E}"/>
    <hyperlink ref="B29" r:id="rId24" display="https://fbref.com/en/squads/361ca564/Tottenham-Hotspur-Stats" xr:uid="{707FB652-AD34-4A26-8847-8AE5F8187692}"/>
    <hyperlink ref="P29" r:id="rId25" display="https://fbref.com/en/matches/0e39f016/Manchester-City-Tottenham-Hotspur-December-3-2023-Premier-League" xr:uid="{4F7F1E70-861D-4FFB-96DE-673781589990}"/>
    <hyperlink ref="P31" r:id="rId26" display="https://fbref.com/en/matches/200af033/Tottenham-Hotspur-West-Ham-United-December-7-2023-Premier-League" xr:uid="{A2D4E7A0-FB8D-459E-86B6-767B61585B4C}"/>
    <hyperlink ref="P33" r:id="rId27" display="https://fbref.com/en/matches/be6d1aac/Tottenham-Hotspur-Newcastle-United-December-10-2023-Premier-League" xr:uid="{D7C4C497-953E-405E-B87F-47B782A3C442}"/>
    <hyperlink ref="P35" r:id="rId28" display="https://fbref.com/en/matches/4d9f1a71/Nottingham-Forest-Tottenham-Hotspur-December-15-2023-Premier-League" xr:uid="{C6F529AF-94DC-4A71-8505-DB930246B1A7}"/>
    <hyperlink ref="P37" r:id="rId29" display="https://fbref.com/en/matches/849071fe/Tottenham-Hotspur-Everton-December-23-2023-Premier-League" xr:uid="{9795782D-A92B-4B70-929C-4E3E9670E2D4}"/>
    <hyperlink ref="R29" r:id="rId30" display="https://fbref.com/en/players/92e7e919/Son-Heung-min" xr:uid="{7A0A9932-60FB-4C17-9886-21886ABAF432}"/>
    <hyperlink ref="S29" r:id="rId31" display="https://fbref.com/en/players/77d6fd4d/Guglielmo-Vicario" xr:uid="{F91CA19A-DBF0-48BB-A57C-EE6F71FE8A2B}"/>
    <hyperlink ref="B38" r:id="rId32" display="https://fbref.com/en/squads/b8fd03ef/Manchester-City-Stats" xr:uid="{FDA0FAD9-AEFD-4FE6-B7D8-DA3939DC95C3}"/>
    <hyperlink ref="P38" r:id="rId33" display="https://fbref.com/en/matches/5d4a5006/Manchester-City-Liverpool-November-25-2023-Premier-League" xr:uid="{9E31F3E6-18BC-4964-8C27-8BBFE8492873}"/>
    <hyperlink ref="P40" r:id="rId34" display="https://fbref.com/en/matches/0e39f016/Manchester-City-Tottenham-Hotspur-December-3-2023-Premier-League" xr:uid="{D43D3672-9EB9-4700-BFE9-44B2A309D0BB}"/>
    <hyperlink ref="P42" r:id="rId35" display="https://fbref.com/en/matches/0ad90506/Aston-Villa-Manchester-City-December-6-2023-Premier-League" xr:uid="{82006319-6D66-49DA-BDB9-58C2B4FB4A74}"/>
    <hyperlink ref="P44" r:id="rId36" display="https://fbref.com/en/matches/f6155857/Luton-Town-Manchester-City-December-10-2023-Premier-League" xr:uid="{BAB6ED37-02F9-4DC0-BB1E-48370D0FB6F2}"/>
    <hyperlink ref="P46" r:id="rId37" display="https://fbref.com/en/matches/30f3e1ee/Manchester-City-Crystal-Palace-December-16-2023-Premier-League" xr:uid="{77958307-C19E-44CB-90C5-77796E7F161E}"/>
    <hyperlink ref="R38" r:id="rId38" display="https://fbref.com/en/players/1f44ac21/Erling-Haaland" xr:uid="{14729B70-E452-4990-939F-BAB9ADF87D48}"/>
    <hyperlink ref="S38" r:id="rId39" display="https://fbref.com/en/players/3bb7b8b4/Ederson" xr:uid="{A2649F20-847B-4C34-B0EE-F23EE723AFF2}"/>
    <hyperlink ref="B47" r:id="rId40" display="https://fbref.com/en/squads/7c21e445/West-Ham-United-Stats" xr:uid="{64F442E5-DE4F-43CE-A915-A4702FA45FD5}"/>
    <hyperlink ref="P47" r:id="rId41" display="https://fbref.com/en/matches/f7fb8049/West-Ham-United-Crystal-Palace-December-3-2023-Premier-League" xr:uid="{5767D9F8-E884-4751-82F0-13BE5F8709E1}"/>
    <hyperlink ref="P49" r:id="rId42" display="https://fbref.com/en/matches/200af033/Tottenham-Hotspur-West-Ham-United-December-7-2023-Premier-League" xr:uid="{6F466AF4-B8CB-4F90-9FB1-E2A03FC970AA}"/>
    <hyperlink ref="P51" r:id="rId43" display="https://fbref.com/en/matches/d3dd23fb/Fulham-West-Ham-United-December-10-2023-Premier-League" xr:uid="{3F9F41C5-0899-45EE-BFBE-C9CFD5D78B51}"/>
    <hyperlink ref="P53" r:id="rId44" display="https://fbref.com/en/matches/5f5bc7b3/West-Ham-United-Wolverhampton-Wanderers-December-17-2023-Premier-League" xr:uid="{24351342-3691-4B3E-BCD5-6924414F5F0D}"/>
    <hyperlink ref="P55" r:id="rId45" display="https://fbref.com/en/matches/328777ed/West-Ham-United-Manchester-United-December-23-2023-Premier-League" xr:uid="{2A452E55-7B93-4584-BAFC-7552CACC4F12}"/>
    <hyperlink ref="R47" r:id="rId46" display="https://fbref.com/en/players/79c84d1c/Jarrod-Bowen" xr:uid="{1BD0E6A3-F2E6-4D46-A4EA-E7B2DBAD9639}"/>
    <hyperlink ref="S47" r:id="rId47" display="https://fbref.com/en/players/2f965a72/Alphonse-Areola" xr:uid="{F06882AF-9EA0-4D94-94BE-E52B22529121}"/>
    <hyperlink ref="B56" r:id="rId48" display="https://fbref.com/en/squads/b2b47a98/Newcastle-United-Stats" xr:uid="{7523EBC8-6A39-4653-A691-BE6E62C977E2}"/>
    <hyperlink ref="P56" r:id="rId49" display="https://fbref.com/en/matches/66a1f3ac/Newcastle-United-Manchester-United-December-2-2023-Premier-League" xr:uid="{2474E076-FA76-4D83-8C98-DE5E53882B0E}"/>
    <hyperlink ref="P58" r:id="rId50" display="https://fbref.com/en/matches/2fe9d766/Everton-Newcastle-United-December-7-2023-Premier-League" xr:uid="{6734586F-FB95-482D-8C2B-311967C5EE89}"/>
    <hyperlink ref="P60" r:id="rId51" display="https://fbref.com/en/matches/be6d1aac/Tottenham-Hotspur-Newcastle-United-December-10-2023-Premier-League" xr:uid="{7B9F7A23-80BD-46BB-96EC-4703183C1FB2}"/>
    <hyperlink ref="P62" r:id="rId52" display="https://fbref.com/en/matches/5db0f25b/Newcastle-United-Fulham-December-16-2023-Premier-League" xr:uid="{AEE384A7-5611-4354-A16C-60D42D2E697E}"/>
    <hyperlink ref="P64" r:id="rId53" display="https://fbref.com/en/matches/46bfb645/Luton-Town-Newcastle-United-December-23-2023-Premier-League" xr:uid="{66898CAB-E5E1-437D-A4FD-7EEAFD38989E}"/>
    <hyperlink ref="S56" r:id="rId54" display="https://fbref.com/en/players/4b40d9ca/Nick-Pope" xr:uid="{CBDD20CB-C53D-491C-8149-46B10826E4B2}"/>
    <hyperlink ref="B65" r:id="rId55" display="https://fbref.com/en/squads/19538871/Manchester-United-Stats" xr:uid="{D7C04AC4-25BA-4830-BB9D-FA4E67CA3DC0}"/>
    <hyperlink ref="P65" r:id="rId56" display="https://fbref.com/en/matches/66a1f3ac/Newcastle-United-Manchester-United-December-2-2023-Premier-League" xr:uid="{5C46E62F-3C98-4E0E-AE90-6098A9ECCBE2}"/>
    <hyperlink ref="P67" r:id="rId57" display="https://fbref.com/en/matches/49f486f6/Manchester-United-Chelsea-December-6-2023-Premier-League" xr:uid="{AAF968D1-A679-4FE1-93BA-6B2202E82C1A}"/>
    <hyperlink ref="P69" r:id="rId58" display="https://fbref.com/en/matches/0760a568/Manchester-United-Bournemouth-December-9-2023-Premier-League" xr:uid="{297DB507-C351-499F-BAE6-EC6EC23B4744}"/>
    <hyperlink ref="P71" r:id="rId59" display="https://fbref.com/en/matches/18e98d77/North-West-Derby-Liverpool-Manchester-United-December-17-2023-Premier-League" xr:uid="{359E2FBA-4469-46E3-862B-EB637936B9E6}"/>
    <hyperlink ref="P73" r:id="rId60" display="https://fbref.com/en/matches/328777ed/West-Ham-United-Manchester-United-December-23-2023-Premier-League" xr:uid="{92455345-9EFA-4345-8073-BCF0C03B7A36}"/>
    <hyperlink ref="R65" r:id="rId61" display="https://fbref.com/en/players/d93c2511/Scott-McTominay" xr:uid="{EB338DE7-3816-49F6-A438-F43535CF0E02}"/>
    <hyperlink ref="S65" r:id="rId62" display="https://fbref.com/en/players/e9c0c1b2/Andre-Onana" xr:uid="{54FB26EA-9914-49E4-B36F-F2E3CDB4E529}"/>
    <hyperlink ref="B74" r:id="rId63" display="https://fbref.com/en/squads/d07537b9/Brighton-and-Hove-Albion-Stats" xr:uid="{8C753313-3B0B-43C0-AC02-D52B73F95AFC}"/>
    <hyperlink ref="P74" r:id="rId64" display="https://fbref.com/en/matches/86b7d24f/Chelsea-Brighton-and-Hove-Albion-December-3-2023-Premier-League" xr:uid="{8C2F2F76-F169-4AE3-9A45-D3E14DB62B0F}"/>
    <hyperlink ref="P76" r:id="rId65" display="https://fbref.com/en/matches/75d21da8/Brighton-and-Hove-Albion-Brentford-December-6-2023-Premier-League" xr:uid="{26C57F00-5E90-4CC8-8967-C4F06F9EB004}"/>
    <hyperlink ref="P78" r:id="rId66" display="https://fbref.com/en/matches/ab18fa97/Brighton-and-Hove-Albion-Burnley-December-9-2023-Premier-League" xr:uid="{2D91F9CA-8789-4584-8764-032DE6CF6E84}"/>
    <hyperlink ref="P80" r:id="rId67" display="https://fbref.com/en/matches/e3a46a4e/Arsenal-Brighton-and-Hove-Albion-December-17-2023-Premier-League" xr:uid="{5C25BCBE-5451-4A94-867A-301FD6F6E15B}"/>
    <hyperlink ref="P82" r:id="rId68" display="https://fbref.com/en/matches/7340be7a/Crystal-Palace-Brighton-and-Hove-Albion-December-21-2023-Premier-League" xr:uid="{44045C04-02BF-44E4-A55D-F3541F51DC00}"/>
    <hyperlink ref="R74" r:id="rId69" display="https://fbref.com/en/players/4596da74/Evan-Ferguson" xr:uid="{CA447580-6DBB-4DFC-909E-706C032DCD31}"/>
    <hyperlink ref="B83" r:id="rId70" display="https://fbref.com/en/squads/cff3d9bb/Chelsea-Stats" xr:uid="{C289D98B-40E7-426D-BBB8-1BFF184A1A1C}"/>
    <hyperlink ref="P83" r:id="rId71" display="https://fbref.com/en/matches/86b7d24f/Chelsea-Brighton-and-Hove-Albion-December-3-2023-Premier-League" xr:uid="{0BFC6FB4-B868-4675-A1D3-7FEF40D08445}"/>
    <hyperlink ref="P85" r:id="rId72" display="https://fbref.com/en/matches/49f486f6/Manchester-United-Chelsea-December-6-2023-Premier-League" xr:uid="{1EE2F4AA-60F9-408B-87EE-FBECF74B24E5}"/>
    <hyperlink ref="P87" r:id="rId73" display="https://fbref.com/en/matches/953b5f9b/Everton-Chelsea-December-10-2023-Premier-League" xr:uid="{B00A0CD0-4D57-4A60-8ED1-DE5C1AE08EC0}"/>
    <hyperlink ref="P89" r:id="rId74" display="https://fbref.com/en/matches/3bbbaf15/Chelsea-Sheffield-United-December-16-2023-Premier-League" xr:uid="{B148CF0A-35AC-49D1-AC0F-C3B47C3316FA}"/>
    <hyperlink ref="P91" r:id="rId75" display="https://fbref.com/en/matches/8c0b314c/Wolverhampton-Wanderers-Chelsea-December-24-2023-Premier-League" xr:uid="{0F64500A-5BAF-4585-9C56-9FA7A7D44618}"/>
    <hyperlink ref="R83" r:id="rId76" display="https://fbref.com/en/players/9c36ed83/Nicolas-Jackson" xr:uid="{27548F46-3504-4C99-8E4A-193126765C95}"/>
    <hyperlink ref="S83" r:id="rId77" display="https://fbref.com/en/players/6a713852/Robert-Sanchez" xr:uid="{82B6398C-8C03-460D-8FDB-6BEDE9561236}"/>
    <hyperlink ref="B92" r:id="rId78" display="https://fbref.com/en/squads/8cec06e1/Wolverhampton-Wanderers-Stats" xr:uid="{0E4E791C-9956-4301-9718-05078F37DE91}"/>
    <hyperlink ref="P92" r:id="rId79" display="https://fbref.com/en/matches/6e65df8e/Arsenal-Wolverhampton-Wanderers-December-2-2023-Premier-League" xr:uid="{827D184F-3551-4E2D-8E9A-208B49325316}"/>
    <hyperlink ref="P94" r:id="rId80" display="https://fbref.com/en/matches/a52ffb27/Wolverhampton-Wanderers-Burnley-December-5-2023-Premier-League" xr:uid="{AA74C912-5CD6-42DD-B65F-2C9FB06E98D7}"/>
    <hyperlink ref="P96" r:id="rId81" display="https://fbref.com/en/matches/8c8fdba5/Wolverhampton-Wanderers-Nottingham-Forest-December-9-2023-Premier-League" xr:uid="{D6CEFCB9-F60D-4AB2-B0E3-353B3A417D9B}"/>
    <hyperlink ref="P98" r:id="rId82" display="https://fbref.com/en/matches/5f5bc7b3/West-Ham-United-Wolverhampton-Wanderers-December-17-2023-Premier-League" xr:uid="{71E45510-D1DE-4E58-8D21-E523C1E4F7E9}"/>
    <hyperlink ref="P100" r:id="rId83" display="https://fbref.com/en/matches/8c0b314c/Wolverhampton-Wanderers-Chelsea-December-24-2023-Premier-League" xr:uid="{1356166F-E117-41E0-BB25-7EA56851411F}"/>
    <hyperlink ref="R92" r:id="rId84" display="https://fbref.com/en/players/169fd162/Hwang-Hee-chan" xr:uid="{45C752AB-A4EA-42B8-8FE2-5568E34FD0AB}"/>
    <hyperlink ref="S92" r:id="rId85" display="https://fbref.com/en/players/903b6e8b/Jose-Sa" xr:uid="{F9E9A41B-6DD0-4FB1-9909-E6FD7C630BE8}"/>
    <hyperlink ref="B101" r:id="rId86" display="https://fbref.com/en/squads/4ba7cbea/Bournemouth-Stats" xr:uid="{DB50416E-E630-457B-84FF-498E84E8F2AC}"/>
    <hyperlink ref="P101" r:id="rId87" display="https://fbref.com/en/matches/799a2c04/Sheffield-United-Bournemouth-November-25-2023-Premier-League" xr:uid="{B0CD8807-2DFB-48A8-9E2C-F2CD1BCF6A6A}"/>
    <hyperlink ref="P103" r:id="rId88" display="https://fbref.com/en/matches/19533403/Bournemouth-Aston-Villa-December-3-2023-Premier-League" xr:uid="{301A3357-267F-45A6-AB37-CE912244316B}"/>
    <hyperlink ref="P105" r:id="rId89" display="https://fbref.com/en/matches/09909bf8/Crystal-Palace-Bournemouth-December-6-2023-Premier-League" xr:uid="{14289810-56BF-4242-AAFF-0212771D38FB}"/>
    <hyperlink ref="P107" r:id="rId90" display="https://fbref.com/en/matches/0760a568/Manchester-United-Bournemouth-December-9-2023-Premier-League" xr:uid="{2804C336-810C-4106-BB7E-82C7DCF09180}"/>
    <hyperlink ref="P109" r:id="rId91" display="https://fbref.com/en/matches/c5548935/Nottingham-Forest-Bournemouth-December-23-2023-Premier-League" xr:uid="{4A7C42A4-78CB-490D-9ABD-2D28C640657E}"/>
    <hyperlink ref="R101" r:id="rId92" display="https://fbref.com/en/players/e77dc3b2/Dominic-Solanke" xr:uid="{FC05C534-8056-4CBD-902B-2D5A4E419B42}"/>
    <hyperlink ref="S101" r:id="rId93" display="https://fbref.com/en/players/a9dc785c/Neto" xr:uid="{3D5C1C9B-67B6-4165-8311-15C38CC43B2B}"/>
    <hyperlink ref="B110" r:id="rId94" display="https://fbref.com/en/squads/fd962109/Fulham-Stats" xr:uid="{1D4C65C2-D71A-4F1F-9C6C-3E9431DBF9B3}"/>
    <hyperlink ref="P110" r:id="rId95" display="https://fbref.com/en/matches/4b7e6f44/Liverpool-Fulham-December-3-2023-Premier-League" xr:uid="{F799EA14-EA07-4F08-BB2E-3758DE449A1E}"/>
    <hyperlink ref="P112" r:id="rId96" display="https://fbref.com/en/matches/fd5606da/Fulham-Nottingham-Forest-December-6-2023-Premier-League" xr:uid="{D4FA5FE6-8425-4C6E-8AE9-F413562FFCCA}"/>
    <hyperlink ref="P114" r:id="rId97" display="https://fbref.com/en/matches/d3dd23fb/Fulham-West-Ham-United-December-10-2023-Premier-League" xr:uid="{B24B9676-F139-41D3-9135-D6248CC2B445}"/>
    <hyperlink ref="P116" r:id="rId98" display="https://fbref.com/en/matches/5db0f25b/Newcastle-United-Fulham-December-16-2023-Premier-League" xr:uid="{83A88136-98E5-4615-99DD-1B61484BFDD1}"/>
    <hyperlink ref="P118" r:id="rId99" display="https://fbref.com/en/matches/7dd3c51a/Fulham-Burnley-December-23-2023-Premier-League" xr:uid="{4350D8A1-A6DE-45A0-9DD2-A5B5FEA19459}"/>
    <hyperlink ref="S110" r:id="rId100" display="https://fbref.com/en/players/2628fd2b/Bernd-Leno" xr:uid="{30F5C03D-D7B8-4397-BD88-7B014AABE82D}"/>
    <hyperlink ref="B119" r:id="rId101" display="https://fbref.com/en/squads/cd051869/Brentford-Stats" xr:uid="{ABBAFEEA-97C9-4072-9A16-DBC2F470D832}"/>
    <hyperlink ref="P119" r:id="rId102" display="https://fbref.com/en/matches/626c6561/Brentford-Arsenal-November-25-2023-Premier-League" xr:uid="{7DB24D8E-6003-43D1-8C4D-857BA6BA510E}"/>
    <hyperlink ref="P121" r:id="rId103" display="https://fbref.com/en/matches/0f71f535/Brentford-Luton-Town-December-2-2023-Premier-League" xr:uid="{77A192F6-438C-41CC-981E-13E56D6F4F5D}"/>
    <hyperlink ref="P123" r:id="rId104" display="https://fbref.com/en/matches/75d21da8/Brighton-and-Hove-Albion-Brentford-December-6-2023-Premier-League" xr:uid="{C72C1A37-599D-425D-9B7D-C48FE9104C53}"/>
    <hyperlink ref="P125" r:id="rId105" display="https://fbref.com/en/matches/e268f518/Sheffield-United-Brentford-December-9-2023-Premier-League" xr:uid="{75A56086-46CA-4871-BA2F-B952829970AE}"/>
    <hyperlink ref="P127" r:id="rId106" display="https://fbref.com/en/matches/4a3af0ab/Brentford-Aston-Villa-December-17-2023-Premier-League" xr:uid="{64999E48-64DD-4A17-AC04-8F50F2ECCB42}"/>
    <hyperlink ref="R119" r:id="rId107" display="https://fbref.com/en/players/6afaebf2/Bryan-Mbeumo" xr:uid="{3570BEAC-4230-43DB-9900-5140ED6AC69B}"/>
    <hyperlink ref="S119" r:id="rId108" display="https://fbref.com/en/players/a92ab7be/Mark-Flekken" xr:uid="{E8DF3074-D09F-4492-A4B1-69430BC4AFE6}"/>
    <hyperlink ref="B128" r:id="rId109" display="https://fbref.com/en/squads/47c64c55/Crystal-Palace-Stats" xr:uid="{D269B735-E1E0-4367-9EB0-FC3DDE8E408B}"/>
    <hyperlink ref="P128" r:id="rId110" display="https://fbref.com/en/matches/f7fb8049/West-Ham-United-Crystal-Palace-December-3-2023-Premier-League" xr:uid="{2EA253AB-E727-4C6E-8FB2-FC69EDB3A527}"/>
    <hyperlink ref="P130" r:id="rId111" display="https://fbref.com/en/matches/09909bf8/Crystal-Palace-Bournemouth-December-6-2023-Premier-League" xr:uid="{D4130454-D1FF-4B4C-B3AE-0E8A3E6A2DDA}"/>
    <hyperlink ref="P132" r:id="rId112" display="https://fbref.com/en/matches/a1b18af3/Crystal-Palace-Liverpool-December-9-2023-Premier-League" xr:uid="{844A1624-6F2B-45BE-A42E-6411C2587A1E}"/>
    <hyperlink ref="P134" r:id="rId113" display="https://fbref.com/en/matches/30f3e1ee/Manchester-City-Crystal-Palace-December-16-2023-Premier-League" xr:uid="{DDC448BF-B404-4AF0-8A3D-74409533F2FC}"/>
    <hyperlink ref="P136" r:id="rId114" display="https://fbref.com/en/matches/7340be7a/Crystal-Palace-Brighton-and-Hove-Albion-December-21-2023-Premier-League" xr:uid="{277D769B-416E-40DB-9DAA-CAEE8CF1AE8B}"/>
    <hyperlink ref="R128" r:id="rId115" display="https://fbref.com/en/players/0562b7f1/Odsonne-Edouard" xr:uid="{2B5A5D6C-6D0C-4315-93C5-8DB96CA2AD9D}"/>
    <hyperlink ref="S128" r:id="rId116" display="https://fbref.com/en/players/9e5708be/Sam-Johnstone" xr:uid="{32B70F5D-8269-46B4-AFFB-03F27EF1EB78}"/>
    <hyperlink ref="B137" r:id="rId117" display="https://fbref.com/en/squads/d3fd31cc/Everton-Stats" xr:uid="{51597CF2-C2CA-4076-9E2C-04188970A32F}"/>
    <hyperlink ref="P137" r:id="rId118" display="https://fbref.com/en/matches/0486198b/Nottingham-Forest-Everton-December-2-2023-Premier-League" xr:uid="{DEF603C9-A571-4460-B936-1DB0419F8C71}"/>
    <hyperlink ref="P139" r:id="rId119" display="https://fbref.com/en/matches/2fe9d766/Everton-Newcastle-United-December-7-2023-Premier-League" xr:uid="{CE57DB64-FEA8-454F-BF01-3AFBA2846D46}"/>
    <hyperlink ref="P141" r:id="rId120" display="https://fbref.com/en/matches/953b5f9b/Everton-Chelsea-December-10-2023-Premier-League" xr:uid="{0A023988-1709-4548-A054-EC9AFD8357DF}"/>
    <hyperlink ref="P143" r:id="rId121" display="https://fbref.com/en/matches/01904d1d/Burnley-Everton-December-16-2023-Premier-League" xr:uid="{EDEE2913-88A1-4958-ACD0-814ECBE8EFB8}"/>
    <hyperlink ref="P145" r:id="rId122" display="https://fbref.com/en/matches/849071fe/Tottenham-Hotspur-Everton-December-23-2023-Premier-League" xr:uid="{B2DFE78C-7561-4409-9173-AF40499BD1A3}"/>
    <hyperlink ref="R137" r:id="rId123" display="https://fbref.com/en/players/02b29014/Abdoulaye-Doucoure" xr:uid="{B47EF3C8-0D71-46C1-9A14-7EF3D0CD2D67}"/>
    <hyperlink ref="S137" r:id="rId124" display="https://fbref.com/en/players/4806ec67/Jordan-Pickford" xr:uid="{56437590-1E5F-49FF-A7B9-6563555816A8}"/>
    <hyperlink ref="B146" r:id="rId125" display="https://fbref.com/en/squads/e4a775cb/Nottingham-Forest-Stats" xr:uid="{3B9F50AD-73B0-4799-AF62-707ADE805CC5}"/>
    <hyperlink ref="P146" r:id="rId126" display="https://fbref.com/en/matches/0486198b/Nottingham-Forest-Everton-December-2-2023-Premier-League" xr:uid="{091D0672-0C58-4105-B12B-73FD9F521D36}"/>
    <hyperlink ref="P148" r:id="rId127" display="https://fbref.com/en/matches/fd5606da/Fulham-Nottingham-Forest-December-6-2023-Premier-League" xr:uid="{9EC30773-3FE5-49B0-B876-E8AEF9F1A1E3}"/>
    <hyperlink ref="P150" r:id="rId128" display="https://fbref.com/en/matches/8c8fdba5/Wolverhampton-Wanderers-Nottingham-Forest-December-9-2023-Premier-League" xr:uid="{817D4775-4987-4F1E-A215-C03B1DCD1414}"/>
    <hyperlink ref="P152" r:id="rId129" display="https://fbref.com/en/matches/4d9f1a71/Nottingham-Forest-Tottenham-Hotspur-December-15-2023-Premier-League" xr:uid="{7E8F8AC4-5554-4926-B24A-8ED5491ACBDD}"/>
    <hyperlink ref="P154" r:id="rId130" display="https://fbref.com/en/matches/c5548935/Nottingham-Forest-Bournemouth-December-23-2023-Premier-League" xr:uid="{C3D85DF6-EADB-4646-95A7-F344DC4A23D5}"/>
    <hyperlink ref="S146" r:id="rId131" display="https://fbref.com/en/players/4a51ba65/Matt-Turner" xr:uid="{5C03D01D-F96A-42F7-8979-4A6A21BF88CC}"/>
    <hyperlink ref="B155" r:id="rId132" display="https://fbref.com/en/squads/e297cd13/Luton-Town-Stats" xr:uid="{0DF955FC-0963-4A2E-B912-2CAF84D7AD21}"/>
    <hyperlink ref="P155" r:id="rId133" display="https://fbref.com/en/matches/f4805536/Luton-Town-Crystal-Palace-November-25-2023-Premier-League" xr:uid="{4736A90D-DD10-463C-B957-A1D72258143C}"/>
    <hyperlink ref="P157" r:id="rId134" display="https://fbref.com/en/matches/0f71f535/Brentford-Luton-Town-December-2-2023-Premier-League" xr:uid="{A2A3E1B8-707F-4788-9B07-BD71080F6F56}"/>
    <hyperlink ref="P159" r:id="rId135" display="https://fbref.com/en/matches/dd3a5afc/Luton-Town-Arsenal-December-5-2023-Premier-League" xr:uid="{EE832FE5-6373-4B20-A64E-0F0006E25DEB}"/>
    <hyperlink ref="P161" r:id="rId136" display="https://fbref.com/en/matches/f6155857/Luton-Town-Manchester-City-December-10-2023-Premier-League" xr:uid="{4376EB0F-846F-4F1E-9E56-19FF4B8A2CE3}"/>
    <hyperlink ref="P163" r:id="rId137" display="https://fbref.com/en/matches/46bfb645/Luton-Town-Newcastle-United-December-23-2023-Premier-League" xr:uid="{8BC48F81-C369-419C-9EBC-3328C98056E6}"/>
    <hyperlink ref="R155" r:id="rId138" display="https://fbref.com/en/players/0480ebc7/Elijah-Adebayo" xr:uid="{4CD0F813-86A7-4DC3-A45F-72535ADB0FA5}"/>
    <hyperlink ref="S155" r:id="rId139" display="https://fbref.com/en/players/1caa93a5/Thomas-Kaminski" xr:uid="{E8BEFDA8-7412-4E35-B3E7-EBA4F2640A6A}"/>
    <hyperlink ref="B164" r:id="rId140" display="https://fbref.com/en/squads/943e8050/Burnley-Stats" xr:uid="{A9AC285D-A0DB-4670-B223-5F5708ACB18B}"/>
    <hyperlink ref="P164" r:id="rId141" display="https://fbref.com/en/matches/e2c53b0a/Burnley-Sheffield-United-December-2-2023-Premier-League" xr:uid="{28B82184-A9C5-43DA-9DF8-9F995B701657}"/>
    <hyperlink ref="P166" r:id="rId142" display="https://fbref.com/en/matches/a52ffb27/Wolverhampton-Wanderers-Burnley-December-5-2023-Premier-League" xr:uid="{7295B40B-C117-4E20-BA69-28B96D344499}"/>
    <hyperlink ref="P168" r:id="rId143" display="https://fbref.com/en/matches/ab18fa97/Brighton-and-Hove-Albion-Burnley-December-9-2023-Premier-League" xr:uid="{651D57CD-7668-48AB-90C3-C23AA595323F}"/>
    <hyperlink ref="P170" r:id="rId144" display="https://fbref.com/en/matches/01904d1d/Burnley-Everton-December-16-2023-Premier-League" xr:uid="{4A37E5B9-8DE6-43CF-B120-118362A0D54C}"/>
    <hyperlink ref="P172" r:id="rId145" display="https://fbref.com/en/matches/7dd3c51a/Fulham-Burnley-December-23-2023-Premier-League" xr:uid="{4D535554-FC63-4DC1-A66F-362B51C7174D}"/>
    <hyperlink ref="S164" r:id="rId146" display="https://fbref.com/en/players/259fea27/James-Trafford" xr:uid="{06F2241B-307B-45FC-BE3C-D2F9D89EED8E}"/>
    <hyperlink ref="B173" r:id="rId147" display="https://fbref.com/en/squads/1df6b87e/Sheffield-United-Stats" xr:uid="{4CEEA9FA-F030-46AC-9460-C4903EF83282}"/>
    <hyperlink ref="P173" r:id="rId148" display="https://fbref.com/en/matches/e2c53b0a/Burnley-Sheffield-United-December-2-2023-Premier-League" xr:uid="{6D9801E5-935D-44DF-A959-82C434CDC8F4}"/>
    <hyperlink ref="P175" r:id="rId149" display="https://fbref.com/en/matches/01aca132/Sheffield-United-Liverpool-December-6-2023-Premier-League" xr:uid="{F2D937AC-F1A2-444E-9363-D8F8FCD094B6}"/>
    <hyperlink ref="P177" r:id="rId150" display="https://fbref.com/en/matches/e268f518/Sheffield-United-Brentford-December-9-2023-Premier-League" xr:uid="{AE69457E-CF2D-4D4F-AEE5-B382B5088AD0}"/>
    <hyperlink ref="P179" r:id="rId151" display="https://fbref.com/en/matches/3bbbaf15/Chelsea-Sheffield-United-December-16-2023-Premier-League" xr:uid="{9D5F2C29-4D84-40E5-9307-39DBCD7DE68D}"/>
    <hyperlink ref="P181" r:id="rId152" display="https://fbref.com/en/matches/37916998/Aston-Villa-Sheffield-United-December-22-2023-Premier-League" xr:uid="{BEBAC631-45E2-42A0-9C22-F6C94488CFE5}"/>
    <hyperlink ref="R173" r:id="rId153" display="https://fbref.com/en/players/05e8ca6d/Cameron-Archer" xr:uid="{DA202EC0-6C93-4546-83D9-EDD4AD86C1A4}"/>
    <hyperlink ref="S173" r:id="rId154" display="https://fbref.com/en/players/96cf7b61/Wes-Foderingham" xr:uid="{A787C63C-4827-4F6F-9B1F-5491E7C6AEB9}"/>
  </hyperlinks>
  <pageMargins left="0.7" right="0.7" top="0.75" bottom="0.75" header="0.3" footer="0.3"/>
  <pageSetup paperSize="9" orientation="portrait" r:id="rId155"/>
  <drawing r:id="rId15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tabSelected="1"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2823</v>
      </c>
      <c r="N1" s="9" t="s">
        <v>787</v>
      </c>
      <c r="O1" s="6" t="s">
        <v>786</v>
      </c>
      <c r="P1" s="8">
        <v>-0.6</v>
      </c>
      <c r="Q1" s="90" t="s">
        <v>2824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2733</v>
      </c>
      <c r="B2" s="19" t="str">
        <f>[2]TEAMS!$J2</f>
        <v>ARS</v>
      </c>
      <c r="C2" s="17">
        <f>VLOOKUP($A2,Table!$B$1:$C$200,MATCH("MP",Table!$B$1:$C$1,0),0)</f>
        <v>18</v>
      </c>
      <c r="D2" s="17">
        <f>VLOOKUP($A2,Table!$B$1:$M$200,MATCH("xG",Table!$B$1:$M$1,0),0)</f>
        <v>32</v>
      </c>
      <c r="E2" s="17">
        <f>VLOOKUP($A2,Table!$B$1:$M$200,MATCH("xGA",Table!$B$1:$M$1,0),0)</f>
        <v>13.7</v>
      </c>
      <c r="F2" s="12">
        <f>(VLOOKUP($A2,Table!$B$1:$M$200,MATCH("xG",Table!$B$1:$V$1,0),0))/(VLOOKUP($A2,Table!$B$1:$M$200,MATCH("MP",Table!$B$1:$V$1,0),0))</f>
        <v>1.7777777777777777</v>
      </c>
      <c r="G2" s="12">
        <f>IFERROR(VLOOKUP(B2,[1]TRANSFER!$E$251:$O$271,MATCH($G$1,[1]TRANSFER!$E$251:$O$251,0),0),0)</f>
        <v>1.8500000000000003</v>
      </c>
      <c r="H2" s="12">
        <f>(VLOOKUP($A2,Table!$B$1:$M$200,MATCH("xGA",Table!$B$1:$X$1,0),0))/(VLOOKUP($A2,Table!$B$1:$M$200,MATCH("MP",Table!$B$1:$X$1,0),0))</f>
        <v>0.76111111111111107</v>
      </c>
      <c r="I2" s="12">
        <f>IFERROR(VLOOKUP(B2,[1]TRANSFER!$E$251:$O$271,MATCH($I$1,[1]TRANSFER!$E$251:$O$251,0),0),0)</f>
        <v>0.75</v>
      </c>
      <c r="J2" s="12">
        <f>VLOOKUP($A2,Table!$B$1:$O$200,MATCH("xGD/90",Table!$B$1:$O$1,0),0)</f>
        <v>1.02</v>
      </c>
      <c r="K2" s="12">
        <f>IF([1]INFO!$B$24=1,$G$22-G2,$F$22-F2)</f>
        <v>-0.41349999999999976</v>
      </c>
      <c r="L2" s="13">
        <f>K2*$S$1</f>
        <v>-0.12404999999999995</v>
      </c>
      <c r="M2" s="88">
        <f>1+L2</f>
        <v>0.87595000000000001</v>
      </c>
      <c r="N2" s="14">
        <f>(M2*(SUM([1]INFO!$B$18:$B$21)))+(VLOOKUP(Table2!B2,'2223Table2'!$B$1:$O$21,MATCH("DEF BOOST",'2223Table2'!$B$1:$O$1,0),0)*(SUM([1]INFO!$B$16:$B$17)))</f>
        <v>0.87595000000000001</v>
      </c>
      <c r="O2" s="12">
        <f>IF([1]INFO!$B$24=1,$I$22-I2,$H$22-H2)</f>
        <v>0.68833333333333302</v>
      </c>
      <c r="P2" s="12">
        <f>O2*$T$1</f>
        <v>-0.3097499999999998</v>
      </c>
      <c r="Q2" s="88">
        <f>1+P2</f>
        <v>0.69025000000000025</v>
      </c>
      <c r="R2" s="15">
        <f>(Q2*(SUM([1]INFO!$B$18:$B$21)))+(VLOOKUP(Table2!B2,'2223Table2'!$B$1:$O$21,MATCH("FWD BOOST",'2223Table2'!$B$1:$O$1,0),0)*(SUM([1]INFO!$B$16:$B$17)))</f>
        <v>0.69025000000000025</v>
      </c>
    </row>
    <row r="3" spans="1:20">
      <c r="A3" s="19" t="s">
        <v>2749</v>
      </c>
      <c r="B3" s="19" t="str">
        <f>[2]TEAMS!$J3</f>
        <v>AVL</v>
      </c>
      <c r="C3" s="17">
        <f>VLOOKUP($A3,Table!$B$1:$C$200,MATCH("MP",Table!$B$1:$C$1,0),0)</f>
        <v>18</v>
      </c>
      <c r="D3" s="17">
        <f>VLOOKUP($A3,Table!$B$1:$M$200,MATCH("xG",Table!$B$1:$M$1,0),0)</f>
        <v>31.1</v>
      </c>
      <c r="E3" s="17">
        <f>VLOOKUP($A3,Table!$B$1:$M$200,MATCH("xGA",Table!$B$1:$M$1,0),0)</f>
        <v>23.3</v>
      </c>
      <c r="F3" s="12">
        <f>(VLOOKUP($A3,Table!$B$1:$M$200,MATCH("xG",Table!$B$1:$V$1,0),0))/(VLOOKUP($A3,Table!$B$1:$M$200,MATCH("MP",Table!$B$1:$V$1,0),0))</f>
        <v>1.7277777777777779</v>
      </c>
      <c r="G3" s="12">
        <f>IFERROR(VLOOKUP(B3,[1]TRANSFER!$E$251:$O$271,MATCH($G$1,[1]TRANSFER!$E$251:$O$251,0),0),0)</f>
        <v>1.2666666666666668</v>
      </c>
      <c r="H3" s="12">
        <f>(VLOOKUP($A3,Table!$B$1:$M$200,MATCH("xGA",Table!$B$1:$X$1,0),0))/(VLOOKUP($A3,Table!$B$1:$M$200,MATCH("MP",Table!$B$1:$X$1,0),0))</f>
        <v>1.2944444444444445</v>
      </c>
      <c r="I3" s="12">
        <f>IFERROR(VLOOKUP(B3,[1]TRANSFER!$E$251:$O$271,MATCH($I$1,[1]TRANSFER!$E$251:$O$251,0),0),0)</f>
        <v>1.2333333333333334</v>
      </c>
      <c r="J3" s="12">
        <f>VLOOKUP($A3,Table!$B$1:$O$200,MATCH("xGD/90",Table!$B$1:$O$1,0),0)</f>
        <v>0.43</v>
      </c>
      <c r="K3" s="12">
        <f>IF([1]INFO!$B$24=1,$G$22-G3,$F$22-F3)</f>
        <v>0.16983333333333372</v>
      </c>
      <c r="L3" s="13">
        <f t="shared" ref="L3:L21" si="0">K3*$S$1</f>
        <v>5.0950000000000127E-2</v>
      </c>
      <c r="M3" s="88">
        <f t="shared" ref="M3:M21" si="1">1+L3</f>
        <v>1.0509500000000001</v>
      </c>
      <c r="N3" s="14">
        <f>(M3*(SUM([1]INFO!$B$18:$B$21)))+(VLOOKUP(Table2!B3,'2223Table2'!$B$1:$O$21,MATCH("DEF BOOST",'2223Table2'!$B$1:$O$1,0),0)*(SUM([1]INFO!$B$16:$B$17)))</f>
        <v>1.0509500000000001</v>
      </c>
      <c r="O3" s="12">
        <f>IF([1]INFO!$B$24=1,$I$22-I3,$H$22-H3)</f>
        <v>0.20499999999999963</v>
      </c>
      <c r="P3" s="12">
        <f t="shared" ref="P3:P21" si="2">O3*$T$1</f>
        <v>-9.2249999999999818E-2</v>
      </c>
      <c r="Q3" s="88">
        <f t="shared" ref="Q3:Q21" si="3">1+P3</f>
        <v>0.90775000000000017</v>
      </c>
      <c r="R3" s="15">
        <f>(Q3*(SUM([1]INFO!$B$18:$B$21)))+(VLOOKUP(Table2!B3,'2223Table2'!$B$1:$O$21,MATCH("FWD BOOST",'2223Table2'!$B$1:$O$1,0),0)*(SUM([1]INFO!$B$16:$B$17)))</f>
        <v>0.90775000000000017</v>
      </c>
    </row>
    <row r="4" spans="1:20">
      <c r="A4" s="19" t="s">
        <v>2741</v>
      </c>
      <c r="B4" s="19" t="str">
        <f>[2]TEAMS!$J4</f>
        <v>BOU</v>
      </c>
      <c r="C4" s="17">
        <f>VLOOKUP($A4,Table!$B$1:$C$200,MATCH("MP",Table!$B$1:$C$1,0),0)</f>
        <v>17</v>
      </c>
      <c r="D4" s="17">
        <f>VLOOKUP($A4,Table!$B$1:$M$200,MATCH("xG",Table!$B$1:$M$1,0),0)</f>
        <v>23.6</v>
      </c>
      <c r="E4" s="17">
        <f>VLOOKUP($A4,Table!$B$1:$M$200,MATCH("xGA",Table!$B$1:$M$1,0),0)</f>
        <v>28.8</v>
      </c>
      <c r="F4" s="12">
        <f>(VLOOKUP($A4,Table!$B$1:$M$200,MATCH("xG",Table!$B$1:$V$1,0),0))/(VLOOKUP($A4,Table!$B$1:$M$200,MATCH("MP",Table!$B$1:$V$1,0),0))</f>
        <v>1.3882352941176472</v>
      </c>
      <c r="G4" s="12">
        <f>IFERROR(VLOOKUP(B4,[1]TRANSFER!$E$251:$O$271,MATCH($G$1,[1]TRANSFER!$E$251:$O$251,0),0),0)</f>
        <v>1.94</v>
      </c>
      <c r="H4" s="12">
        <f>(VLOOKUP($A4,Table!$B$1:$M$200,MATCH("xGA",Table!$B$1:$X$1,0),0))/(VLOOKUP($A4,Table!$B$1:$M$200,MATCH("MP",Table!$B$1:$X$1,0),0))</f>
        <v>1.6941176470588235</v>
      </c>
      <c r="I4" s="12">
        <f>IFERROR(VLOOKUP(B4,[1]TRANSFER!$E$251:$O$271,MATCH($I$1,[1]TRANSFER!$E$251:$O$251,0),0),0)</f>
        <v>0.8600000000000001</v>
      </c>
      <c r="J4" s="12">
        <f>VLOOKUP($A4,Table!$B$1:$O$200,MATCH("xGD/90",Table!$B$1:$O$1,0),0)</f>
        <v>-0.31</v>
      </c>
      <c r="K4" s="12">
        <f>IF([1]INFO!$B$24=1,$G$22-G4,$F$22-F4)</f>
        <v>-0.50349999999999939</v>
      </c>
      <c r="L4" s="13">
        <f t="shared" si="0"/>
        <v>-0.15104999999999985</v>
      </c>
      <c r="M4" s="88">
        <f t="shared" si="1"/>
        <v>0.84895000000000009</v>
      </c>
      <c r="N4" s="14">
        <f>(M4*(SUM([1]INFO!$B$18:$B$21)))+(VLOOKUP(Table2!B4,'2223Table2'!$B$1:$O$21,MATCH("DEF BOOST",'2223Table2'!$B$1:$O$1,0),0)*(SUM([1]INFO!$B$16:$B$17)))</f>
        <v>0.84895000000000009</v>
      </c>
      <c r="O4" s="12">
        <f>IF([1]INFO!$B$24=1,$I$22-I4,$H$22-H4)</f>
        <v>0.57833333333333292</v>
      </c>
      <c r="P4" s="12">
        <f t="shared" si="2"/>
        <v>-0.26024999999999981</v>
      </c>
      <c r="Q4" s="88">
        <f t="shared" si="3"/>
        <v>0.73975000000000013</v>
      </c>
      <c r="R4" s="15">
        <f>(Q4*(SUM([1]INFO!$B$18:$B$21)))+(VLOOKUP(Table2!B4,'2223Table2'!$B$1:$O$21,MATCH("FWD BOOST",'2223Table2'!$B$1:$O$1,0),0)*(SUM([1]INFO!$B$16:$B$17)))</f>
        <v>0.73975000000000013</v>
      </c>
    </row>
    <row r="5" spans="1:20">
      <c r="A5" s="19" t="s">
        <v>2738</v>
      </c>
      <c r="B5" s="19" t="str">
        <f>[2]TEAMS!$J5</f>
        <v>BRE</v>
      </c>
      <c r="C5" s="17">
        <f>VLOOKUP($A5,Table!$B$1:$C$200,MATCH("MP",Table!$B$1:$C$1,0),0)</f>
        <v>17</v>
      </c>
      <c r="D5" s="17">
        <f>VLOOKUP($A5,Table!$B$1:$M$200,MATCH("xG",Table!$B$1:$M$1,0),0)</f>
        <v>29</v>
      </c>
      <c r="E5" s="17">
        <f>VLOOKUP($A5,Table!$B$1:$M$200,MATCH("xGA",Table!$B$1:$M$1,0),0)</f>
        <v>21.9</v>
      </c>
      <c r="F5" s="12">
        <f>(VLOOKUP($A5,Table!$B$1:$M$200,MATCH("xG",Table!$B$1:$V$1,0),0))/(VLOOKUP($A5,Table!$B$1:$M$200,MATCH("MP",Table!$B$1:$V$1,0),0))</f>
        <v>1.7058823529411764</v>
      </c>
      <c r="G5" s="12">
        <f>IFERROR(VLOOKUP(B5,[1]TRANSFER!$E$251:$O$271,MATCH($G$1,[1]TRANSFER!$E$251:$O$251,0),0),0)</f>
        <v>1.3799999999999997</v>
      </c>
      <c r="H5" s="12">
        <f>(VLOOKUP($A5,Table!$B$1:$M$200,MATCH("xGA",Table!$B$1:$X$1,0),0))/(VLOOKUP($A5,Table!$B$1:$M$200,MATCH("MP",Table!$B$1:$X$1,0),0))</f>
        <v>1.2882352941176469</v>
      </c>
      <c r="I5" s="12">
        <f>IFERROR(VLOOKUP(B5,[1]TRANSFER!$E$251:$O$271,MATCH($I$1,[1]TRANSFER!$E$251:$O$251,0),0),0)</f>
        <v>1.1199999999999997</v>
      </c>
      <c r="J5" s="12">
        <f>VLOOKUP($A5,Table!$B$1:$O$200,MATCH("xGD/90",Table!$B$1:$O$1,0),0)</f>
        <v>0.42</v>
      </c>
      <c r="K5" s="12">
        <f>IF([1]INFO!$B$24=1,$G$22-G5,$F$22-F5)</f>
        <v>5.6500000000000883E-2</v>
      </c>
      <c r="L5" s="13">
        <f t="shared" si="0"/>
        <v>1.6950000000000267E-2</v>
      </c>
      <c r="M5" s="88">
        <f t="shared" si="1"/>
        <v>1.0169500000000002</v>
      </c>
      <c r="N5" s="14">
        <f>(M5*(SUM([1]INFO!$B$18:$B$21)))+(VLOOKUP(Table2!B5,'2223Table2'!$B$1:$O$21,MATCH("DEF BOOST",'2223Table2'!$B$1:$O$1,0),0)*(SUM([1]INFO!$B$16:$B$17)))</f>
        <v>1.0169500000000002</v>
      </c>
      <c r="O5" s="12">
        <f>IF([1]INFO!$B$24=1,$I$22-I5,$H$22-H5)</f>
        <v>0.31833333333333336</v>
      </c>
      <c r="P5" s="12">
        <f t="shared" si="2"/>
        <v>-0.14324999999999999</v>
      </c>
      <c r="Q5" s="88">
        <f t="shared" si="3"/>
        <v>0.85675000000000001</v>
      </c>
      <c r="R5" s="15">
        <f>(Q5*(SUM([1]INFO!$B$18:$B$21)))+(VLOOKUP(Table2!B5,'2223Table2'!$B$1:$O$21,MATCH("FWD BOOST",'2223Table2'!$B$1:$O$1,0),0)*(SUM([1]INFO!$B$16:$B$17)))</f>
        <v>0.85675000000000001</v>
      </c>
    </row>
    <row r="6" spans="1:20">
      <c r="A6" s="19" t="s">
        <v>2731</v>
      </c>
      <c r="B6" s="19" t="str">
        <f>[2]TEAMS!$J6</f>
        <v>BHA</v>
      </c>
      <c r="C6" s="17">
        <f>VLOOKUP($A6,Table!$B$1:$C$200,MATCH("MP",Table!$B$1:$C$1,0),0)</f>
        <v>18</v>
      </c>
      <c r="D6" s="17">
        <f>VLOOKUP($A6,Table!$B$1:$M$200,MATCH("xG",Table!$B$1:$M$1,0),0)</f>
        <v>29.4</v>
      </c>
      <c r="E6" s="17">
        <f>VLOOKUP($A6,Table!$B$1:$M$200,MATCH("xGA",Table!$B$1:$M$1,0),0)</f>
        <v>26.6</v>
      </c>
      <c r="F6" s="12">
        <f>(VLOOKUP($A6,Table!$B$1:$M$200,MATCH("xG",Table!$B$1:$V$1,0),0))/(VLOOKUP($A6,Table!$B$1:$M$200,MATCH("MP",Table!$B$1:$V$1,0),0))</f>
        <v>1.6333333333333333</v>
      </c>
      <c r="G6" s="12">
        <f>IFERROR(VLOOKUP(B6,[1]TRANSFER!$E$251:$O$271,MATCH($G$1,[1]TRANSFER!$E$251:$O$251,0),0),0)</f>
        <v>1.4333333333333329</v>
      </c>
      <c r="H6" s="12">
        <f>(VLOOKUP($A6,Table!$B$1:$M$200,MATCH("xGA",Table!$B$1:$X$1,0),0))/(VLOOKUP($A6,Table!$B$1:$M$200,MATCH("MP",Table!$B$1:$X$1,0),0))</f>
        <v>1.4777777777777779</v>
      </c>
      <c r="I6" s="12">
        <f>IFERROR(VLOOKUP(B6,[1]TRANSFER!$E$251:$O$271,MATCH($I$1,[1]TRANSFER!$E$251:$O$251,0),0),0)</f>
        <v>1.6000000000000003</v>
      </c>
      <c r="J6" s="12">
        <f>VLOOKUP($A6,Table!$B$1:$O$200,MATCH("xGD/90",Table!$B$1:$O$1,0),0)</f>
        <v>0.16</v>
      </c>
      <c r="K6" s="12">
        <f>IF([1]INFO!$B$24=1,$G$22-G6,$F$22-F6)</f>
        <v>3.1666666666676502E-3</v>
      </c>
      <c r="L6" s="13">
        <f t="shared" si="0"/>
        <v>9.5000000000029523E-4</v>
      </c>
      <c r="M6" s="88">
        <f t="shared" si="1"/>
        <v>1.0009500000000002</v>
      </c>
      <c r="N6" s="14">
        <f>(M6*(SUM([1]INFO!$B$18:$B$21)))+(VLOOKUP(Table2!B6,'2223Table2'!$B$1:$O$21,MATCH("DEF BOOST",'2223Table2'!$B$1:$O$1,0),0)*(SUM([1]INFO!$B$16:$B$17)))</f>
        <v>1.0009500000000002</v>
      </c>
      <c r="O6" s="12">
        <f>IF([1]INFO!$B$24=1,$I$22-I6,$H$22-H6)</f>
        <v>-0.16166666666666729</v>
      </c>
      <c r="P6" s="12">
        <f t="shared" si="2"/>
        <v>7.2750000000000273E-2</v>
      </c>
      <c r="Q6" s="88">
        <f t="shared" si="3"/>
        <v>1.0727500000000003</v>
      </c>
      <c r="R6" s="15">
        <f>(Q6*(SUM([1]INFO!$B$18:$B$21)))+(VLOOKUP(Table2!B6,'2223Table2'!$B$1:$O$21,MATCH("FWD BOOST",'2223Table2'!$B$1:$O$1,0),0)*(SUM([1]INFO!$B$16:$B$17)))</f>
        <v>1.0727500000000003</v>
      </c>
    </row>
    <row r="7" spans="1:20">
      <c r="A7" s="19" t="s">
        <v>2748</v>
      </c>
      <c r="B7" s="19" t="str">
        <f>[2]TEAMS!$J7</f>
        <v>BUR</v>
      </c>
      <c r="C7" s="17">
        <f>VLOOKUP($A7,Table!$B$1:$C$200,MATCH("MP",Table!$B$1:$C$1,0),0)</f>
        <v>18</v>
      </c>
      <c r="D7" s="17">
        <f>VLOOKUP($A7,Table!$B$1:$M$200,MATCH("xG",Table!$B$1:$M$1,0),0)</f>
        <v>15.5</v>
      </c>
      <c r="E7" s="17">
        <f>VLOOKUP($A7,Table!$B$1:$M$200,MATCH("xGA",Table!$B$1:$M$1,0),0)</f>
        <v>29.5</v>
      </c>
      <c r="F7" s="12">
        <f>(VLOOKUP($A7,Table!$B$1:$M$200,MATCH("xG",Table!$B$1:$V$1,0),0))/(VLOOKUP($A7,Table!$B$1:$M$200,MATCH("MP",Table!$B$1:$V$1,0),0))</f>
        <v>0.86111111111111116</v>
      </c>
      <c r="G7" s="12">
        <f>IFERROR(VLOOKUP(B7,[1]TRANSFER!$E$251:$O$271,MATCH($G$1,[1]TRANSFER!$E$251:$O$251,0),0),0)</f>
        <v>0.93333333333333324</v>
      </c>
      <c r="H7" s="12">
        <f>(VLOOKUP($A7,Table!$B$1:$M$200,MATCH("xGA",Table!$B$1:$X$1,0),0))/(VLOOKUP($A7,Table!$B$1:$M$200,MATCH("MP",Table!$B$1:$X$1,0),0))</f>
        <v>1.6388888888888888</v>
      </c>
      <c r="I7" s="12">
        <f>IFERROR(VLOOKUP(B7,[1]TRANSFER!$E$251:$O$271,MATCH($I$1,[1]TRANSFER!$E$251:$O$251,0),0),0)</f>
        <v>1.2333333333333332</v>
      </c>
      <c r="J7" s="12">
        <f>VLOOKUP($A7,Table!$B$1:$O$200,MATCH("xGD/90",Table!$B$1:$O$1,0),0)</f>
        <v>-0.78</v>
      </c>
      <c r="K7" s="12">
        <f>IF([1]INFO!$B$24=1,$G$22-G7,$F$22-F7)</f>
        <v>0.50316666666666732</v>
      </c>
      <c r="L7" s="13">
        <f t="shared" si="0"/>
        <v>0.15095000000000022</v>
      </c>
      <c r="M7" s="88">
        <f t="shared" si="1"/>
        <v>1.1509500000000001</v>
      </c>
      <c r="N7" s="14">
        <f>(M7*(SUM([1]INFO!$B$18:$B$21)))+(VLOOKUP(Table2!B7,'2223Table2'!$B$1:$O$21,MATCH("DEF BOOST",'2223Table2'!$B$1:$O$1,0),0)*(SUM([1]INFO!$B$16:$B$17)))</f>
        <v>1.1509500000000001</v>
      </c>
      <c r="O7" s="12">
        <f>IF([1]INFO!$B$24=1,$I$22-I7,$H$22-H7)</f>
        <v>0.20499999999999985</v>
      </c>
      <c r="P7" s="12">
        <f t="shared" si="2"/>
        <v>-9.2249999999999929E-2</v>
      </c>
      <c r="Q7" s="88">
        <f t="shared" si="3"/>
        <v>0.90775000000000006</v>
      </c>
      <c r="R7" s="15">
        <f>(Q7*(SUM([1]INFO!$B$18:$B$21)))+(VLOOKUP(Table2!B7,'2223Table2'!$B$1:$O$21,MATCH("FWD BOOST",'2223Table2'!$B$1:$O$1,0),0)*(SUM([1]INFO!$B$16:$B$17)))</f>
        <v>0.90775000000000006</v>
      </c>
    </row>
    <row r="8" spans="1:20">
      <c r="A8" s="19" t="s">
        <v>2742</v>
      </c>
      <c r="B8" s="19" t="str">
        <f>[2]TEAMS!$J8</f>
        <v>CHE</v>
      </c>
      <c r="C8" s="17">
        <f>VLOOKUP($A8,Table!$B$1:$C$200,MATCH("MP",Table!$B$1:$C$1,0),0)</f>
        <v>18</v>
      </c>
      <c r="D8" s="17">
        <f>VLOOKUP($A8,Table!$B$1:$M$200,MATCH("xG",Table!$B$1:$M$1,0),0)</f>
        <v>35.299999999999997</v>
      </c>
      <c r="E8" s="17">
        <f>VLOOKUP($A8,Table!$B$1:$M$200,MATCH("xGA",Table!$B$1:$M$1,0),0)</f>
        <v>25.4</v>
      </c>
      <c r="F8" s="12">
        <f>(VLOOKUP($A8,Table!$B$1:$M$200,MATCH("xG",Table!$B$1:$V$1,0),0))/(VLOOKUP($A8,Table!$B$1:$M$200,MATCH("MP",Table!$B$1:$V$1,0),0))</f>
        <v>1.961111111111111</v>
      </c>
      <c r="G8" s="12">
        <f>IFERROR(VLOOKUP(B8,[1]TRANSFER!$E$251:$O$271,MATCH($G$1,[1]TRANSFER!$E$251:$O$251,0),0),0)</f>
        <v>1.6199999999999997</v>
      </c>
      <c r="H8" s="12">
        <f>(VLOOKUP($A8,Table!$B$1:$M$200,MATCH("xGA",Table!$B$1:$X$1,0),0))/(VLOOKUP($A8,Table!$B$1:$M$200,MATCH("MP",Table!$B$1:$X$1,0),0))</f>
        <v>1.411111111111111</v>
      </c>
      <c r="I8" s="12">
        <f>IFERROR(VLOOKUP(B8,[1]TRANSFER!$E$251:$O$271,MATCH($I$1,[1]TRANSFER!$E$251:$O$251,0),0),0)</f>
        <v>1.8399999999999999</v>
      </c>
      <c r="J8" s="12">
        <f>VLOOKUP($A8,Table!$B$1:$O$200,MATCH("xGD/90",Table!$B$1:$O$1,0),0)</f>
        <v>0.55000000000000004</v>
      </c>
      <c r="K8" s="12">
        <f>IF([1]INFO!$B$24=1,$G$22-G8,$F$22-F8)</f>
        <v>-0.18349999999999911</v>
      </c>
      <c r="L8" s="13">
        <f t="shared" si="0"/>
        <v>-5.5049999999999738E-2</v>
      </c>
      <c r="M8" s="88">
        <f t="shared" si="1"/>
        <v>0.94495000000000029</v>
      </c>
      <c r="N8" s="14">
        <f>(M8*(SUM([1]INFO!$B$18:$B$21)))+(VLOOKUP(Table2!B8,'2223Table2'!$B$1:$O$21,MATCH("DEF BOOST",'2223Table2'!$B$1:$O$1,0),0)*(SUM([1]INFO!$B$16:$B$17)))</f>
        <v>0.94495000000000029</v>
      </c>
      <c r="O8" s="12">
        <f>IF([1]INFO!$B$24=1,$I$22-I8,$H$22-H8)</f>
        <v>-0.40166666666666684</v>
      </c>
      <c r="P8" s="12">
        <f t="shared" si="2"/>
        <v>0.18075000000000005</v>
      </c>
      <c r="Q8" s="88">
        <f t="shared" si="3"/>
        <v>1.18075</v>
      </c>
      <c r="R8" s="15">
        <f>(Q8*(SUM([1]INFO!$B$18:$B$21)))+(VLOOKUP(Table2!B8,'2223Table2'!$B$1:$O$21,MATCH("FWD BOOST",'2223Table2'!$B$1:$O$1,0),0)*(SUM([1]INFO!$B$16:$B$17)))</f>
        <v>1.18075</v>
      </c>
    </row>
    <row r="9" spans="1:20">
      <c r="A9" s="19" t="s">
        <v>2734</v>
      </c>
      <c r="B9" s="19" t="str">
        <f>[2]TEAMS!$J9</f>
        <v>CRY</v>
      </c>
      <c r="C9" s="17">
        <f>VLOOKUP($A9,Table!$B$1:$C$200,MATCH("MP",Table!$B$1:$C$1,0),0)</f>
        <v>18</v>
      </c>
      <c r="D9" s="17">
        <f>VLOOKUP($A9,Table!$B$1:$M$200,MATCH("xG",Table!$B$1:$M$1,0),0)</f>
        <v>22.5</v>
      </c>
      <c r="E9" s="17">
        <f>VLOOKUP($A9,Table!$B$1:$M$200,MATCH("xGA",Table!$B$1:$M$1,0),0)</f>
        <v>24.6</v>
      </c>
      <c r="F9" s="12">
        <f>(VLOOKUP($A9,Table!$B$1:$M$200,MATCH("xG",Table!$B$1:$V$1,0),0))/(VLOOKUP($A9,Table!$B$1:$M$200,MATCH("MP",Table!$B$1:$V$1,0),0))</f>
        <v>1.25</v>
      </c>
      <c r="G9" s="12">
        <f>IFERROR(VLOOKUP(B9,[1]TRANSFER!$E$251:$O$271,MATCH($G$1,[1]TRANSFER!$E$251:$O$251,0),0),0)</f>
        <v>1.3833333333333335</v>
      </c>
      <c r="H9" s="12">
        <f>(VLOOKUP($A9,Table!$B$1:$M$200,MATCH("xGA",Table!$B$1:$X$1,0),0))/(VLOOKUP($A9,Table!$B$1:$M$200,MATCH("MP",Table!$B$1:$X$1,0),0))</f>
        <v>1.3666666666666667</v>
      </c>
      <c r="I9" s="12">
        <f>IFERROR(VLOOKUP(B9,[1]TRANSFER!$E$251:$O$271,MATCH($I$1,[1]TRANSFER!$E$251:$O$251,0),0),0)</f>
        <v>1.3166666666666671</v>
      </c>
      <c r="J9" s="12">
        <f>VLOOKUP($A9,Table!$B$1:$O$200,MATCH("xGD/90",Table!$B$1:$O$1,0),0)</f>
        <v>-0.12</v>
      </c>
      <c r="K9" s="12">
        <f>IF([1]INFO!$B$24=1,$G$22-G9,$F$22-F9)</f>
        <v>5.3166666666667028E-2</v>
      </c>
      <c r="L9" s="13">
        <f t="shared" si="0"/>
        <v>1.595000000000011E-2</v>
      </c>
      <c r="M9" s="88">
        <f t="shared" si="1"/>
        <v>1.0159500000000001</v>
      </c>
      <c r="N9" s="14">
        <f>(M9*(SUM([1]INFO!$B$18:$B$21)))+(VLOOKUP(Table2!B9,'2223Table2'!$B$1:$O$21,MATCH("DEF BOOST",'2223Table2'!$B$1:$O$1,0),0)*(SUM([1]INFO!$B$16:$B$17)))</f>
        <v>1.0159500000000001</v>
      </c>
      <c r="O9" s="12">
        <f>IF([1]INFO!$B$24=1,$I$22-I9,$H$22-H9)</f>
        <v>0.12166666666666592</v>
      </c>
      <c r="P9" s="12">
        <f t="shared" si="2"/>
        <v>-5.474999999999966E-2</v>
      </c>
      <c r="Q9" s="88">
        <f t="shared" si="3"/>
        <v>0.94525000000000037</v>
      </c>
      <c r="R9" s="15">
        <f>(Q9*(SUM([1]INFO!$B$18:$B$21)))+(VLOOKUP(Table2!B9,'2223Table2'!$B$1:$O$21,MATCH("FWD BOOST",'2223Table2'!$B$1:$O$1,0),0)*(SUM([1]INFO!$B$16:$B$17)))</f>
        <v>0.94525000000000037</v>
      </c>
    </row>
    <row r="10" spans="1:20">
      <c r="A10" s="19" t="s">
        <v>2744</v>
      </c>
      <c r="B10" s="19" t="str">
        <f>[2]TEAMS!$J10</f>
        <v>EVE</v>
      </c>
      <c r="C10" s="17">
        <f>VLOOKUP($A10,Table!$B$1:$C$200,MATCH("MP",Table!$B$1:$C$1,0),0)</f>
        <v>18</v>
      </c>
      <c r="D10" s="17">
        <f>VLOOKUP($A10,Table!$B$1:$M$200,MATCH("xG",Table!$B$1:$M$1,0),0)</f>
        <v>28.6</v>
      </c>
      <c r="E10" s="17">
        <f>VLOOKUP($A10,Table!$B$1:$M$200,MATCH("xGA",Table!$B$1:$M$1,0),0)</f>
        <v>23.4</v>
      </c>
      <c r="F10" s="12">
        <f>(VLOOKUP($A10,Table!$B$1:$M$200,MATCH("xG",Table!$B$1:$V$1,0),0))/(VLOOKUP($A10,Table!$B$1:$M$200,MATCH("MP",Table!$B$1:$V$1,0),0))</f>
        <v>1.588888888888889</v>
      </c>
      <c r="G10" s="12">
        <f>IFERROR(VLOOKUP(B10,[1]TRANSFER!$E$251:$O$271,MATCH($G$1,[1]TRANSFER!$E$251:$O$251,0),0),0)</f>
        <v>1.8166666666666671</v>
      </c>
      <c r="H10" s="12">
        <f>(VLOOKUP($A10,Table!$B$1:$M$200,MATCH("xGA",Table!$B$1:$X$1,0),0))/(VLOOKUP($A10,Table!$B$1:$M$200,MATCH("MP",Table!$B$1:$X$1,0),0))</f>
        <v>1.2999999999999998</v>
      </c>
      <c r="I10" s="12">
        <f>IFERROR(VLOOKUP(B10,[1]TRANSFER!$E$251:$O$271,MATCH($I$1,[1]TRANSFER!$E$251:$O$251,0),0),0)</f>
        <v>1.2333333333333332</v>
      </c>
      <c r="J10" s="12">
        <f>VLOOKUP($A10,Table!$B$1:$O$200,MATCH("xGD/90",Table!$B$1:$O$1,0),0)</f>
        <v>0.28999999999999998</v>
      </c>
      <c r="K10" s="12">
        <f>IF([1]INFO!$B$24=1,$G$22-G10,$F$22-F10)</f>
        <v>-0.38016666666666654</v>
      </c>
      <c r="L10" s="13">
        <f t="shared" si="0"/>
        <v>-0.11404999999999998</v>
      </c>
      <c r="M10" s="88">
        <f t="shared" si="1"/>
        <v>0.88595000000000002</v>
      </c>
      <c r="N10" s="14">
        <f>(M10*(SUM([1]INFO!$B$18:$B$21)))+(VLOOKUP(Table2!B10,'2223Table2'!$B$1:$O$21,MATCH("DEF BOOST",'2223Table2'!$B$1:$O$1,0),0)*(SUM([1]INFO!$B$16:$B$17)))</f>
        <v>0.88595000000000002</v>
      </c>
      <c r="O10" s="12">
        <f>IF([1]INFO!$B$24=1,$I$22-I10,$H$22-H10)</f>
        <v>0.20499999999999985</v>
      </c>
      <c r="P10" s="12">
        <f t="shared" si="2"/>
        <v>-9.2249999999999929E-2</v>
      </c>
      <c r="Q10" s="88">
        <f t="shared" si="3"/>
        <v>0.90775000000000006</v>
      </c>
      <c r="R10" s="15">
        <f>(Q10*(SUM([1]INFO!$B$18:$B$21)))+(VLOOKUP(Table2!B10,'2223Table2'!$B$1:$O$21,MATCH("FWD BOOST",'2223Table2'!$B$1:$O$1,0),0)*(SUM([1]INFO!$B$16:$B$17)))</f>
        <v>0.90775000000000006</v>
      </c>
    </row>
    <row r="11" spans="1:20">
      <c r="A11" s="19" t="s">
        <v>2735</v>
      </c>
      <c r="B11" s="19" t="str">
        <f>[2]TEAMS!$J11</f>
        <v>FUL</v>
      </c>
      <c r="C11" s="17">
        <f>VLOOKUP($A11,Table!$B$1:$C$200,MATCH("MP",Table!$B$1:$C$1,0),0)</f>
        <v>18</v>
      </c>
      <c r="D11" s="17">
        <f>VLOOKUP($A11,Table!$B$1:$M$200,MATCH("xG",Table!$B$1:$M$1,0),0)</f>
        <v>22.9</v>
      </c>
      <c r="E11" s="17">
        <f>VLOOKUP($A11,Table!$B$1:$M$200,MATCH("xGA",Table!$B$1:$M$1,0),0)</f>
        <v>30.9</v>
      </c>
      <c r="F11" s="12">
        <f>(VLOOKUP($A11,Table!$B$1:$M$200,MATCH("xG",Table!$B$1:$V$1,0),0))/(VLOOKUP($A11,Table!$B$1:$M$200,MATCH("MP",Table!$B$1:$V$1,0),0))</f>
        <v>1.2722222222222221</v>
      </c>
      <c r="G11" s="12">
        <f>IFERROR(VLOOKUP(B11,[1]TRANSFER!$E$251:$O$271,MATCH($G$1,[1]TRANSFER!$E$251:$O$251,0),0),0)</f>
        <v>1.7333333333333334</v>
      </c>
      <c r="H11" s="12">
        <f>(VLOOKUP($A11,Table!$B$1:$M$200,MATCH("xGA",Table!$B$1:$X$1,0),0))/(VLOOKUP($A11,Table!$B$1:$M$200,MATCH("MP",Table!$B$1:$X$1,0),0))</f>
        <v>1.7166666666666666</v>
      </c>
      <c r="I11" s="12">
        <f>IFERROR(VLOOKUP(B11,[1]TRANSFER!$E$251:$O$271,MATCH($I$1,[1]TRANSFER!$E$251:$O$251,0),0),0)</f>
        <v>1.4833333333333332</v>
      </c>
      <c r="J11" s="12">
        <f>VLOOKUP($A11,Table!$B$1:$O$200,MATCH("xGD/90",Table!$B$1:$O$1,0),0)</f>
        <v>-0.44</v>
      </c>
      <c r="K11" s="12">
        <f>IF([1]INFO!$B$24=1,$G$22-G11,$F$22-F11)</f>
        <v>-0.29683333333333284</v>
      </c>
      <c r="L11" s="13">
        <f t="shared" si="0"/>
        <v>-8.9049999999999865E-2</v>
      </c>
      <c r="M11" s="88">
        <f t="shared" si="1"/>
        <v>0.91095000000000015</v>
      </c>
      <c r="N11" s="14">
        <f>(M11*(SUM([1]INFO!$B$18:$B$21)))+(VLOOKUP(Table2!B11,'2223Table2'!$B$1:$O$21,MATCH("DEF BOOST",'2223Table2'!$B$1:$O$1,0),0)*(SUM([1]INFO!$B$16:$B$17)))</f>
        <v>0.91095000000000015</v>
      </c>
      <c r="O11" s="12">
        <f>IF([1]INFO!$B$24=1,$I$22-I11,$H$22-H11)</f>
        <v>-4.5000000000000151E-2</v>
      </c>
      <c r="P11" s="12">
        <f t="shared" si="2"/>
        <v>2.0250000000000067E-2</v>
      </c>
      <c r="Q11" s="88">
        <f t="shared" si="3"/>
        <v>1.0202500000000001</v>
      </c>
      <c r="R11" s="15">
        <f>(Q11*(SUM([1]INFO!$B$18:$B$21)))+(VLOOKUP(Table2!B11,'2223Table2'!$B$1:$O$21,MATCH("FWD BOOST",'2223Table2'!$B$1:$O$1,0),0)*(SUM([1]INFO!$B$16:$B$17)))</f>
        <v>1.0202500000000001</v>
      </c>
    </row>
    <row r="12" spans="1:20">
      <c r="A12" s="19" t="s">
        <v>2739</v>
      </c>
      <c r="B12" s="19" t="str">
        <f>[2]TEAMS!$J12</f>
        <v>LIV</v>
      </c>
      <c r="C12" s="17">
        <f>VLOOKUP($A12,Table!$B$1:$C$200,MATCH("MP",Table!$B$1:$C$1,0),0)</f>
        <v>18</v>
      </c>
      <c r="D12" s="17">
        <f>VLOOKUP($A12,Table!$B$1:$M$200,MATCH("xG",Table!$B$1:$M$1,0),0)</f>
        <v>35.4</v>
      </c>
      <c r="E12" s="17">
        <f>VLOOKUP($A12,Table!$B$1:$M$200,MATCH("xGA",Table!$B$1:$M$1,0),0)</f>
        <v>21.2</v>
      </c>
      <c r="F12" s="12">
        <f>(VLOOKUP($A12,Table!$B$1:$M$200,MATCH("xG",Table!$B$1:$V$1,0),0))/(VLOOKUP($A12,Table!$B$1:$M$200,MATCH("MP",Table!$B$1:$V$1,0),0))</f>
        <v>1.9666666666666666</v>
      </c>
      <c r="G12" s="12">
        <f>IFERROR(VLOOKUP(B12,[1]TRANSFER!$E$251:$O$271,MATCH($G$1,[1]TRANSFER!$E$251:$O$251,0),0),0)</f>
        <v>1.4833333333333332</v>
      </c>
      <c r="H12" s="12">
        <f>(VLOOKUP($A12,Table!$B$1:$M$200,MATCH("xGA",Table!$B$1:$X$1,0),0))/(VLOOKUP($A12,Table!$B$1:$M$200,MATCH("MP",Table!$B$1:$X$1,0),0))</f>
        <v>1.1777777777777778</v>
      </c>
      <c r="I12" s="12">
        <f>IFERROR(VLOOKUP(B12,[1]TRANSFER!$E$251:$O$271,MATCH($I$1,[1]TRANSFER!$E$251:$O$251,0),0),0)</f>
        <v>1.1333333333333335</v>
      </c>
      <c r="J12" s="12">
        <f>VLOOKUP($A12,Table!$B$1:$O$200,MATCH("xGD/90",Table!$B$1:$O$1,0),0)</f>
        <v>0.79</v>
      </c>
      <c r="K12" s="12">
        <f>IF([1]INFO!$B$24=1,$G$22-G12,$F$22-F12)</f>
        <v>-4.6833333333332616E-2</v>
      </c>
      <c r="L12" s="13">
        <f t="shared" si="0"/>
        <v>-1.4049999999999787E-2</v>
      </c>
      <c r="M12" s="88">
        <f t="shared" si="1"/>
        <v>0.98595000000000022</v>
      </c>
      <c r="N12" s="14">
        <f>(M12*(SUM([1]INFO!$B$18:$B$21)))+(VLOOKUP(Table2!B12,'2223Table2'!$B$1:$O$21,MATCH("DEF BOOST",'2223Table2'!$B$1:$O$1,0),0)*(SUM([1]INFO!$B$16:$B$17)))</f>
        <v>0.98595000000000022</v>
      </c>
      <c r="O12" s="12">
        <f>IF([1]INFO!$B$24=1,$I$22-I12,$H$22-H12)</f>
        <v>0.30499999999999949</v>
      </c>
      <c r="P12" s="12">
        <f t="shared" si="2"/>
        <v>-0.13724999999999976</v>
      </c>
      <c r="Q12" s="88">
        <f t="shared" si="3"/>
        <v>0.86275000000000024</v>
      </c>
      <c r="R12" s="15">
        <f>(Q12*(SUM([1]INFO!$B$18:$B$21)))+(VLOOKUP(Table2!B12,'2223Table2'!$B$1:$O$21,MATCH("FWD BOOST",'2223Table2'!$B$1:$O$1,0),0)*(SUM([1]INFO!$B$16:$B$17)))</f>
        <v>0.86275000000000024</v>
      </c>
    </row>
    <row r="13" spans="1:20">
      <c r="A13" s="19" t="s">
        <v>2747</v>
      </c>
      <c r="B13" s="19" t="str">
        <f>[2]TEAMS!$J13</f>
        <v>LUT</v>
      </c>
      <c r="C13" s="17">
        <f>VLOOKUP($A13,Table!$B$1:$C$200,MATCH("MP",Table!$B$1:$C$1,0),0)</f>
        <v>17</v>
      </c>
      <c r="D13" s="17">
        <f>VLOOKUP($A13,Table!$B$1:$M$200,MATCH("xG",Table!$B$1:$M$1,0),0)</f>
        <v>16.3</v>
      </c>
      <c r="E13" s="17">
        <f>VLOOKUP($A13,Table!$B$1:$M$200,MATCH("xGA",Table!$B$1:$M$1,0),0)</f>
        <v>34.700000000000003</v>
      </c>
      <c r="F13" s="12">
        <f>(VLOOKUP($A13,Table!$B$1:$M$200,MATCH("xG",Table!$B$1:$V$1,0),0))/(VLOOKUP($A13,Table!$B$1:$M$200,MATCH("MP",Table!$B$1:$V$1,0),0))</f>
        <v>0.95882352941176474</v>
      </c>
      <c r="G13" s="12">
        <f>IFERROR(VLOOKUP(B13,[1]TRANSFER!$E$251:$O$271,MATCH($G$1,[1]TRANSFER!$E$251:$O$251,0),0),0)</f>
        <v>0.75999999999999979</v>
      </c>
      <c r="H13" s="12">
        <f>(VLOOKUP($A13,Table!$B$1:$M$200,MATCH("xGA",Table!$B$1:$X$1,0),0))/(VLOOKUP($A13,Table!$B$1:$M$200,MATCH("MP",Table!$B$1:$X$1,0),0))</f>
        <v>2.0411764705882356</v>
      </c>
      <c r="I13" s="12">
        <f>IFERROR(VLOOKUP(B13,[1]TRANSFER!$E$251:$O$271,MATCH($I$1,[1]TRANSFER!$E$251:$O$251,0),0),0)</f>
        <v>2.0199999999999996</v>
      </c>
      <c r="J13" s="12">
        <f>VLOOKUP($A13,Table!$B$1:$O$200,MATCH("xGD/90",Table!$B$1:$O$1,0),0)</f>
        <v>-1.08</v>
      </c>
      <c r="K13" s="12">
        <f>IF([1]INFO!$B$24=1,$G$22-G13,$F$22-F13)</f>
        <v>0.67650000000000077</v>
      </c>
      <c r="L13" s="13">
        <f t="shared" si="0"/>
        <v>0.20295000000000027</v>
      </c>
      <c r="M13" s="88">
        <f t="shared" si="1"/>
        <v>1.2029500000000002</v>
      </c>
      <c r="N13" s="14">
        <f>(M13*(SUM([1]INFO!$B$18:$B$21)))+(VLOOKUP(Table2!B13,'2223Table2'!$B$1:$O$21,MATCH("DEF BOOST",'2223Table2'!$B$1:$O$1,0),0)*(SUM([1]INFO!$B$16:$B$17)))</f>
        <v>1.2029500000000002</v>
      </c>
      <c r="O13" s="12">
        <f>IF([1]INFO!$B$24=1,$I$22-I13,$H$22-H13)</f>
        <v>-0.58166666666666655</v>
      </c>
      <c r="P13" s="12">
        <f t="shared" si="2"/>
        <v>0.26174999999999993</v>
      </c>
      <c r="Q13" s="88">
        <f t="shared" si="3"/>
        <v>1.2617499999999999</v>
      </c>
      <c r="R13" s="15">
        <f>(Q13*(SUM([1]INFO!$B$18:$B$21)))+(VLOOKUP(Table2!B13,'2223Table2'!$B$1:$O$21,MATCH("FWD BOOST",'2223Table2'!$B$1:$O$1,0),0)*(SUM([1]INFO!$B$16:$B$17)))</f>
        <v>1.2617499999999999</v>
      </c>
    </row>
    <row r="14" spans="1:20">
      <c r="A14" s="19" t="s">
        <v>2732</v>
      </c>
      <c r="B14" s="19" t="str">
        <f>[2]TEAMS!$J14</f>
        <v>MCI</v>
      </c>
      <c r="C14" s="17">
        <f>VLOOKUP($A14,Table!$B$1:$C$200,MATCH("MP",Table!$B$1:$C$1,0),0)</f>
        <v>17</v>
      </c>
      <c r="D14" s="17">
        <f>VLOOKUP($A14,Table!$B$1:$M$200,MATCH("xG",Table!$B$1:$M$1,0),0)</f>
        <v>32.200000000000003</v>
      </c>
      <c r="E14" s="17">
        <f>VLOOKUP($A14,Table!$B$1:$M$200,MATCH("xGA",Table!$B$1:$M$1,0),0)</f>
        <v>16.5</v>
      </c>
      <c r="F14" s="12">
        <f>(VLOOKUP($A14,Table!$B$1:$M$200,MATCH("xG",Table!$B$1:$V$1,0),0))/(VLOOKUP($A14,Table!$B$1:$M$200,MATCH("MP",Table!$B$1:$V$1,0),0))</f>
        <v>1.8941176470588237</v>
      </c>
      <c r="G14" s="12">
        <f>IFERROR(VLOOKUP(B14,[1]TRANSFER!$E$251:$O$271,MATCH($G$1,[1]TRANSFER!$E$251:$O$251,0),0),0)</f>
        <v>1.5600000000000009</v>
      </c>
      <c r="H14" s="12">
        <f>(VLOOKUP($A14,Table!$B$1:$M$200,MATCH("xGA",Table!$B$1:$X$1,0),0))/(VLOOKUP($A14,Table!$B$1:$M$200,MATCH("MP",Table!$B$1:$X$1,0),0))</f>
        <v>0.97058823529411764</v>
      </c>
      <c r="I14" s="12">
        <f>IFERROR(VLOOKUP(B14,[1]TRANSFER!$E$251:$O$271,MATCH($I$1,[1]TRANSFER!$E$251:$O$251,0),0),0)</f>
        <v>1.08</v>
      </c>
      <c r="J14" s="12">
        <f>VLOOKUP($A14,Table!$B$1:$O$200,MATCH("xGD/90",Table!$B$1:$O$1,0),0)</f>
        <v>0.92</v>
      </c>
      <c r="K14" s="12">
        <f>IF([1]INFO!$B$24=1,$G$22-G14,$F$22-F14)</f>
        <v>-0.12350000000000039</v>
      </c>
      <c r="L14" s="13">
        <f t="shared" si="0"/>
        <v>-3.7050000000000125E-2</v>
      </c>
      <c r="M14" s="88">
        <f t="shared" si="1"/>
        <v>0.96294999999999986</v>
      </c>
      <c r="N14" s="14">
        <f>(M14*(SUM([1]INFO!$B$18:$B$21)))+(VLOOKUP(Table2!B14,'2223Table2'!$B$1:$O$21,MATCH("DEF BOOST",'2223Table2'!$B$1:$O$1,0),0)*(SUM([1]INFO!$B$16:$B$17)))</f>
        <v>0.96294999999999986</v>
      </c>
      <c r="O14" s="12">
        <f>IF([1]INFO!$B$24=1,$I$22-I14,$H$22-H14)</f>
        <v>0.35833333333333295</v>
      </c>
      <c r="P14" s="12">
        <f t="shared" si="2"/>
        <v>-0.16124999999999981</v>
      </c>
      <c r="Q14" s="88">
        <f t="shared" si="3"/>
        <v>0.83875000000000022</v>
      </c>
      <c r="R14" s="15">
        <f>(Q14*(SUM([1]INFO!$B$18:$B$21)))+(VLOOKUP(Table2!B14,'2223Table2'!$B$1:$O$21,MATCH("FWD BOOST",'2223Table2'!$B$1:$O$1,0),0)*(SUM([1]INFO!$B$16:$B$17)))</f>
        <v>0.83875000000000022</v>
      </c>
    </row>
    <row r="15" spans="1:20">
      <c r="A15" s="19" t="s">
        <v>2736</v>
      </c>
      <c r="B15" s="19" t="str">
        <f>[2]TEAMS!$J15</f>
        <v>MUN</v>
      </c>
      <c r="C15" s="17">
        <f>VLOOKUP($A15,Table!$B$1:$C$200,MATCH("MP",Table!$B$1:$C$1,0),0)</f>
        <v>18</v>
      </c>
      <c r="D15" s="17">
        <f>VLOOKUP($A15,Table!$B$1:$M$200,MATCH("xG",Table!$B$1:$M$1,0),0)</f>
        <v>27.2</v>
      </c>
      <c r="E15" s="17">
        <f>VLOOKUP($A15,Table!$B$1:$M$200,MATCH("xGA",Table!$B$1:$M$1,0),0)</f>
        <v>30.1</v>
      </c>
      <c r="F15" s="12">
        <f>(VLOOKUP($A15,Table!$B$1:$M$200,MATCH("xG",Table!$B$1:$V$1,0),0))/(VLOOKUP($A15,Table!$B$1:$M$200,MATCH("MP",Table!$B$1:$V$1,0),0))</f>
        <v>1.5111111111111111</v>
      </c>
      <c r="G15" s="12">
        <f>IFERROR(VLOOKUP(B15,[1]TRANSFER!$E$251:$O$271,MATCH($G$1,[1]TRANSFER!$E$251:$O$251,0),0),0)</f>
        <v>1.6000000000000003</v>
      </c>
      <c r="H15" s="12">
        <f>(VLOOKUP($A15,Table!$B$1:$M$200,MATCH("xGA",Table!$B$1:$X$1,0),0))/(VLOOKUP($A15,Table!$B$1:$M$200,MATCH("MP",Table!$B$1:$X$1,0),0))</f>
        <v>1.6722222222222223</v>
      </c>
      <c r="I15" s="12">
        <f>IFERROR(VLOOKUP(B15,[1]TRANSFER!$E$251:$O$271,MATCH($I$1,[1]TRANSFER!$E$251:$O$251,0),0),0)</f>
        <v>1.8833333333333335</v>
      </c>
      <c r="J15" s="12">
        <f>VLOOKUP($A15,Table!$B$1:$O$200,MATCH("xGD/90",Table!$B$1:$O$1,0),0)</f>
        <v>-0.16</v>
      </c>
      <c r="K15" s="12">
        <f>IF([1]INFO!$B$24=1,$G$22-G15,$F$22-F15)</f>
        <v>-0.16349999999999976</v>
      </c>
      <c r="L15" s="13">
        <f t="shared" si="0"/>
        <v>-4.9049999999999934E-2</v>
      </c>
      <c r="M15" s="88">
        <f t="shared" si="1"/>
        <v>0.95095000000000007</v>
      </c>
      <c r="N15" s="14">
        <f>(M15*(SUM([1]INFO!$B$18:$B$21)))+(VLOOKUP(Table2!B15,'2223Table2'!$B$1:$O$21,MATCH("DEF BOOST",'2223Table2'!$B$1:$O$1,0),0)*(SUM([1]INFO!$B$16:$B$17)))</f>
        <v>0.95095000000000007</v>
      </c>
      <c r="O15" s="12">
        <f>IF([1]INFO!$B$24=1,$I$22-I15,$H$22-H15)</f>
        <v>-0.44500000000000051</v>
      </c>
      <c r="P15" s="12">
        <f t="shared" si="2"/>
        <v>0.20025000000000021</v>
      </c>
      <c r="Q15" s="88">
        <f t="shared" si="3"/>
        <v>1.2002500000000003</v>
      </c>
      <c r="R15" s="15">
        <f>(Q15*(SUM([1]INFO!$B$18:$B$21)))+(VLOOKUP(Table2!B15,'2223Table2'!$B$1:$O$21,MATCH("FWD BOOST",'2223Table2'!$B$1:$O$1,0),0)*(SUM([1]INFO!$B$16:$B$17)))</f>
        <v>1.2002500000000003</v>
      </c>
    </row>
    <row r="16" spans="1:20">
      <c r="A16" s="19" t="s">
        <v>2730</v>
      </c>
      <c r="B16" s="19" t="str">
        <f>[2]TEAMS!$J16</f>
        <v>NEW</v>
      </c>
      <c r="C16" s="17">
        <f>VLOOKUP($A16,Table!$B$1:$C$200,MATCH("MP",Table!$B$1:$C$1,0),0)</f>
        <v>18</v>
      </c>
      <c r="D16" s="17">
        <f>VLOOKUP($A16,Table!$B$1:$M$200,MATCH("xG",Table!$B$1:$M$1,0),0)</f>
        <v>36.200000000000003</v>
      </c>
      <c r="E16" s="17">
        <f>VLOOKUP($A16,Table!$B$1:$M$200,MATCH("xGA",Table!$B$1:$M$1,0),0)</f>
        <v>23.1</v>
      </c>
      <c r="F16" s="12">
        <f>(VLOOKUP($A16,Table!$B$1:$M$200,MATCH("xG",Table!$B$1:$V$1,0),0))/(VLOOKUP($A16,Table!$B$1:$M$200,MATCH("MP",Table!$B$1:$V$1,0),0))</f>
        <v>2.0111111111111111</v>
      </c>
      <c r="G16" s="12">
        <f>IFERROR(VLOOKUP(B16,[1]TRANSFER!$E$251:$O$271,MATCH($G$1,[1]TRANSFER!$E$251:$O$251,0),0),0)</f>
        <v>2.1666666666666665</v>
      </c>
      <c r="H16" s="12">
        <f>(VLOOKUP($A16,Table!$B$1:$M$200,MATCH("xGA",Table!$B$1:$X$1,0),0))/(VLOOKUP($A16,Table!$B$1:$M$200,MATCH("MP",Table!$B$1:$X$1,0),0))</f>
        <v>1.2833333333333334</v>
      </c>
      <c r="I16" s="12">
        <f>IFERROR(VLOOKUP(B16,[1]TRANSFER!$E$251:$O$271,MATCH($I$1,[1]TRANSFER!$E$251:$O$251,0),0),0)</f>
        <v>1.7</v>
      </c>
      <c r="J16" s="12">
        <f>VLOOKUP($A16,Table!$B$1:$O$200,MATCH("xGD/90",Table!$B$1:$O$1,0),0)</f>
        <v>0.73</v>
      </c>
      <c r="K16" s="12">
        <f>IF([1]INFO!$B$24=1,$G$22-G16,$F$22-F16)</f>
        <v>-0.73016666666666596</v>
      </c>
      <c r="L16" s="13">
        <f t="shared" si="0"/>
        <v>-0.21904999999999983</v>
      </c>
      <c r="M16" s="88">
        <f t="shared" si="1"/>
        <v>0.78095000000000014</v>
      </c>
      <c r="N16" s="14">
        <f>(M16*(SUM([1]INFO!$B$18:$B$21)))+(VLOOKUP(Table2!B16,'2223Table2'!$B$1:$O$21,MATCH("DEF BOOST",'2223Table2'!$B$1:$O$1,0),0)*(SUM([1]INFO!$B$16:$B$17)))</f>
        <v>0.78095000000000014</v>
      </c>
      <c r="O16" s="12">
        <f>IF([1]INFO!$B$24=1,$I$22-I16,$H$22-H16)</f>
        <v>-0.26166666666666694</v>
      </c>
      <c r="P16" s="12">
        <f t="shared" si="2"/>
        <v>0.1177500000000001</v>
      </c>
      <c r="Q16" s="88">
        <f t="shared" si="3"/>
        <v>1.11775</v>
      </c>
      <c r="R16" s="15">
        <f>(Q16*(SUM([1]INFO!$B$18:$B$21)))+(VLOOKUP(Table2!B16,'2223Table2'!$B$1:$O$21,MATCH("FWD BOOST",'2223Table2'!$B$1:$O$1,0),0)*(SUM([1]INFO!$B$16:$B$17)))</f>
        <v>1.11775</v>
      </c>
    </row>
    <row r="17" spans="1:18">
      <c r="A17" s="19" t="s">
        <v>2743</v>
      </c>
      <c r="B17" s="19" t="str">
        <f>[2]TEAMS!$J17</f>
        <v>NFO</v>
      </c>
      <c r="C17" s="17">
        <f>VLOOKUP($A17,Table!$B$1:$C$200,MATCH("MP",Table!$B$1:$C$1,0),0)</f>
        <v>18</v>
      </c>
      <c r="D17" s="17">
        <f>VLOOKUP($A17,Table!$B$1:$M$200,MATCH("xG",Table!$B$1:$M$1,0),0)</f>
        <v>19.600000000000001</v>
      </c>
      <c r="E17" s="17">
        <f>VLOOKUP($A17,Table!$B$1:$M$200,MATCH("xGA",Table!$B$1:$M$1,0),0)</f>
        <v>27.6</v>
      </c>
      <c r="F17" s="12">
        <f>(VLOOKUP($A17,Table!$B$1:$M$200,MATCH("xG",Table!$B$1:$V$1,0),0))/(VLOOKUP($A17,Table!$B$1:$M$200,MATCH("MP",Table!$B$1:$V$1,0),0))</f>
        <v>1.088888888888889</v>
      </c>
      <c r="G17" s="12">
        <f>IFERROR(VLOOKUP(B17,[1]TRANSFER!$E$251:$O$271,MATCH($G$1,[1]TRANSFER!$E$251:$O$251,0),0),0)</f>
        <v>1.0333333333333332</v>
      </c>
      <c r="H17" s="12">
        <f>(VLOOKUP($A17,Table!$B$1:$M$200,MATCH("xGA",Table!$B$1:$X$1,0),0))/(VLOOKUP($A17,Table!$B$1:$M$200,MATCH("MP",Table!$B$1:$X$1,0),0))</f>
        <v>1.5333333333333334</v>
      </c>
      <c r="I17" s="12">
        <f>IFERROR(VLOOKUP(B17,[1]TRANSFER!$E$251:$O$271,MATCH($I$1,[1]TRANSFER!$E$251:$O$251,0),0),0)</f>
        <v>1.4833333333333336</v>
      </c>
      <c r="J17" s="12">
        <f>VLOOKUP($A17,Table!$B$1:$O$200,MATCH("xGD/90",Table!$B$1:$O$1,0),0)</f>
        <v>-0.44</v>
      </c>
      <c r="K17" s="12">
        <f>IF([1]INFO!$B$24=1,$G$22-G17,$F$22-F17)</f>
        <v>0.40316666666666734</v>
      </c>
      <c r="L17" s="13">
        <f t="shared" si="0"/>
        <v>0.12095000000000022</v>
      </c>
      <c r="M17" s="88">
        <f t="shared" si="1"/>
        <v>1.1209500000000001</v>
      </c>
      <c r="N17" s="14">
        <f>(M17*(SUM([1]INFO!$B$18:$B$21)))+(VLOOKUP(Table2!B17,'2223Table2'!$B$1:$O$21,MATCH("DEF BOOST",'2223Table2'!$B$1:$O$1,0),0)*(SUM([1]INFO!$B$16:$B$17)))</f>
        <v>1.1209500000000001</v>
      </c>
      <c r="O17" s="12">
        <f>IF([1]INFO!$B$24=1,$I$22-I17,$H$22-H17)</f>
        <v>-4.5000000000000595E-2</v>
      </c>
      <c r="P17" s="12">
        <f t="shared" si="2"/>
        <v>2.0250000000000264E-2</v>
      </c>
      <c r="Q17" s="88">
        <f t="shared" si="3"/>
        <v>1.0202500000000003</v>
      </c>
      <c r="R17" s="15">
        <f>(Q17*(SUM([1]INFO!$B$18:$B$21)))+(VLOOKUP(Table2!B17,'2223Table2'!$B$1:$O$21,MATCH("FWD BOOST",'2223Table2'!$B$1:$O$1,0),0)*(SUM([1]INFO!$B$16:$B$17)))</f>
        <v>1.0202500000000003</v>
      </c>
    </row>
    <row r="18" spans="1:18">
      <c r="A18" s="19" t="s">
        <v>2745</v>
      </c>
      <c r="B18" s="19" t="str">
        <f>[2]TEAMS!$J18</f>
        <v>SHU</v>
      </c>
      <c r="C18" s="17">
        <f>VLOOKUP($A18,Table!$B$1:$C$200,MATCH("MP",Table!$B$1:$C$1,0),0)</f>
        <v>18</v>
      </c>
      <c r="D18" s="17">
        <f>VLOOKUP($A18,Table!$B$1:$M$200,MATCH("xG",Table!$B$1:$M$1,0),0)</f>
        <v>13.5</v>
      </c>
      <c r="E18" s="17">
        <f>VLOOKUP($A18,Table!$B$1:$M$200,MATCH("xGA",Table!$B$1:$M$1,0),0)</f>
        <v>37.1</v>
      </c>
      <c r="F18" s="12">
        <f>(VLOOKUP($A18,Table!$B$1:$M$200,MATCH("xG",Table!$B$1:$V$1,0),0))/(VLOOKUP($A18,Table!$B$1:$M$200,MATCH("MP",Table!$B$1:$V$1,0),0))</f>
        <v>0.75</v>
      </c>
      <c r="G18" s="12">
        <f>IFERROR(VLOOKUP(B18,[1]TRANSFER!$E$251:$O$271,MATCH($G$1,[1]TRANSFER!$E$251:$O$251,0),0),0)</f>
        <v>0.63333333333333341</v>
      </c>
      <c r="H18" s="12">
        <f>(VLOOKUP($A18,Table!$B$1:$M$200,MATCH("xGA",Table!$B$1:$X$1,0),0))/(VLOOKUP($A18,Table!$B$1:$M$200,MATCH("MP",Table!$B$1:$X$1,0),0))</f>
        <v>2.0611111111111113</v>
      </c>
      <c r="I18" s="12">
        <f>IFERROR(VLOOKUP(B18,[1]TRANSFER!$E$251:$O$271,MATCH($I$1,[1]TRANSFER!$E$251:$O$251,0),0),0)</f>
        <v>1.8166666666666671</v>
      </c>
      <c r="J18" s="12">
        <f>VLOOKUP($A18,Table!$B$1:$O$200,MATCH("xGD/90",Table!$B$1:$O$1,0),0)</f>
        <v>-1.31</v>
      </c>
      <c r="K18" s="12">
        <f>IF([1]INFO!$B$24=1,$G$22-G18,$F$22-F18)</f>
        <v>0.80316666666666714</v>
      </c>
      <c r="L18" s="13">
        <f t="shared" si="0"/>
        <v>0.24095000000000016</v>
      </c>
      <c r="M18" s="88">
        <f t="shared" si="1"/>
        <v>1.2409500000000002</v>
      </c>
      <c r="N18" s="14">
        <f>(M18*(SUM([1]INFO!$B$18:$B$21)))+(VLOOKUP(Table2!B18,'2223Table2'!$B$1:$O$21,MATCH("DEF BOOST",'2223Table2'!$B$1:$O$1,0),0)*(SUM([1]INFO!$B$16:$B$17)))</f>
        <v>1.2409500000000002</v>
      </c>
      <c r="O18" s="12">
        <f>IF([1]INFO!$B$24=1,$I$22-I18,$H$22-H18)</f>
        <v>-0.37833333333333408</v>
      </c>
      <c r="P18" s="12">
        <f t="shared" si="2"/>
        <v>0.17025000000000032</v>
      </c>
      <c r="Q18" s="88">
        <f t="shared" si="3"/>
        <v>1.1702500000000002</v>
      </c>
      <c r="R18" s="15">
        <f>(Q18*(SUM([1]INFO!$B$18:$B$21)))+(VLOOKUP(Table2!B18,'2223Table2'!$B$1:$O$21,MATCH("FWD BOOST",'2223Table2'!$B$1:$O$1,0),0)*(SUM([1]INFO!$B$16:$B$17)))</f>
        <v>1.1702500000000002</v>
      </c>
    </row>
    <row r="19" spans="1:18">
      <c r="A19" s="19" t="s">
        <v>2737</v>
      </c>
      <c r="B19" s="19" t="str">
        <f>[2]TEAMS!$J19</f>
        <v>TOT</v>
      </c>
      <c r="C19" s="17">
        <f>VLOOKUP($A19,Table!$B$1:$C$200,MATCH("MP",Table!$B$1:$C$1,0),0)</f>
        <v>18</v>
      </c>
      <c r="D19" s="17">
        <f>VLOOKUP($A19,Table!$B$1:$M$200,MATCH("xG",Table!$B$1:$M$1,0),0)</f>
        <v>30.5</v>
      </c>
      <c r="E19" s="17">
        <f>VLOOKUP($A19,Table!$B$1:$M$200,MATCH("xGA",Table!$B$1:$M$1,0),0)</f>
        <v>29.9</v>
      </c>
      <c r="F19" s="12">
        <f>(VLOOKUP($A19,Table!$B$1:$M$200,MATCH("xG",Table!$B$1:$V$1,0),0))/(VLOOKUP($A19,Table!$B$1:$M$200,MATCH("MP",Table!$B$1:$V$1,0),0))</f>
        <v>1.6944444444444444</v>
      </c>
      <c r="G19" s="12">
        <f>IFERROR(VLOOKUP(B19,[1]TRANSFER!$E$251:$O$271,MATCH($G$1,[1]TRANSFER!$E$251:$O$251,0),0),0)</f>
        <v>1.8666666666666665</v>
      </c>
      <c r="H19" s="12">
        <f>(VLOOKUP($A19,Table!$B$1:$M$200,MATCH("xGA",Table!$B$1:$X$1,0),0))/(VLOOKUP($A19,Table!$B$1:$M$200,MATCH("MP",Table!$B$1:$X$1,0),0))</f>
        <v>1.661111111111111</v>
      </c>
      <c r="I19" s="12">
        <f>IFERROR(VLOOKUP(B19,[1]TRANSFER!$E$251:$O$271,MATCH($I$1,[1]TRANSFER!$E$251:$O$251,0),0),0)</f>
        <v>1.8999999999999997</v>
      </c>
      <c r="J19" s="12">
        <f>VLOOKUP($A19,Table!$B$1:$O$200,MATCH("xGD/90",Table!$B$1:$O$1,0),0)</f>
        <v>0.04</v>
      </c>
      <c r="K19" s="12">
        <f>IF([1]INFO!$B$24=1,$G$22-G19,$F$22-F19)</f>
        <v>-0.43016666666666592</v>
      </c>
      <c r="L19" s="13">
        <f t="shared" si="0"/>
        <v>-0.1290499999999998</v>
      </c>
      <c r="M19" s="88">
        <f t="shared" si="1"/>
        <v>0.87095000000000022</v>
      </c>
      <c r="N19" s="14">
        <f>(M19*(SUM([1]INFO!$B$18:$B$21)))+(VLOOKUP(Table2!B19,'2223Table2'!$B$1:$O$21,MATCH("DEF BOOST",'2223Table2'!$B$1:$O$1,0),0)*(SUM([1]INFO!$B$16:$B$17)))</f>
        <v>0.87095000000000022</v>
      </c>
      <c r="O19" s="12">
        <f>IF([1]INFO!$B$24=1,$I$22-I19,$H$22-H19)</f>
        <v>-0.46166666666666667</v>
      </c>
      <c r="P19" s="12">
        <f t="shared" si="2"/>
        <v>0.20774999999999999</v>
      </c>
      <c r="Q19" s="88">
        <f t="shared" si="3"/>
        <v>1.2077499999999999</v>
      </c>
      <c r="R19" s="15">
        <f>(Q19*(SUM([1]INFO!$B$18:$B$21)))+(VLOOKUP(Table2!B19,'2223Table2'!$B$1:$O$21,MATCH("FWD BOOST",'2223Table2'!$B$1:$O$1,0),0)*(SUM([1]INFO!$B$16:$B$17)))</f>
        <v>1.2077499999999999</v>
      </c>
    </row>
    <row r="20" spans="1:18">
      <c r="A20" s="19" t="s">
        <v>2740</v>
      </c>
      <c r="B20" s="19" t="str">
        <f>[2]TEAMS!$J20</f>
        <v>WHU</v>
      </c>
      <c r="C20" s="17">
        <f>VLOOKUP($A20,Table!$B$1:$C$200,MATCH("MP",Table!$B$1:$C$1,0),0)</f>
        <v>18</v>
      </c>
      <c r="D20" s="17">
        <f>VLOOKUP($A20,Table!$B$1:$M$200,MATCH("xG",Table!$B$1:$M$1,0),0)</f>
        <v>25.6</v>
      </c>
      <c r="E20" s="17">
        <f>VLOOKUP($A20,Table!$B$1:$M$200,MATCH("xGA",Table!$B$1:$M$1,0),0)</f>
        <v>30.2</v>
      </c>
      <c r="F20" s="12">
        <f>(VLOOKUP($A20,Table!$B$1:$M$200,MATCH("xG",Table!$B$1:$V$1,0),0))/(VLOOKUP($A20,Table!$B$1:$M$200,MATCH("MP",Table!$B$1:$V$1,0),0))</f>
        <v>1.4222222222222223</v>
      </c>
      <c r="G20" s="12">
        <f>IFERROR(VLOOKUP(B20,[1]TRANSFER!$E$251:$O$271,MATCH($G$1,[1]TRANSFER!$E$251:$O$251,0),0),0)</f>
        <v>1.3499999999999996</v>
      </c>
      <c r="H20" s="12">
        <f>(VLOOKUP($A20,Table!$B$1:$M$200,MATCH("xGA",Table!$B$1:$X$1,0),0))/(VLOOKUP($A20,Table!$B$1:$M$200,MATCH("MP",Table!$B$1:$X$1,0),0))</f>
        <v>1.6777777777777778</v>
      </c>
      <c r="I20" s="12">
        <f>IFERROR(VLOOKUP(B20,[1]TRANSFER!$E$251:$O$271,MATCH($I$1,[1]TRANSFER!$E$251:$O$251,0),0),0)</f>
        <v>1.3</v>
      </c>
      <c r="J20" s="12">
        <f>VLOOKUP($A20,Table!$B$1:$O$200,MATCH("xGD/90",Table!$B$1:$O$1,0),0)</f>
        <v>-0.25</v>
      </c>
      <c r="K20" s="12">
        <f>IF([1]INFO!$B$24=1,$G$22-G20,$F$22-F20)</f>
        <v>8.6500000000000909E-2</v>
      </c>
      <c r="L20" s="13">
        <f t="shared" si="0"/>
        <v>2.5950000000000278E-2</v>
      </c>
      <c r="M20" s="88">
        <f t="shared" si="1"/>
        <v>1.0259500000000004</v>
      </c>
      <c r="N20" s="14">
        <f>(M20*(SUM([1]INFO!$B$18:$B$21)))+(VLOOKUP(Table2!B20,'2223Table2'!$B$1:$O$21,MATCH("DEF BOOST",'2223Table2'!$B$1:$O$1,0),0)*(SUM([1]INFO!$B$16:$B$17)))</f>
        <v>1.0259500000000004</v>
      </c>
      <c r="O20" s="12">
        <f>IF([1]INFO!$B$24=1,$I$22-I20,$H$22-H20)</f>
        <v>0.13833333333333298</v>
      </c>
      <c r="P20" s="12">
        <f t="shared" si="2"/>
        <v>-6.2249999999999833E-2</v>
      </c>
      <c r="Q20" s="88">
        <f t="shared" si="3"/>
        <v>0.93775000000000019</v>
      </c>
      <c r="R20" s="15">
        <f>(Q20*(SUM([1]INFO!$B$18:$B$21)))+(VLOOKUP(Table2!B20,'2223Table2'!$B$1:$O$21,MATCH("FWD BOOST",'2223Table2'!$B$1:$O$1,0),0)*(SUM([1]INFO!$B$16:$B$17)))</f>
        <v>0.93775000000000019</v>
      </c>
    </row>
    <row r="21" spans="1:18">
      <c r="A21" s="19" t="s">
        <v>2746</v>
      </c>
      <c r="B21" s="19" t="str">
        <f>[2]TEAMS!$J21</f>
        <v>WOL</v>
      </c>
      <c r="C21" s="17">
        <f>VLOOKUP($A21,Table!$B$1:$C$200,MATCH("MP",Table!$B$1:$C$1,0),0)</f>
        <v>18</v>
      </c>
      <c r="D21" s="17">
        <f>VLOOKUP($A21,Table!$B$1:$M$200,MATCH("xG",Table!$B$1:$M$1,0),0)</f>
        <v>22.3</v>
      </c>
      <c r="E21" s="17">
        <f>VLOOKUP($A21,Table!$B$1:$M$200,MATCH("xGA",Table!$B$1:$M$1,0),0)</f>
        <v>30.5</v>
      </c>
      <c r="F21" s="12">
        <f>(VLOOKUP($A21,Table!$B$1:$M$200,MATCH("xG",Table!$B$1:$V$1,0),0))/(VLOOKUP($A21,Table!$B$1:$M$200,MATCH("MP",Table!$B$1:$V$1,0),0))</f>
        <v>1.2388888888888889</v>
      </c>
      <c r="G21" s="12">
        <f>IFERROR(VLOOKUP(B21,[1]TRANSFER!$E$251:$O$271,MATCH($G$1,[1]TRANSFER!$E$251:$O$251,0),0),0)</f>
        <v>0.92000000000000026</v>
      </c>
      <c r="H21" s="12">
        <f>(VLOOKUP($A21,Table!$B$1:$M$200,MATCH("xGA",Table!$B$1:$X$1,0),0))/(VLOOKUP($A21,Table!$B$1:$M$200,MATCH("MP",Table!$B$1:$X$1,0),0))</f>
        <v>1.6944444444444444</v>
      </c>
      <c r="I21" s="12">
        <f>IFERROR(VLOOKUP(B21,[1]TRANSFER!$E$251:$O$271,MATCH($I$1,[1]TRANSFER!$E$251:$O$251,0),0),0)</f>
        <v>1.7799999999999998</v>
      </c>
      <c r="J21" s="12">
        <f>VLOOKUP($A21,Table!$B$1:$O$200,MATCH("xGD/90",Table!$B$1:$O$1,0),0)</f>
        <v>-0.45</v>
      </c>
      <c r="K21" s="12">
        <f>IF([1]INFO!$B$24=1,$G$22-G21,$F$22-F21)</f>
        <v>0.51650000000000029</v>
      </c>
      <c r="L21" s="13">
        <f t="shared" si="0"/>
        <v>0.15495000000000012</v>
      </c>
      <c r="M21" s="88">
        <f t="shared" si="1"/>
        <v>1.1549500000000001</v>
      </c>
      <c r="N21" s="14">
        <f>(M21*(SUM([1]INFO!$B$18:$B$21)))+(VLOOKUP(Table2!B21,'2223Table2'!$B$1:$O$21,MATCH("DEF BOOST",'2223Table2'!$B$1:$O$1,0),0)*(SUM([1]INFO!$B$16:$B$17)))</f>
        <v>1.1549500000000001</v>
      </c>
      <c r="O21" s="12">
        <f>IF([1]INFO!$B$24=1,$I$22-I21,$H$22-H21)</f>
        <v>-0.34166666666666679</v>
      </c>
      <c r="P21" s="12">
        <f t="shared" si="2"/>
        <v>0.15375000000000003</v>
      </c>
      <c r="Q21" s="88">
        <f t="shared" si="3"/>
        <v>1.1537500000000001</v>
      </c>
      <c r="R21" s="15">
        <f>(Q21*(SUM([1]INFO!$B$18:$B$21)))+(VLOOKUP(Table2!B21,'2223Table2'!$B$1:$O$21,MATCH("FWD BOOST",'2223Table2'!$B$1:$O$1,0),0)*(SUM([1]INFO!$B$16:$B$17)))</f>
        <v>1.1537500000000001</v>
      </c>
    </row>
    <row r="22" spans="1:18">
      <c r="A22" s="97">
        <f>COUNTA(A2:A21)</f>
        <v>20</v>
      </c>
      <c r="F22" s="12">
        <f>SUM(F2:F21)/$A$22</f>
        <v>1.4851307189542482</v>
      </c>
      <c r="G22" s="96">
        <f>SUM(G2:G21)/$A$22</f>
        <v>1.4365000000000006</v>
      </c>
      <c r="H22" s="12">
        <f>SUM(H2:H21)/$A$22</f>
        <v>1.48609477124183</v>
      </c>
      <c r="I22" s="96">
        <f>SUM(I2:I21)/$A$22</f>
        <v>1.438333333333333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2350</v>
      </c>
      <c r="R2" s="52" t="s">
        <v>64</v>
      </c>
      <c r="S2" s="52" t="s">
        <v>2349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2356</v>
      </c>
      <c r="R3" s="52" t="s">
        <v>84</v>
      </c>
      <c r="S3" s="52" t="s">
        <v>2357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2365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2359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2355</v>
      </c>
      <c r="R6" s="52" t="s">
        <v>74</v>
      </c>
      <c r="S6" s="52" t="s">
        <v>2354</v>
      </c>
      <c r="T6" s="52"/>
      <c r="U6" s="2"/>
      <c r="V6" s="2"/>
      <c r="W6" s="52"/>
    </row>
    <row r="7" spans="1:23">
      <c r="A7" s="1">
        <v>18</v>
      </c>
      <c r="B7" s="52" t="s">
        <v>2346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2368</v>
      </c>
      <c r="R7" s="52" t="s">
        <v>89</v>
      </c>
      <c r="S7" s="52" t="s">
        <v>2369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2362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2361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2367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2360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2353</v>
      </c>
      <c r="R12" s="52" t="s">
        <v>80</v>
      </c>
      <c r="S12" s="52" t="s">
        <v>2354</v>
      </c>
      <c r="T12" s="52"/>
      <c r="U12" s="2"/>
      <c r="V12" s="2"/>
      <c r="W12" s="52"/>
    </row>
    <row r="13" spans="1:23">
      <c r="A13" s="1">
        <v>20</v>
      </c>
      <c r="B13" s="52" t="s">
        <v>2372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2371</v>
      </c>
      <c r="R13" s="52" t="s">
        <v>98</v>
      </c>
      <c r="S13" s="52" t="s">
        <v>2369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2348</v>
      </c>
      <c r="R14" s="52" t="s">
        <v>66</v>
      </c>
      <c r="S14" s="52" t="s">
        <v>2349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2351</v>
      </c>
      <c r="R15" s="52" t="s">
        <v>70</v>
      </c>
      <c r="S15" s="52" t="s">
        <v>2349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2352</v>
      </c>
      <c r="R16" s="52" t="s">
        <v>68</v>
      </c>
      <c r="S16" s="52" t="s">
        <v>2349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2366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2347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2370</v>
      </c>
      <c r="R18" s="52" t="s">
        <v>90</v>
      </c>
      <c r="S18" s="52" t="s">
        <v>2369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2358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2364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2363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2375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2374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2348</v>
      </c>
      <c r="R33" s="48" t="s">
        <v>66</v>
      </c>
      <c r="S33" s="48" t="s">
        <v>2349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2350</v>
      </c>
      <c r="R34" s="48" t="s">
        <v>64</v>
      </c>
      <c r="S34" s="48" t="s">
        <v>2349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2351</v>
      </c>
      <c r="R35" s="48" t="s">
        <v>70</v>
      </c>
      <c r="S35" s="48" t="s">
        <v>2349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2352</v>
      </c>
      <c r="R36" s="48" t="s">
        <v>68</v>
      </c>
      <c r="S36" s="48" t="s">
        <v>2349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2353</v>
      </c>
      <c r="R37" s="48" t="s">
        <v>80</v>
      </c>
      <c r="S37" s="48" t="s">
        <v>2354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2355</v>
      </c>
      <c r="R38" s="48" t="s">
        <v>74</v>
      </c>
      <c r="S38" s="48" t="s">
        <v>2354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2356</v>
      </c>
      <c r="R39" s="48" t="s">
        <v>84</v>
      </c>
      <c r="S39" s="48" t="s">
        <v>2357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2358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2359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2360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2361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2362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2363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2364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2365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2366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2367</v>
      </c>
      <c r="R49" s="48" t="s">
        <v>97</v>
      </c>
      <c r="U49" s="2"/>
      <c r="V49" s="2"/>
    </row>
    <row r="50" spans="1:22">
      <c r="A50" s="1">
        <v>18</v>
      </c>
      <c r="B50" s="48" t="s">
        <v>2346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2368</v>
      </c>
      <c r="R50" s="48" t="s">
        <v>89</v>
      </c>
      <c r="S50" s="48" t="s">
        <v>2369</v>
      </c>
      <c r="U50" s="2"/>
      <c r="V50" s="2"/>
    </row>
    <row r="51" spans="1:22">
      <c r="A51" s="1">
        <v>19</v>
      </c>
      <c r="B51" s="48" t="s">
        <v>2347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2370</v>
      </c>
      <c r="R51" s="48" t="s">
        <v>90</v>
      </c>
      <c r="S51" s="48" t="s">
        <v>2369</v>
      </c>
      <c r="U51" s="2"/>
      <c r="V51" s="2"/>
    </row>
    <row r="52" spans="1:22">
      <c r="A52" s="1">
        <v>20</v>
      </c>
      <c r="B52" s="48" t="s">
        <v>2372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2371</v>
      </c>
      <c r="R52" s="48" t="s">
        <v>98</v>
      </c>
      <c r="S52" s="48" t="s">
        <v>2369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2373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2825</v>
      </c>
    </row>
    <row r="30" spans="1:15">
      <c r="H30" s="11" t="s">
        <v>2826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18</v>
      </c>
      <c r="G2" s="32">
        <f>IFERROR(VLOOKUP(A2,PlayingTime!$B$1:$Z$999,MATCH("Min",PlayingTime!$B$2:$Z$2,0),0),0)</f>
        <v>1559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1559</v>
      </c>
      <c r="L2" s="31">
        <f>IFERROR(VLOOKUP(A2,PlayerStats!$B$1:$Z$999,MATCH("xG",PlayerStats!$B$2:$Z$2,0),0),0)</f>
        <v>11.2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11.2</v>
      </c>
      <c r="Q2" s="31">
        <f>IFERROR(VLOOKUP(A2,PlayerStats!$B$1:$Z$999,MATCH("xAG",PlayerStats!$B$2:$Z$2,0),0),0)</f>
        <v>7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7</v>
      </c>
      <c r="V2" s="41">
        <f>IFERROR(VLOOKUP(A2,$X$1:$Y$1000,MATCH("total_points",$X$1:$Y$1,0),0),"")</f>
        <v>137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17</v>
      </c>
      <c r="G3" s="32">
        <f>IFERROR(VLOOKUP(A3,PlayingTime!$B$1:$Z$999,MATCH("Min",PlayingTime!$B$2:$Z$2,0),0),0)</f>
        <v>1293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1293</v>
      </c>
      <c r="L3" s="31">
        <f>IFERROR(VLOOKUP(A3,PlayerStats!$B$1:$Z$999,MATCH("xG",PlayerStats!$B$2:$Z$2,0),0),0)</f>
        <v>14.8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14.8</v>
      </c>
      <c r="Q3" s="31">
        <f>IFERROR(VLOOKUP(A3,PlayerStats!$B$1:$Z$999,MATCH("xAG",PlayerStats!$B$2:$Z$2,0),0),0)</f>
        <v>3.2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3.2</v>
      </c>
      <c r="V3" s="41">
        <f t="shared" ref="V3:V66" si="3">IFERROR(VLOOKUP(A3,$X$1:$Y$1000,MATCH("total_points",$X$1:$Y$1,0),0),"")</f>
        <v>112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Michael Keane</v>
      </c>
      <c r="B4" s="31" t="str">
        <f>IF([1]FINAL!B4=0,"",[1]FINAL!B4)</f>
        <v>Keane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EVE</v>
      </c>
      <c r="F4" s="43">
        <f>IFERROR(VLOOKUP($E4,Table2!$B$1:$C$21,MATCH("MP",Table2!$B$1:$C$1,0),0),"")</f>
        <v>18</v>
      </c>
      <c r="G4" s="32">
        <f>IFERROR(VLOOKUP(A4,PlayingTime!$B$1:$Z$999,MATCH("Min",PlayingTime!$B$2:$Z$2,0),0),0)</f>
        <v>316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316</v>
      </c>
      <c r="L4" s="31">
        <f>IFERROR(VLOOKUP(A4,PlayerStats!$B$1:$Z$999,MATCH("xG",PlayerStats!$B$2:$Z$2,0),0),0)</f>
        <v>0.6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0.6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</v>
      </c>
      <c r="V4" s="41">
        <f t="shared" si="3"/>
        <v>16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Michael Olise</v>
      </c>
      <c r="B5" s="31" t="str">
        <f>IF([1]FINAL!B5=0,"",[1]FINAL!B5)</f>
        <v>Olise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CRY</v>
      </c>
      <c r="F5" s="43">
        <f>IFERROR(VLOOKUP($E5,Table2!$B$1:$C$21,MATCH("MP",Table2!$B$1:$C$1,0),0),"")</f>
        <v>18</v>
      </c>
      <c r="G5" s="32">
        <f>IFERROR(VLOOKUP(A5,PlayingTime!$B$1:$Z$999,MATCH("Min",PlayingTime!$B$2:$Z$2,0),0),0)</f>
        <v>497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497</v>
      </c>
      <c r="L5" s="31">
        <f>IFERROR(VLOOKUP(A5,PlayerStats!$B$1:$Z$999,MATCH("xG",PlayerStats!$B$2:$Z$2,0),0),0)</f>
        <v>1.7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1.7</v>
      </c>
      <c r="Q5" s="31">
        <f>IFERROR(VLOOKUP(A5,PlayerStats!$B$1:$Z$999,MATCH("xAG",PlayerStats!$B$2:$Z$2,0),0),0)</f>
        <v>2.2999999999999998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2.2999999999999998</v>
      </c>
      <c r="V5" s="41">
        <f t="shared" si="3"/>
        <v>31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Son Heung-Min</v>
      </c>
      <c r="B6" s="31" t="str">
        <f>IF([1]FINAL!B6=0,"",[1]FINAL!B6)</f>
        <v>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18</v>
      </c>
      <c r="G6" s="32">
        <f>IFERROR(VLOOKUP(A6,PlayingTime!$B$1:$Z$999,MATCH("Min",PlayingTime!$B$2:$Z$2,0),0),0)</f>
        <v>1509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1509</v>
      </c>
      <c r="L6" s="31">
        <f>IFERROR(VLOOKUP(A6,PlayerStats!$B$1:$Z$999,MATCH("xG",PlayerStats!$B$2:$Z$2,0),0),0)</f>
        <v>6.6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6.6</v>
      </c>
      <c r="Q6" s="31">
        <f>IFERROR(VLOOKUP(A6,PlayerStats!$B$1:$Z$999,MATCH("xAG",PlayerStats!$B$2:$Z$2,0),0),0)</f>
        <v>5.0999999999999996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5.0999999999999996</v>
      </c>
      <c r="V6" s="41">
        <f t="shared" si="3"/>
        <v>122</v>
      </c>
      <c r="X6" s="42" t="str">
        <f>API!M6&amp;" "&amp;API!V6</f>
        <v>Gabriel dos Santos Magalhães</v>
      </c>
      <c r="Y6" s="42">
        <f>API!AC6</f>
        <v>56</v>
      </c>
    </row>
    <row r="7" spans="1:25">
      <c r="A7" s="31" t="str">
        <f>IF([1]FINAL!A7=0,"",[1]FINAL!A7)</f>
        <v>Trent Alexander-Arnold</v>
      </c>
      <c r="B7" s="31" t="str">
        <f>IF([1]FINAL!B7=0,"",[1]FINAL!B7)</f>
        <v>Alexander-Arnold</v>
      </c>
      <c r="C7" s="31" t="str">
        <f>IF([1]FINAL!C7=0,"",[1]FINAL!C7)</f>
        <v>Trent</v>
      </c>
      <c r="D7" s="31" t="str">
        <f>IF([1]FINAL!D7=0,"",[1]FINAL!D7)</f>
        <v/>
      </c>
      <c r="E7" s="42" t="str">
        <f>[1]FINAL!M7</f>
        <v>LIV</v>
      </c>
      <c r="F7" s="43">
        <f>IFERROR(VLOOKUP($E7,Table2!$B$1:$C$21,MATCH("MP",Table2!$B$1:$C$1,0),0),"")</f>
        <v>18</v>
      </c>
      <c r="G7" s="32">
        <f>IFERROR(VLOOKUP(A7,PlayingTime!$B$1:$Z$999,MATCH("Min",PlayingTime!$B$2:$Z$2,0),0),0)</f>
        <v>1317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1317</v>
      </c>
      <c r="L7" s="31">
        <f>IFERROR(VLOOKUP(A7,PlayerStats!$B$1:$Z$999,MATCH("xG",PlayerStats!$B$2:$Z$2,0),0),0)</f>
        <v>1.4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1.4</v>
      </c>
      <c r="Q7" s="31">
        <f>IFERROR(VLOOKUP(A7,PlayerStats!$B$1:$Z$999,MATCH("xAG",PlayerStats!$B$2:$Z$2,0),0),0)</f>
        <v>4.5999999999999996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4.5999999999999996</v>
      </c>
      <c r="V7" s="41">
        <f t="shared" si="3"/>
        <v>89</v>
      </c>
      <c r="X7" s="42" t="str">
        <f>API!M7&amp;" "&amp;API!V7</f>
        <v>Kai Havertz</v>
      </c>
      <c r="Y7" s="42">
        <f>API!AC7</f>
        <v>50</v>
      </c>
    </row>
    <row r="8" spans="1:25">
      <c r="A8" s="31" t="str">
        <f>IF([1]FINAL!A8=0,"",[1]FINAL!A8)</f>
        <v>Jack Grealish</v>
      </c>
      <c r="B8" s="31" t="str">
        <f>IF([1]FINAL!B8=0,"",[1]FINAL!B8)</f>
        <v>Grealish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MCI</v>
      </c>
      <c r="F8" s="43">
        <f>IFERROR(VLOOKUP($E8,Table2!$B$1:$C$21,MATCH("MP",Table2!$B$1:$C$1,0),0),"")</f>
        <v>17</v>
      </c>
      <c r="G8" s="32">
        <f>IFERROR(VLOOKUP(A8,PlayingTime!$B$1:$Z$999,MATCH("Min",PlayingTime!$B$2:$Z$2,0),0),0)</f>
        <v>548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548</v>
      </c>
      <c r="L8" s="31">
        <f>IFERROR(VLOOKUP(A8,PlayerStats!$B$1:$Z$999,MATCH("xG",PlayerStats!$B$2:$Z$2,0),0),0)</f>
        <v>1.8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1.8</v>
      </c>
      <c r="Q8" s="31">
        <f>IFERROR(VLOOKUP(A8,PlayerStats!$B$1:$Z$999,MATCH("xAG",PlayerStats!$B$2:$Z$2,0),0),0)</f>
        <v>1.7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1.7</v>
      </c>
      <c r="V8" s="41">
        <f t="shared" si="3"/>
        <v>37</v>
      </c>
      <c r="X8" s="42" t="str">
        <f>API!M8&amp;" "&amp;API!V8</f>
        <v>Gabriel Fernando de Jesus</v>
      </c>
      <c r="Y8" s="42">
        <f>API!AC8</f>
        <v>46</v>
      </c>
    </row>
    <row r="9" spans="1:25">
      <c r="A9" s="31" t="str">
        <f>IF([1]FINAL!A9=0,"",[1]FINAL!A9)</f>
        <v>Bryan Mbeumo</v>
      </c>
      <c r="B9" s="31" t="str">
        <f>IF([1]FINAL!B9=0,"",[1]FINAL!B9)</f>
        <v>Mbeumo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BRE</v>
      </c>
      <c r="F9" s="43">
        <f>IFERROR(VLOOKUP($E9,Table2!$B$1:$C$21,MATCH("MP",Table2!$B$1:$C$1,0),0),"")</f>
        <v>17</v>
      </c>
      <c r="G9" s="32">
        <f>IFERROR(VLOOKUP(A9,PlayingTime!$B$1:$Z$999,MATCH("Min",PlayingTime!$B$2:$Z$2,0),0),0)</f>
        <v>1286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1286</v>
      </c>
      <c r="L9" s="31">
        <f>IFERROR(VLOOKUP(A9,PlayerStats!$B$1:$Z$999,MATCH("xG",PlayerStats!$B$2:$Z$2,0),0),0)</f>
        <v>8.5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8.5</v>
      </c>
      <c r="Q9" s="31">
        <f>IFERROR(VLOOKUP(A9,PlayerStats!$B$1:$Z$999,MATCH("xAG",PlayerStats!$B$2:$Z$2,0),0),0)</f>
        <v>2.7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2.7</v>
      </c>
      <c r="V9" s="41">
        <f t="shared" si="3"/>
        <v>87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Richarlison de Andrade</v>
      </c>
      <c r="B10" s="31" t="str">
        <f>IF([1]FINAL!B10=0,"",[1]FINAL!B10)</f>
        <v>Richarlison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TOT</v>
      </c>
      <c r="F10" s="43">
        <f>IFERROR(VLOOKUP($E10,Table2!$B$1:$C$21,MATCH("MP",Table2!$B$1:$C$1,0),0),"")</f>
        <v>18</v>
      </c>
      <c r="G10" s="32">
        <f>IFERROR(VLOOKUP(A10,PlayingTime!$B$1:$Z$999,MATCH("Min",PlayingTime!$B$2:$Z$2,0),0),0)</f>
        <v>0</v>
      </c>
      <c r="H10" s="32">
        <f>IFERROR(VLOOKUP(B10,PlayingTime!$B$1:$Z$999,MATCH("Min",PlayingTime!$B$2:$Z$2,0),0),0)</f>
        <v>771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771</v>
      </c>
      <c r="L10" s="31">
        <f>IFERROR(VLOOKUP(A10,PlayerStats!$B$1:$Z$999,MATCH("xG",PlayerStats!$B$2:$Z$2,0),0),0)</f>
        <v>0</v>
      </c>
      <c r="M10" s="31">
        <f>IFERROR(VLOOKUP(B10,PlayerStats!$B$1:$Z$999,MATCH("xG",PlayerStats!$B$2:$Z$2,0),0),0)</f>
        <v>4.5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4.5</v>
      </c>
      <c r="Q10" s="31">
        <f>IFERROR(VLOOKUP(A10,PlayerStats!$B$1:$Z$999,MATCH("xAG",PlayerStats!$B$2:$Z$2,0),0),0)</f>
        <v>0</v>
      </c>
      <c r="R10" s="31">
        <f>IFERROR(VLOOKUP(B10,PlayerStats!$B$1:$Z$999,MATCH("xAG",PlayerStats!$B$2:$Z$2,0),0),0)</f>
        <v>1.1000000000000001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1.1000000000000001</v>
      </c>
      <c r="V10" s="41">
        <f t="shared" si="3"/>
        <v>64</v>
      </c>
      <c r="X10" s="42" t="str">
        <f>API!M10&amp;" "&amp;API!V10</f>
        <v>Jakub Kiwior</v>
      </c>
      <c r="Y10" s="42">
        <f>API!AC10</f>
        <v>12</v>
      </c>
    </row>
    <row r="11" spans="1:25">
      <c r="A11" s="31" t="str">
        <f>IF([1]FINAL!A11=0,"",[1]FINAL!A11)</f>
        <v>Jean-Philippe Mateta</v>
      </c>
      <c r="B11" s="31" t="str">
        <f>IF([1]FINAL!B11=0,"",[1]FINAL!B11)</f>
        <v>Mateta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CRY</v>
      </c>
      <c r="F11" s="43">
        <f>IFERROR(VLOOKUP($E11,Table2!$B$1:$C$21,MATCH("MP",Table2!$B$1:$C$1,0),0),"")</f>
        <v>18</v>
      </c>
      <c r="G11" s="32">
        <f>IFERROR(VLOOKUP(A11,PlayingTime!$B$1:$Z$999,MATCH("Min",PlayingTime!$B$2:$Z$2,0),0),0)</f>
        <v>632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632</v>
      </c>
      <c r="L11" s="31">
        <f>IFERROR(VLOOKUP(A11,PlayerStats!$B$1:$Z$999,MATCH("xG",PlayerStats!$B$2:$Z$2,0),0),0)</f>
        <v>2.5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2.5</v>
      </c>
      <c r="Q11" s="31">
        <f>IFERROR(VLOOKUP(A11,PlayerStats!$B$1:$Z$999,MATCH("xAG",PlayerStats!$B$2:$Z$2,0),0),0)</f>
        <v>1.8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1.8</v>
      </c>
      <c r="V11" s="41">
        <f t="shared" si="3"/>
        <v>44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Willian Borges da Silva</v>
      </c>
      <c r="B12" s="31" t="str">
        <f>IF([1]FINAL!B12=0,"",[1]FINAL!B12)</f>
        <v>Willian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FUL</v>
      </c>
      <c r="F12" s="43">
        <f>IFERROR(VLOOKUP($E12,Table2!$B$1:$C$21,MATCH("MP",Table2!$B$1:$C$1,0),0),"")</f>
        <v>18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1001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1001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3.5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3.5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1.4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1.4</v>
      </c>
      <c r="V12" s="41">
        <f t="shared" si="3"/>
        <v>60</v>
      </c>
      <c r="X12" s="42" t="str">
        <f>API!M12&amp;" "&amp;API!V12</f>
        <v>Gabriel Martinelli Silva</v>
      </c>
      <c r="Y12" s="42">
        <f>API!AC12</f>
        <v>50</v>
      </c>
    </row>
    <row r="13" spans="1:25">
      <c r="A13" s="31" t="str">
        <f>IF([1]FINAL!A13=0,"",[1]FINAL!A13)</f>
        <v>Pascal Groß</v>
      </c>
      <c r="B13" s="31" t="str">
        <f>IF([1]FINAL!B13=0,"",[1]FINAL!B13)</f>
        <v>Gross</v>
      </c>
      <c r="C13" s="31" t="str">
        <f>IF([1]FINAL!C13=0,"",[1]FINAL!C13)</f>
        <v/>
      </c>
      <c r="D13" s="31" t="str">
        <f>IF([1]FINAL!D13=0,"",[1]FINAL!D13)</f>
        <v>Pascal Gross</v>
      </c>
      <c r="E13" s="42" t="str">
        <f>[1]FINAL!M13</f>
        <v>BHA</v>
      </c>
      <c r="F13" s="43">
        <f>IFERROR(VLOOKUP($E13,Table2!$B$1:$C$21,MATCH("MP",Table2!$B$1:$C$1,0),0),"")</f>
        <v>18</v>
      </c>
      <c r="G13" s="32">
        <f>IFERROR(VLOOKUP(A13,PlayingTime!$B$1:$Z$999,MATCH("Min",PlayingTime!$B$2:$Z$2,0),0),0)</f>
        <v>1372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1372</v>
      </c>
      <c r="L13" s="31">
        <f>IFERROR(VLOOKUP(A13,PlayerStats!$B$1:$Z$999,MATCH("xG",PlayerStats!$B$2:$Z$2,0),0),0)</f>
        <v>2.8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2.8</v>
      </c>
      <c r="Q13" s="31">
        <f>IFERROR(VLOOKUP(A13,PlayerStats!$B$1:$Z$999,MATCH("xAG",PlayerStats!$B$2:$Z$2,0),0),0)</f>
        <v>4.3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4.3</v>
      </c>
      <c r="V13" s="41">
        <f t="shared" si="3"/>
        <v>77</v>
      </c>
      <c r="X13" s="42" t="str">
        <f>API!M13&amp;" "&amp;API!V13</f>
        <v>Eddie Nketiah</v>
      </c>
      <c r="Y13" s="42">
        <f>API!AC13</f>
        <v>57</v>
      </c>
    </row>
    <row r="14" spans="1:25">
      <c r="A14" s="31" t="str">
        <f>IF([1]FINAL!A14=0,"",[1]FINAL!A14)</f>
        <v>Mohammed Kudus</v>
      </c>
      <c r="B14" s="31" t="str">
        <f>IF([1]FINAL!B14=0,"",[1]FINAL!B14)</f>
        <v>Kudus</v>
      </c>
      <c r="C14" s="31" t="str">
        <f>IF([1]FINAL!C14=0,"",[1]FINAL!C14)</f>
        <v>Kudus Mohammed</v>
      </c>
      <c r="D14" s="31" t="str">
        <f>IF([1]FINAL!D14=0,"",[1]FINAL!D14)</f>
        <v/>
      </c>
      <c r="E14" s="42" t="str">
        <f>[1]FINAL!M14</f>
        <v>WHU</v>
      </c>
      <c r="F14" s="43">
        <f>IFERROR(VLOOKUP($E14,Table2!$B$1:$C$21,MATCH("MP",Table2!$B$1:$C$1,0),0),"")</f>
        <v>18</v>
      </c>
      <c r="G14" s="32">
        <f>IFERROR(VLOOKUP(A14,PlayingTime!$B$1:$Z$999,MATCH("Min",PlayingTime!$B$2:$Z$2,0),0),0)</f>
        <v>0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873</v>
      </c>
      <c r="J14" s="32">
        <f>IFERROR(VLOOKUP(D14,PlayingTime!$B$1:$Z$999,MATCH("Min",PlayingTime!$B$2:$Z$2,0),0),0)</f>
        <v>0</v>
      </c>
      <c r="K14" s="37">
        <f t="shared" si="0"/>
        <v>873</v>
      </c>
      <c r="L14" s="31">
        <f>IFERROR(VLOOKUP(A14,PlayerStats!$B$1:$Z$999,MATCH("xG",PlayerStats!$B$2:$Z$2,0),0),0)</f>
        <v>0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1.8</v>
      </c>
      <c r="O14" s="31">
        <f>IFERROR(VLOOKUP(D14,PlayerStats!$B$1:$Z$999,MATCH("xG",PlayerStats!$B$2:$Z$2,0),0),0)</f>
        <v>0</v>
      </c>
      <c r="P14" s="39">
        <f t="shared" si="1"/>
        <v>1.8</v>
      </c>
      <c r="Q14" s="31">
        <f>IFERROR(VLOOKUP(A14,PlayerStats!$B$1:$Z$999,MATCH("xAG",PlayerStats!$B$2:$Z$2,0),0),0)</f>
        <v>0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1.3</v>
      </c>
      <c r="T14" s="31">
        <f>IFERROR(VLOOKUP(D14,PlayerStats!$B$1:$Z$999,MATCH("xAG",PlayerStats!$B$2:$Z$2,0),0),0)</f>
        <v>0</v>
      </c>
      <c r="U14" s="39">
        <f t="shared" si="2"/>
        <v>1.3</v>
      </c>
      <c r="V14" s="41">
        <f t="shared" si="3"/>
        <v>73</v>
      </c>
      <c r="X14" s="42" t="str">
        <f>API!M14&amp;" "&amp;API!V14</f>
        <v>Martin Ødegaard</v>
      </c>
      <c r="Y14" s="42">
        <f>API!AC14</f>
        <v>79</v>
      </c>
    </row>
    <row r="15" spans="1:25">
      <c r="A15" s="31" t="str">
        <f>IF([1]FINAL!A15=0,"",[1]FINAL!A15)</f>
        <v>Dominic Solanke</v>
      </c>
      <c r="B15" s="31" t="str">
        <f>IF([1]FINAL!B15=0,"",[1]FINAL!B15)</f>
        <v>Solanke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BOU</v>
      </c>
      <c r="F15" s="43">
        <f>IFERROR(VLOOKUP($E15,Table2!$B$1:$C$21,MATCH("MP",Table2!$B$1:$C$1,0),0),"")</f>
        <v>17</v>
      </c>
      <c r="G15" s="32">
        <f>IFERROR(VLOOKUP(A15,PlayingTime!$B$1:$Z$999,MATCH("Min",PlayingTime!$B$2:$Z$2,0),0),0)</f>
        <v>1515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1515</v>
      </c>
      <c r="L15" s="31">
        <f>IFERROR(VLOOKUP(A15,PlayerStats!$B$1:$Z$999,MATCH("xG",PlayerStats!$B$2:$Z$2,0),0),0)</f>
        <v>9.1999999999999993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9.1999999999999993</v>
      </c>
      <c r="Q15" s="31">
        <f>IFERROR(VLOOKUP(A15,PlayerStats!$B$1:$Z$999,MATCH("xAG",PlayerStats!$B$2:$Z$2,0),0),0)</f>
        <v>1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</v>
      </c>
      <c r="V15" s="41">
        <f t="shared" si="3"/>
        <v>90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Jarrod Bowen</v>
      </c>
      <c r="B16" s="31" t="str">
        <f>IF([1]FINAL!B16=0,"",[1]FINAL!B16)</f>
        <v>Bowen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18</v>
      </c>
      <c r="G16" s="32">
        <f>IFERROR(VLOOKUP(A16,PlayingTime!$B$1:$Z$999,MATCH("Min",PlayingTime!$B$2:$Z$2,0),0),0)</f>
        <v>1526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1526</v>
      </c>
      <c r="L16" s="31">
        <f>IFERROR(VLOOKUP(A16,PlayerStats!$B$1:$Z$999,MATCH("xG",PlayerStats!$B$2:$Z$2,0),0),0)</f>
        <v>7.4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7.4</v>
      </c>
      <c r="Q16" s="31">
        <f>IFERROR(VLOOKUP(A16,PlayerStats!$B$1:$Z$999,MATCH("xAG",PlayerStats!$B$2:$Z$2,0),0),0)</f>
        <v>2.2000000000000002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2.2000000000000002</v>
      </c>
      <c r="V16" s="41">
        <f t="shared" si="3"/>
        <v>102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Bukayo Saka</v>
      </c>
      <c r="B17" s="31" t="str">
        <f>IF([1]FINAL!B17=0,"",[1]FINAL!B17)</f>
        <v>Saka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ARS</v>
      </c>
      <c r="F17" s="43">
        <f>IFERROR(VLOOKUP($E17,Table2!$B$1:$C$21,MATCH("MP",Table2!$B$1:$C$1,0),0),"")</f>
        <v>18</v>
      </c>
      <c r="G17" s="32">
        <f>IFERROR(VLOOKUP(A17,PlayingTime!$B$1:$Z$999,MATCH("Min",PlayingTime!$B$2:$Z$2,0),0),0)</f>
        <v>1480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1480</v>
      </c>
      <c r="L17" s="31">
        <f>IFERROR(VLOOKUP(A17,PlayerStats!$B$1:$Z$999,MATCH("xG",PlayerStats!$B$2:$Z$2,0),0),0)</f>
        <v>5.3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5.3</v>
      </c>
      <c r="Q17" s="31">
        <f>IFERROR(VLOOKUP(A17,PlayerStats!$B$1:$Z$999,MATCH("xAG",PlayerStats!$B$2:$Z$2,0),0),0)</f>
        <v>5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5</v>
      </c>
      <c r="V17" s="41">
        <f t="shared" si="3"/>
        <v>98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Chris Wood</v>
      </c>
      <c r="B18" s="31" t="str">
        <f>IF([1]FINAL!B18=0,"",[1]FINAL!B18)</f>
        <v>Wood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NFO</v>
      </c>
      <c r="F18" s="43">
        <f>IFERROR(VLOOKUP($E18,Table2!$B$1:$C$21,MATCH("MP",Table2!$B$1:$C$1,0),0),"")</f>
        <v>18</v>
      </c>
      <c r="G18" s="32">
        <f>IFERROR(VLOOKUP(A18,PlayingTime!$B$1:$Z$999,MATCH("Min",PlayingTime!$B$2:$Z$2,0),0),0)</f>
        <v>559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559</v>
      </c>
      <c r="L18" s="31">
        <f>IFERROR(VLOOKUP(A18,PlayerStats!$B$1:$Z$999,MATCH("xG",PlayerStats!$B$2:$Z$2,0),0),0)</f>
        <v>2.6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2.6</v>
      </c>
      <c r="Q18" s="31">
        <f>IFERROR(VLOOKUP(A18,PlayerStats!$B$1:$Z$999,MATCH("xAG",PlayerStats!$B$2:$Z$2,0),0),0)</f>
        <v>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1</v>
      </c>
      <c r="V18" s="41">
        <f t="shared" si="3"/>
        <v>47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Ollie Watkins</v>
      </c>
      <c r="B19" s="31" t="str">
        <f>IF([1]FINAL!B19=0,"",[1]FINAL!B19)</f>
        <v>Watkins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AVL</v>
      </c>
      <c r="F19" s="43">
        <f>IFERROR(VLOOKUP($E19,Table2!$B$1:$C$21,MATCH("MP",Table2!$B$1:$C$1,0),0),"")</f>
        <v>18</v>
      </c>
      <c r="G19" s="32">
        <f>IFERROR(VLOOKUP(A19,PlayingTime!$B$1:$Z$999,MATCH("Min",PlayingTime!$B$2:$Z$2,0),0),0)</f>
        <v>1576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1576</v>
      </c>
      <c r="L19" s="31">
        <f>IFERROR(VLOOKUP(A19,PlayerStats!$B$1:$Z$999,MATCH("xG",PlayerStats!$B$2:$Z$2,0),0),0)</f>
        <v>8.8000000000000007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8.8000000000000007</v>
      </c>
      <c r="Q19" s="31">
        <f>IFERROR(VLOOKUP(A19,PlayerStats!$B$1:$Z$999,MATCH("xAG",PlayerStats!$B$2:$Z$2,0),0),0)</f>
        <v>2.9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2.9</v>
      </c>
      <c r="V19" s="41">
        <f t="shared" si="3"/>
        <v>110</v>
      </c>
      <c r="X19" s="42" t="str">
        <f>API!M19&amp;" "&amp;API!V19</f>
        <v>Bukayo Saka</v>
      </c>
      <c r="Y19" s="42">
        <f>API!AC19</f>
        <v>98</v>
      </c>
    </row>
    <row r="20" spans="1:25">
      <c r="A20" s="31" t="str">
        <f>IF([1]FINAL!A20=0,"",[1]FINAL!A20)</f>
        <v>Callum Wilson</v>
      </c>
      <c r="B20" s="31" t="str">
        <f>IF([1]FINAL!B20=0,"",[1]FINAL!B20)</f>
        <v>Wilson</v>
      </c>
      <c r="C20" s="31" t="str">
        <f>IF([1]FINAL!C20=0,"",[1]FINAL!C20)</f>
        <v>C Wilson</v>
      </c>
      <c r="D20" s="31" t="str">
        <f>IF([1]FINAL!D20=0,"",[1]FINAL!D20)</f>
        <v/>
      </c>
      <c r="E20" s="42" t="str">
        <f>[1]FINAL!M20</f>
        <v>NEW</v>
      </c>
      <c r="F20" s="43">
        <f>IFERROR(VLOOKUP($E20,Table2!$B$1:$C$21,MATCH("MP",Table2!$B$1:$C$1,0),0),"")</f>
        <v>18</v>
      </c>
      <c r="G20" s="32">
        <f>IFERROR(VLOOKUP(A20,PlayingTime!$B$1:$Z$999,MATCH("Min",PlayingTime!$B$2:$Z$2,0),0),0)</f>
        <v>691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691</v>
      </c>
      <c r="L20" s="31">
        <f>IFERROR(VLOOKUP(A20,PlayerStats!$B$1:$Z$999,MATCH("xG",PlayerStats!$B$2:$Z$2,0),0),0)</f>
        <v>7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7</v>
      </c>
      <c r="Q20" s="31">
        <f>IFERROR(VLOOKUP(A20,PlayerStats!$B$1:$Z$999,MATCH("xAG",PlayerStats!$B$2:$Z$2,0),0),0)</f>
        <v>0.3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0.3</v>
      </c>
      <c r="V20" s="41">
        <f t="shared" si="3"/>
        <v>54</v>
      </c>
      <c r="X20" s="42" t="str">
        <f>API!M20&amp;" "&amp;API!V20</f>
        <v>William Saliba</v>
      </c>
      <c r="Y20" s="42">
        <f>API!AC20</f>
        <v>74</v>
      </c>
    </row>
    <row r="21" spans="1:25">
      <c r="A21" s="31" t="str">
        <f>IF([1]FINAL!A21=0,"",[1]FINAL!A21)</f>
        <v>Takehiro Tomiyasu</v>
      </c>
      <c r="B21" s="31" t="str">
        <f>IF([1]FINAL!B21=0,"",[1]FINAL!B21)</f>
        <v>Tomiyasu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ARS</v>
      </c>
      <c r="F21" s="43">
        <f>IFERROR(VLOOKUP($E21,Table2!$B$1:$C$21,MATCH("MP",Table2!$B$1:$C$1,0),0),"")</f>
        <v>18</v>
      </c>
      <c r="G21" s="32">
        <f>IFERROR(VLOOKUP(A21,PlayingTime!$B$1:$Z$999,MATCH("Min",PlayingTime!$B$2:$Z$2,0),0),0)</f>
        <v>589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589</v>
      </c>
      <c r="L21" s="31">
        <f>IFERROR(VLOOKUP(A21,PlayerStats!$B$1:$Z$999,MATCH("xG",PlayerStats!$B$2:$Z$2,0),0),0)</f>
        <v>0.5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0.5</v>
      </c>
      <c r="Q21" s="31">
        <f>IFERROR(VLOOKUP(A21,PlayerStats!$B$1:$Z$999,MATCH("xAG",PlayerStats!$B$2:$Z$2,0),0),0)</f>
        <v>0.2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0.2</v>
      </c>
      <c r="V21" s="41">
        <f t="shared" si="3"/>
        <v>38</v>
      </c>
      <c r="X21" s="42" t="str">
        <f>API!M21&amp;" "&amp;API!V21</f>
        <v>Emile Smith Rowe</v>
      </c>
      <c r="Y21" s="42">
        <f>API!AC21</f>
        <v>10</v>
      </c>
    </row>
    <row r="22" spans="1:25">
      <c r="A22" s="31" t="str">
        <f>IF([1]FINAL!A22=0,"",[1]FINAL!A22)</f>
        <v>Rico Lewis</v>
      </c>
      <c r="B22" s="31" t="str">
        <f>IF([1]FINAL!B22=0,"",[1]FINAL!B22)</f>
        <v>R.Lewis</v>
      </c>
      <c r="C22" s="31" t="str">
        <f>IF([1]FINAL!C22=0,"",[1]FINAL!C22)</f>
        <v>R Lewis</v>
      </c>
      <c r="D22" s="31" t="str">
        <f>IF([1]FINAL!D22=0,"",[1]FINAL!D22)</f>
        <v/>
      </c>
      <c r="E22" s="42" t="str">
        <f>[1]FINAL!M22</f>
        <v>MCI</v>
      </c>
      <c r="F22" s="43">
        <f>IFERROR(VLOOKUP($E22,Table2!$B$1:$C$21,MATCH("MP",Table2!$B$1:$C$1,0),0),"")</f>
        <v>17</v>
      </c>
      <c r="G22" s="32">
        <f>IFERROR(VLOOKUP(A22,PlayingTime!$B$1:$Z$999,MATCH("Min",PlayingTime!$B$2:$Z$2,0),0),0)</f>
        <v>341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341</v>
      </c>
      <c r="L22" s="31">
        <f>IFERROR(VLOOKUP(A22,PlayerStats!$B$1:$Z$999,MATCH("xG",PlayerStats!$B$2:$Z$2,0),0),0)</f>
        <v>0.3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0.3</v>
      </c>
      <c r="Q22" s="31">
        <f>IFERROR(VLOOKUP(A22,PlayerStats!$B$1:$Z$999,MATCH("xAG",PlayerStats!$B$2:$Z$2,0),0),0)</f>
        <v>0.5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0.5</v>
      </c>
      <c r="V22" s="41">
        <f t="shared" si="3"/>
        <v>29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Dan Burn</v>
      </c>
      <c r="B23" s="31" t="str">
        <f>IF([1]FINAL!B23=0,"",[1]FINAL!B23)</f>
        <v>Burn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NEW</v>
      </c>
      <c r="F23" s="43">
        <f>IFERROR(VLOOKUP($E23,Table2!$B$1:$C$21,MATCH("MP",Table2!$B$1:$C$1,0),0),"")</f>
        <v>18</v>
      </c>
      <c r="G23" s="32">
        <f>IFERROR(VLOOKUP(A23,PlayingTime!$B$1:$Z$999,MATCH("Min",PlayingTime!$B$2:$Z$2,0),0),0)</f>
        <v>1112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1112</v>
      </c>
      <c r="L23" s="31">
        <f>IFERROR(VLOOKUP(A23,PlayerStats!$B$1:$Z$999,MATCH("xG",PlayerStats!$B$2:$Z$2,0),0),0)</f>
        <v>1.8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1.8</v>
      </c>
      <c r="Q23" s="31">
        <f>IFERROR(VLOOKUP(A23,PlayerStats!$B$1:$Z$999,MATCH("xAG",PlayerStats!$B$2:$Z$2,0),0),0)</f>
        <v>0.5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0.5</v>
      </c>
      <c r="V23" s="41">
        <f t="shared" si="3"/>
        <v>53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Martin Ødegaard</v>
      </c>
      <c r="B24" s="31" t="str">
        <f>IF([1]FINAL!B24=0,"",[1]FINAL!B24)</f>
        <v>Ødegaard</v>
      </c>
      <c r="C24" s="31" t="str">
        <f>IF([1]FINAL!C24=0,"",[1]FINAL!C24)</f>
        <v>Odegaard</v>
      </c>
      <c r="D24" s="31" t="str">
        <f>IF([1]FINAL!D24=0,"",[1]FINAL!D24)</f>
        <v>Martin Odegaard</v>
      </c>
      <c r="E24" s="42" t="str">
        <f>[1]FINAL!M24</f>
        <v>ARS</v>
      </c>
      <c r="F24" s="43">
        <f>IFERROR(VLOOKUP($E24,Table2!$B$1:$C$21,MATCH("MP",Table2!$B$1:$C$1,0),0),"")</f>
        <v>18</v>
      </c>
      <c r="G24" s="32">
        <f>IFERROR(VLOOKUP(A24,PlayingTime!$B$1:$Z$999,MATCH("Min",PlayingTime!$B$2:$Z$2,0),0),0)</f>
        <v>1325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1325</v>
      </c>
      <c r="L24" s="31">
        <f>IFERROR(VLOOKUP(A24,PlayerStats!$B$1:$Z$999,MATCH("xG",PlayerStats!$B$2:$Z$2,0),0),0)</f>
        <v>3.7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3.7</v>
      </c>
      <c r="Q24" s="31">
        <f>IFERROR(VLOOKUP(A24,PlayerStats!$B$1:$Z$999,MATCH("xAG",PlayerStats!$B$2:$Z$2,0),0),0)</f>
        <v>2.6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2.6</v>
      </c>
      <c r="V24" s="41">
        <f t="shared" si="3"/>
        <v>79</v>
      </c>
      <c r="X24" s="42" t="str">
        <f>API!M24&amp;" "&amp;API!V24</f>
        <v>Leandro Trossard</v>
      </c>
      <c r="Y24" s="42">
        <f>API!AC24</f>
        <v>44</v>
      </c>
    </row>
    <row r="25" spans="1:25">
      <c r="A25" s="31" t="str">
        <f>IF([1]FINAL!A25=0,"",[1]FINAL!A25)</f>
        <v>Luis Sinisterra</v>
      </c>
      <c r="B25" s="31" t="str">
        <f>IF([1]FINAL!B25=0,"",[1]FINAL!B25)</f>
        <v>Sinisterra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BOU</v>
      </c>
      <c r="F25" s="43">
        <f>IFERROR(VLOOKUP($E25,Table2!$B$1:$C$21,MATCH("MP",Table2!$B$1:$C$1,0),0),"")</f>
        <v>17</v>
      </c>
      <c r="G25" s="32">
        <f>IFERROR(VLOOKUP(A25,PlayingTime!$B$1:$Z$999,MATCH("Min",PlayingTime!$B$2:$Z$2,0),0),0)</f>
        <v>290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290</v>
      </c>
      <c r="L25" s="31">
        <f>IFERROR(VLOOKUP(A25,PlayerStats!$B$1:$Z$999,MATCH("xG",PlayerStats!$B$2:$Z$2,0),0),0)</f>
        <v>1.4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1.4</v>
      </c>
      <c r="Q25" s="31">
        <f>IFERROR(VLOOKUP(A25,PlayerStats!$B$1:$Z$999,MATCH("xAG",PlayerStats!$B$2:$Z$2,0),0),0)</f>
        <v>1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</v>
      </c>
      <c r="V25" s="41">
        <f t="shared" si="3"/>
        <v>20</v>
      </c>
      <c r="X25" s="42" t="str">
        <f>API!M25&amp;" "&amp;API!V25</f>
        <v>Benjamin White</v>
      </c>
      <c r="Y25" s="42">
        <f>API!AC25</f>
        <v>67</v>
      </c>
    </row>
    <row r="26" spans="1:25">
      <c r="A26" s="31" t="str">
        <f>IF([1]FINAL!A26=0,"",[1]FINAL!A26)</f>
        <v>Cole Palmer</v>
      </c>
      <c r="B26" s="31" t="str">
        <f>IF([1]FINAL!B26=0,"",[1]FINAL!B26)</f>
        <v>Palmer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CHE</v>
      </c>
      <c r="F26" s="43">
        <f>IFERROR(VLOOKUP($E26,Table2!$B$1:$C$21,MATCH("MP",Table2!$B$1:$C$1,0),0),"")</f>
        <v>18</v>
      </c>
      <c r="G26" s="32">
        <f>IFERROR(VLOOKUP(A26,PlayingTime!$B$1:$Z$999,MATCH("Min",PlayingTime!$B$2:$Z$2,0),0),0)</f>
        <v>1053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1053</v>
      </c>
      <c r="L26" s="31">
        <f>IFERROR(VLOOKUP(A26,PlayerStats!$B$1:$Z$999,MATCH("xG",PlayerStats!$B$2:$Z$2,0),0),0)</f>
        <v>6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6</v>
      </c>
      <c r="Q26" s="31">
        <f>IFERROR(VLOOKUP(A26,PlayerStats!$B$1:$Z$999,MATCH("xAG",PlayerStats!$B$2:$Z$2,0),0),0)</f>
        <v>5.2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5.2</v>
      </c>
      <c r="V26" s="41">
        <f t="shared" si="3"/>
        <v>74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Leon Bailey</v>
      </c>
      <c r="B27" s="31" t="str">
        <f>IF([1]FINAL!B27=0,"",[1]FINAL!B27)</f>
        <v>Bailey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AVL</v>
      </c>
      <c r="F27" s="43">
        <f>IFERROR(VLOOKUP($E27,Table2!$B$1:$C$21,MATCH("MP",Table2!$B$1:$C$1,0),0),"")</f>
        <v>18</v>
      </c>
      <c r="G27" s="32">
        <f>IFERROR(VLOOKUP(A27,PlayingTime!$B$1:$Z$999,MATCH("Min",PlayingTime!$B$2:$Z$2,0),0),0)</f>
        <v>699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699</v>
      </c>
      <c r="L27" s="31">
        <f>IFERROR(VLOOKUP(A27,PlayerStats!$B$1:$Z$999,MATCH("xG",PlayerStats!$B$2:$Z$2,0),0),0)</f>
        <v>2.7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2.7</v>
      </c>
      <c r="Q27" s="31">
        <f>IFERROR(VLOOKUP(A27,PlayerStats!$B$1:$Z$999,MATCH("xAG",PlayerStats!$B$2:$Z$2,0),0),0)</f>
        <v>3.5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3.5</v>
      </c>
      <c r="V27" s="41">
        <f t="shared" si="3"/>
        <v>64</v>
      </c>
      <c r="X27" s="42" t="str">
        <f>API!M27&amp;" "&amp;API!V27</f>
        <v>Oleksandr Zinchenko</v>
      </c>
      <c r="Y27" s="42">
        <f>API!AC27</f>
        <v>70</v>
      </c>
    </row>
    <row r="28" spans="1:25">
      <c r="A28" s="31" t="str">
        <f>IF([1]FINAL!A28=0,"",[1]FINAL!A28)</f>
        <v>Alexander Isak</v>
      </c>
      <c r="B28" s="31" t="str">
        <f>IF([1]FINAL!B28=0,"",[1]FINAL!B28)</f>
        <v>Isak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NEW</v>
      </c>
      <c r="F28" s="43">
        <f>IFERROR(VLOOKUP($E28,Table2!$B$1:$C$21,MATCH("MP",Table2!$B$1:$C$1,0),0),"")</f>
        <v>18</v>
      </c>
      <c r="G28" s="32">
        <f>IFERROR(VLOOKUP(A28,PlayingTime!$B$1:$Z$999,MATCH("Min",PlayingTime!$B$2:$Z$2,0),0),0)</f>
        <v>868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868</v>
      </c>
      <c r="L28" s="31">
        <f>IFERROR(VLOOKUP(A28,PlayerStats!$B$1:$Z$999,MATCH("xG",PlayerStats!$B$2:$Z$2,0),0),0)</f>
        <v>7.6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7.6</v>
      </c>
      <c r="Q28" s="31">
        <f>IFERROR(VLOOKUP(A28,PlayerStats!$B$1:$Z$999,MATCH("xAG",PlayerStats!$B$2:$Z$2,0),0),0)</f>
        <v>0.7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0.7</v>
      </c>
      <c r="V28" s="41">
        <f t="shared" si="3"/>
        <v>59</v>
      </c>
      <c r="X28" s="42" t="str">
        <f>API!M28&amp;" "&amp;API!V28</f>
        <v>David Raya Martin</v>
      </c>
      <c r="Y28" s="42">
        <f>API!AC28</f>
        <v>48</v>
      </c>
    </row>
    <row r="29" spans="1:25">
      <c r="A29" s="31" t="str">
        <f>IF([1]FINAL!A29=0,"",[1]FINAL!A29)</f>
        <v>Leandro Trossard</v>
      </c>
      <c r="B29" s="31" t="str">
        <f>IF([1]FINAL!B29=0,"",[1]FINAL!B29)</f>
        <v>Trossard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ARS</v>
      </c>
      <c r="F29" s="43">
        <f>IFERROR(VLOOKUP($E29,Table2!$B$1:$C$21,MATCH("MP",Table2!$B$1:$C$1,0),0),"")</f>
        <v>18</v>
      </c>
      <c r="G29" s="32">
        <f>IFERROR(VLOOKUP(A29,PlayingTime!$B$1:$Z$999,MATCH("Min",PlayingTime!$B$2:$Z$2,0),0),0)</f>
        <v>564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564</v>
      </c>
      <c r="L29" s="31">
        <f>IFERROR(VLOOKUP(A29,PlayerStats!$B$1:$Z$999,MATCH("xG",PlayerStats!$B$2:$Z$2,0),0),0)</f>
        <v>2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2</v>
      </c>
      <c r="Q29" s="31">
        <f>IFERROR(VLOOKUP(A29,PlayerStats!$B$1:$Z$999,MATCH("xAG",PlayerStats!$B$2:$Z$2,0),0),0)</f>
        <v>1.7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1.7</v>
      </c>
      <c r="V29" s="41">
        <f t="shared" si="3"/>
        <v>44</v>
      </c>
      <c r="X29" s="42" t="str">
        <f>API!M29&amp;" "&amp;API!V29</f>
        <v>Declan Rice</v>
      </c>
      <c r="Y29" s="42">
        <f>API!AC29</f>
        <v>65</v>
      </c>
    </row>
    <row r="30" spans="1:25">
      <c r="A30" s="31" t="str">
        <f>IF([1]FINAL!A30=0,"",[1]FINAL!A30)</f>
        <v>Kieran Trippier</v>
      </c>
      <c r="B30" s="31" t="str">
        <f>IF([1]FINAL!B30=0,"",[1]FINAL!B30)</f>
        <v>Trippier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NEW</v>
      </c>
      <c r="F30" s="43">
        <f>IFERROR(VLOOKUP($E30,Table2!$B$1:$C$21,MATCH("MP",Table2!$B$1:$C$1,0),0),"")</f>
        <v>18</v>
      </c>
      <c r="G30" s="32">
        <f>IFERROR(VLOOKUP(A30,PlayingTime!$B$1:$Z$999,MATCH("Min",PlayingTime!$B$2:$Z$2,0),0),0)</f>
        <v>1482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1482</v>
      </c>
      <c r="L30" s="31">
        <f>IFERROR(VLOOKUP(A30,PlayerStats!$B$1:$Z$999,MATCH("xG",PlayerStats!$B$2:$Z$2,0),0),0)</f>
        <v>0.3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0.3</v>
      </c>
      <c r="Q30" s="31">
        <f>IFERROR(VLOOKUP(A30,PlayerStats!$B$1:$Z$999,MATCH("xAG",PlayerStats!$B$2:$Z$2,0),0),0)</f>
        <v>6.1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6.1</v>
      </c>
      <c r="V30" s="41">
        <f t="shared" si="3"/>
        <v>84</v>
      </c>
      <c r="X30" s="42" t="str">
        <f>API!M30&amp;" "&amp;API!V30</f>
        <v>Reiss Nelson</v>
      </c>
      <c r="Y30" s="42">
        <f>API!AC30</f>
        <v>7</v>
      </c>
    </row>
    <row r="31" spans="1:25">
      <c r="A31" s="31" t="str">
        <f>IF([1]FINAL!A31=0,"",[1]FINAL!A31)</f>
        <v>Douglas Luiz Soares de Paulo</v>
      </c>
      <c r="B31" s="31" t="str">
        <f>IF([1]FINAL!B31=0,"",[1]FINAL!B31)</f>
        <v>Douglas Luiz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AVL</v>
      </c>
      <c r="F31" s="43">
        <f>IFERROR(VLOOKUP($E31,Table2!$B$1:$C$21,MATCH("MP",Table2!$B$1:$C$1,0),0),"")</f>
        <v>18</v>
      </c>
      <c r="G31" s="32">
        <f>IFERROR(VLOOKUP(A31,PlayingTime!$B$1:$Z$999,MATCH("Min",PlayingTime!$B$2:$Z$2,0),0),0)</f>
        <v>0</v>
      </c>
      <c r="H31" s="32">
        <f>IFERROR(VLOOKUP(B31,PlayingTime!$B$1:$Z$999,MATCH("Min",PlayingTime!$B$2:$Z$2,0),0),0)</f>
        <v>1473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1473</v>
      </c>
      <c r="L31" s="31">
        <f>IFERROR(VLOOKUP(A31,PlayerStats!$B$1:$Z$999,MATCH("xG",PlayerStats!$B$2:$Z$2,0),0),0)</f>
        <v>0</v>
      </c>
      <c r="M31" s="31">
        <f>IFERROR(VLOOKUP(B31,PlayerStats!$B$1:$Z$999,MATCH("xG",PlayerStats!$B$2:$Z$2,0),0),0)</f>
        <v>4.2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4.2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2.1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2.1</v>
      </c>
      <c r="V31" s="41">
        <f t="shared" si="3"/>
        <v>82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João Pedro Junqueira de Jesus</v>
      </c>
      <c r="B32" s="31" t="str">
        <f>IF([1]FINAL!B32=0,"",[1]FINAL!B32)</f>
        <v>João Pedro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BHA</v>
      </c>
      <c r="F32" s="43">
        <f>IFERROR(VLOOKUP($E32,Table2!$B$1:$C$21,MATCH("MP",Table2!$B$1:$C$1,0),0),"")</f>
        <v>18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966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966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5.2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5.2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1.5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1.5</v>
      </c>
      <c r="V32" s="41">
        <f t="shared" si="3"/>
        <v>53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Anthony Gordon</v>
      </c>
      <c r="B33" s="31" t="str">
        <f>IF([1]FINAL!B33=0,"",[1]FINAL!B33)</f>
        <v>Gordon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NEW</v>
      </c>
      <c r="F33" s="43">
        <f>IFERROR(VLOOKUP($E33,Table2!$B$1:$C$21,MATCH("MP",Table2!$B$1:$C$1,0),0),"")</f>
        <v>18</v>
      </c>
      <c r="G33" s="32">
        <f>IFERROR(VLOOKUP(A33,PlayingTime!$B$1:$Z$999,MATCH("Min",PlayingTime!$B$2:$Z$2,0),0),0)</f>
        <v>1395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1395</v>
      </c>
      <c r="L33" s="31">
        <f>IFERROR(VLOOKUP(A33,PlayerStats!$B$1:$Z$999,MATCH("xG",PlayerStats!$B$2:$Z$2,0),0),0)</f>
        <v>5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5</v>
      </c>
      <c r="Q33" s="31">
        <f>IFERROR(VLOOKUP(A33,PlayerStats!$B$1:$Z$999,MATCH("xAG",PlayerStats!$B$2:$Z$2,0),0),0)</f>
        <v>3.8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3.8</v>
      </c>
      <c r="V33" s="41">
        <f t="shared" si="3"/>
        <v>91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Giovani Lo Celso</v>
      </c>
      <c r="B34" s="31" t="str">
        <f>IF([1]FINAL!B34=0,"",[1]FINAL!B34)</f>
        <v>Lo Celso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TOT</v>
      </c>
      <c r="F34" s="43">
        <f>IFERROR(VLOOKUP($E34,Table2!$B$1:$C$21,MATCH("MP",Table2!$B$1:$C$1,0),0),"")</f>
        <v>18</v>
      </c>
      <c r="G34" s="32">
        <f>IFERROR(VLOOKUP(A34,PlayingTime!$B$1:$Z$999,MATCH("Min",PlayingTime!$B$2:$Z$2,0),0),0)</f>
        <v>306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306</v>
      </c>
      <c r="L34" s="31">
        <f>IFERROR(VLOOKUP(A34,PlayerStats!$B$1:$Z$999,MATCH("xG",PlayerStats!$B$2:$Z$2,0),0),0)</f>
        <v>0.4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0.4</v>
      </c>
      <c r="Q34" s="31">
        <f>IFERROR(VLOOKUP(A34,PlayerStats!$B$1:$Z$999,MATCH("xAG",PlayerStats!$B$2:$Z$2,0),0),0)</f>
        <v>0.4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0.4</v>
      </c>
      <c r="V34" s="41">
        <f t="shared" si="3"/>
        <v>24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Darwin Núñez Ribeiro</v>
      </c>
      <c r="B35" s="31" t="str">
        <f>IF([1]FINAL!B35=0,"",[1]FINAL!B35)</f>
        <v>Darwin</v>
      </c>
      <c r="C35" s="31" t="str">
        <f>IF([1]FINAL!C35=0,"",[1]FINAL!C35)</f>
        <v>Darwin Núñez</v>
      </c>
      <c r="D35" s="31" t="str">
        <f>IF([1]FINAL!D35=0,"",[1]FINAL!D35)</f>
        <v>Darwin Nunez</v>
      </c>
      <c r="E35" s="42" t="str">
        <f>[1]FINAL!M35</f>
        <v>LIV</v>
      </c>
      <c r="F35" s="43">
        <f>IFERROR(VLOOKUP($E35,Table2!$B$1:$C$21,MATCH("MP",Table2!$B$1:$C$1,0),0),"")</f>
        <v>18</v>
      </c>
      <c r="G35" s="32">
        <f>IFERROR(VLOOKUP(A35,PlayingTime!$B$1:$Z$999,MATCH("Min",PlayingTime!$B$2:$Z$2,0),0),0)</f>
        <v>0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971</v>
      </c>
      <c r="J35" s="32">
        <f>IFERROR(VLOOKUP(D35,PlayingTime!$B$1:$Z$999,MATCH("Min",PlayingTime!$B$2:$Z$2,0),0),0)</f>
        <v>0</v>
      </c>
      <c r="K35" s="37">
        <f t="shared" si="0"/>
        <v>971</v>
      </c>
      <c r="L35" s="31">
        <f>IFERROR(VLOOKUP(A35,PlayerStats!$B$1:$Z$999,MATCH("xG",PlayerStats!$B$2:$Z$2,0),0),0)</f>
        <v>0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6.9</v>
      </c>
      <c r="O35" s="31">
        <f>IFERROR(VLOOKUP(D35,PlayerStats!$B$1:$Z$999,MATCH("xG",PlayerStats!$B$2:$Z$2,0),0),0)</f>
        <v>0</v>
      </c>
      <c r="P35" s="39">
        <f t="shared" si="1"/>
        <v>6.9</v>
      </c>
      <c r="Q35" s="31">
        <f>IFERROR(VLOOKUP(A35,PlayerStats!$B$1:$Z$999,MATCH("xAG",PlayerStats!$B$2:$Z$2,0),0),0)</f>
        <v>0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3</v>
      </c>
      <c r="T35" s="31">
        <f>IFERROR(VLOOKUP(D35,PlayerStats!$B$1:$Z$999,MATCH("xAG",PlayerStats!$B$2:$Z$2,0),0),0)</f>
        <v>0</v>
      </c>
      <c r="U35" s="39">
        <f t="shared" si="2"/>
        <v>3</v>
      </c>
      <c r="V35" s="41">
        <f t="shared" si="3"/>
        <v>64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Oleksandr Zinchenko</v>
      </c>
      <c r="B36" s="31" t="str">
        <f>IF([1]FINAL!B36=0,"",[1]FINAL!B36)</f>
        <v>Zinchenko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ARS</v>
      </c>
      <c r="F36" s="43">
        <f>IFERROR(VLOOKUP($E36,Table2!$B$1:$C$21,MATCH("MP",Table2!$B$1:$C$1,0),0),"")</f>
        <v>18</v>
      </c>
      <c r="G36" s="32">
        <f>IFERROR(VLOOKUP(A36,PlayingTime!$B$1:$Z$999,MATCH("Min",PlayingTime!$B$2:$Z$2,0),0),0)</f>
        <v>1141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1141</v>
      </c>
      <c r="L36" s="31">
        <f>IFERROR(VLOOKUP(A36,PlayerStats!$B$1:$Z$999,MATCH("xG",PlayerStats!$B$2:$Z$2,0),0),0)</f>
        <v>0.4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0.4</v>
      </c>
      <c r="Q36" s="31">
        <f>IFERROR(VLOOKUP(A36,PlayerStats!$B$1:$Z$999,MATCH("xAG",PlayerStats!$B$2:$Z$2,0),0),0)</f>
        <v>1.4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1.4</v>
      </c>
      <c r="V36" s="41">
        <f t="shared" si="3"/>
        <v>70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Scott McTominay</v>
      </c>
      <c r="B37" s="31" t="str">
        <f>IF([1]FINAL!B37=0,"",[1]FINAL!B37)</f>
        <v>McTominay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MUN</v>
      </c>
      <c r="F37" s="43">
        <f>IFERROR(VLOOKUP($E37,Table2!$B$1:$C$21,MATCH("MP",Table2!$B$1:$C$1,0),0),"")</f>
        <v>18</v>
      </c>
      <c r="G37" s="32">
        <f>IFERROR(VLOOKUP(A37,PlayingTime!$B$1:$Z$999,MATCH("Min",PlayingTime!$B$2:$Z$2,0),0),0)</f>
        <v>1059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1059</v>
      </c>
      <c r="L37" s="31">
        <f>IFERROR(VLOOKUP(A37,PlayerStats!$B$1:$Z$999,MATCH("xG",PlayerStats!$B$2:$Z$2,0),0),0)</f>
        <v>3.5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3.5</v>
      </c>
      <c r="Q37" s="31">
        <f>IFERROR(VLOOKUP(A37,PlayerStats!$B$1:$Z$999,MATCH("xAG",PlayerStats!$B$2:$Z$2,0),0),0)</f>
        <v>0.4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0.4</v>
      </c>
      <c r="V37" s="41">
        <f t="shared" si="3"/>
        <v>62</v>
      </c>
      <c r="X37" s="42" t="str">
        <f>API!M37&amp;" "&amp;API!V37</f>
        <v>Alexandre Moreno Lopera</v>
      </c>
      <c r="Y37" s="42">
        <f>API!AC37</f>
        <v>14</v>
      </c>
    </row>
    <row r="38" spans="1:25">
      <c r="A38" s="31" t="str">
        <f>IF([1]FINAL!A38=0,"",[1]FINAL!A38)</f>
        <v>Pablo Sarabia</v>
      </c>
      <c r="B38" s="31" t="str">
        <f>IF([1]FINAL!B38=0,"",[1]FINAL!B38)</f>
        <v>Sarabia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WOL</v>
      </c>
      <c r="F38" s="43">
        <f>IFERROR(VLOOKUP($E38,Table2!$B$1:$C$21,MATCH("MP",Table2!$B$1:$C$1,0),0),"")</f>
        <v>18</v>
      </c>
      <c r="G38" s="32">
        <f>IFERROR(VLOOKUP(A38,PlayingTime!$B$1:$Z$999,MATCH("Min",PlayingTime!$B$2:$Z$2,0),0),0)</f>
        <v>531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531</v>
      </c>
      <c r="L38" s="31">
        <f>IFERROR(VLOOKUP(A38,PlayerStats!$B$1:$Z$999,MATCH("xG",PlayerStats!$B$2:$Z$2,0),0),0)</f>
        <v>1.1000000000000001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1.1000000000000001</v>
      </c>
      <c r="Q38" s="31">
        <f>IFERROR(VLOOKUP(A38,PlayerStats!$B$1:$Z$999,MATCH("xAG",PlayerStats!$B$2:$Z$2,0),0),0)</f>
        <v>3.9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3.9</v>
      </c>
      <c r="V38" s="41">
        <f t="shared" si="3"/>
        <v>39</v>
      </c>
      <c r="X38" s="42" t="str">
        <f>API!M38&amp;" "&amp;API!V38</f>
        <v>Leon Bailey</v>
      </c>
      <c r="Y38" s="42">
        <f>API!AC38</f>
        <v>64</v>
      </c>
    </row>
    <row r="39" spans="1:25">
      <c r="A39" s="31" t="str">
        <f>IF([1]FINAL!A39=0,"",[1]FINAL!A39)</f>
        <v>Raphaël Varane</v>
      </c>
      <c r="B39" s="31" t="str">
        <f>IF([1]FINAL!B39=0,"",[1]FINAL!B39)</f>
        <v>R.Varane</v>
      </c>
      <c r="C39" s="31" t="str">
        <f>IF([1]FINAL!C39=0,"",[1]FINAL!C39)</f>
        <v>Raphael Varane</v>
      </c>
      <c r="D39" s="31" t="str">
        <f>IF([1]FINAL!D39=0,"",[1]FINAL!D39)</f>
        <v/>
      </c>
      <c r="E39" s="42" t="str">
        <f>[1]FINAL!M39</f>
        <v>MUN</v>
      </c>
      <c r="F39" s="43">
        <f>IFERROR(VLOOKUP($E39,Table2!$B$1:$C$21,MATCH("MP",Table2!$B$1:$C$1,0),0),"")</f>
        <v>18</v>
      </c>
      <c r="G39" s="32">
        <f>IFERROR(VLOOKUP(A39,PlayingTime!$B$1:$Z$999,MATCH("Min",PlayingTime!$B$2:$Z$2,0),0),0)</f>
        <v>433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433</v>
      </c>
      <c r="L39" s="31">
        <f>IFERROR(VLOOKUP(A39,PlayerStats!$B$1:$Z$999,MATCH("xG",PlayerStats!$B$2:$Z$2,0),0),0)</f>
        <v>1.1000000000000001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1.1000000000000001</v>
      </c>
      <c r="Q39" s="31">
        <f>IFERROR(VLOOKUP(A39,PlayerStats!$B$1:$Z$999,MATCH("xAG",PlayerStats!$B$2:$Z$2,0),0),0)</f>
        <v>0.1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0.1</v>
      </c>
      <c r="V39" s="41">
        <f t="shared" si="3"/>
        <v>27</v>
      </c>
      <c r="X39" s="42" t="str">
        <f>API!M39&amp;" "&amp;API!V39</f>
        <v>Emiliano Buendía Stati</v>
      </c>
      <c r="Y39" s="42">
        <f>API!AC39</f>
        <v>0</v>
      </c>
    </row>
    <row r="40" spans="1:25">
      <c r="A40" s="31" t="str">
        <f>IF([1]FINAL!A40=0,"",[1]FINAL!A40)</f>
        <v>Marcus Tavernier</v>
      </c>
      <c r="B40" s="31" t="str">
        <f>IF([1]FINAL!B40=0,"",[1]FINAL!B40)</f>
        <v>Tavernier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BOU</v>
      </c>
      <c r="F40" s="43">
        <f>IFERROR(VLOOKUP($E40,Table2!$B$1:$C$21,MATCH("MP",Table2!$B$1:$C$1,0),0),"")</f>
        <v>17</v>
      </c>
      <c r="G40" s="32">
        <f>IFERROR(VLOOKUP(A40,PlayingTime!$B$1:$Z$999,MATCH("Min",PlayingTime!$B$2:$Z$2,0),0),0)</f>
        <v>993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993</v>
      </c>
      <c r="L40" s="31">
        <f>IFERROR(VLOOKUP(A40,PlayerStats!$B$1:$Z$999,MATCH("xG",PlayerStats!$B$2:$Z$2,0),0),0)</f>
        <v>2.2999999999999998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2.2999999999999998</v>
      </c>
      <c r="Q40" s="31">
        <f>IFERROR(VLOOKUP(A40,PlayerStats!$B$1:$Z$999,MATCH("xAG",PlayerStats!$B$2:$Z$2,0),0),0)</f>
        <v>2.8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2.8</v>
      </c>
      <c r="V40" s="41">
        <f t="shared" si="3"/>
        <v>51</v>
      </c>
      <c r="X40" s="42" t="str">
        <f>API!M40&amp;" "&amp;API!V40</f>
        <v>Matty Cash</v>
      </c>
      <c r="Y40" s="42">
        <f>API!AC40</f>
        <v>50</v>
      </c>
    </row>
    <row r="41" spans="1:25">
      <c r="A41" s="31" t="str">
        <f>IF([1]FINAL!A41=0,"",[1]FINAL!A41)</f>
        <v>Nathan Aké</v>
      </c>
      <c r="B41" s="31" t="str">
        <f>IF([1]FINAL!B41=0,"",[1]FINAL!B41)</f>
        <v>Aké</v>
      </c>
      <c r="C41" s="31" t="str">
        <f>IF([1]FINAL!C41=0,"",[1]FINAL!C41)</f>
        <v>Ake</v>
      </c>
      <c r="D41" s="31" t="str">
        <f>IF([1]FINAL!D41=0,"",[1]FINAL!D41)</f>
        <v>Nathan Ake</v>
      </c>
      <c r="E41" s="42" t="str">
        <f>[1]FINAL!M41</f>
        <v>MCI</v>
      </c>
      <c r="F41" s="43">
        <f>IFERROR(VLOOKUP($E41,Table2!$B$1:$C$21,MATCH("MP",Table2!$B$1:$C$1,0),0),"")</f>
        <v>17</v>
      </c>
      <c r="G41" s="32">
        <f>IFERROR(VLOOKUP(A41,PlayingTime!$B$1:$Z$999,MATCH("Min",PlayingTime!$B$2:$Z$2,0),0),0)</f>
        <v>827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827</v>
      </c>
      <c r="L41" s="31">
        <f>IFERROR(VLOOKUP(A41,PlayerStats!$B$1:$Z$999,MATCH("xG",PlayerStats!$B$2:$Z$2,0),0),0)</f>
        <v>1.2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1.2</v>
      </c>
      <c r="Q41" s="31">
        <f>IFERROR(VLOOKUP(A41,PlayerStats!$B$1:$Z$999,MATCH("xAG",PlayerStats!$B$2:$Z$2,0),0),0)</f>
        <v>1.1000000000000001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1.1000000000000001</v>
      </c>
      <c r="V41" s="41">
        <f t="shared" si="3"/>
        <v>43</v>
      </c>
      <c r="X41" s="42" t="str">
        <f>API!M41&amp;" "&amp;API!V41</f>
        <v>Calum Chambers</v>
      </c>
      <c r="Y41" s="42">
        <f>API!AC41</f>
        <v>0</v>
      </c>
    </row>
    <row r="42" spans="1:25">
      <c r="A42" s="31" t="str">
        <f>IF([1]FINAL!A42=0,"",[1]FINAL!A42)</f>
        <v>Vitalii Mykolenko</v>
      </c>
      <c r="B42" s="31" t="str">
        <f>IF([1]FINAL!B42=0,"",[1]FINAL!B42)</f>
        <v>Mykolenko</v>
      </c>
      <c r="C42" s="31" t="str">
        <f>IF([1]FINAL!C42=0,"",[1]FINAL!C42)</f>
        <v>Vitaliy Mykolenko</v>
      </c>
      <c r="D42" s="31" t="str">
        <f>IF([1]FINAL!D42=0,"",[1]FINAL!D42)</f>
        <v/>
      </c>
      <c r="E42" s="42" t="str">
        <f>[1]FINAL!M42</f>
        <v>EVE</v>
      </c>
      <c r="F42" s="43">
        <f>IFERROR(VLOOKUP($E42,Table2!$B$1:$C$21,MATCH("MP",Table2!$B$1:$C$1,0),0),"")</f>
        <v>18</v>
      </c>
      <c r="G42" s="32">
        <f>IFERROR(VLOOKUP(A42,PlayingTime!$B$1:$Z$999,MATCH("Min",PlayingTime!$B$2:$Z$2,0),0),0)</f>
        <v>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1167</v>
      </c>
      <c r="J42" s="32">
        <f>IFERROR(VLOOKUP(D42,PlayingTime!$B$1:$Z$999,MATCH("Min",PlayingTime!$B$2:$Z$2,0),0),0)</f>
        <v>0</v>
      </c>
      <c r="K42" s="37">
        <f t="shared" si="0"/>
        <v>1167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1.2</v>
      </c>
      <c r="O42" s="31">
        <f>IFERROR(VLOOKUP(D42,PlayerStats!$B$1:$Z$999,MATCH("xG",PlayerStats!$B$2:$Z$2,0),0),0)</f>
        <v>0</v>
      </c>
      <c r="P42" s="39">
        <f t="shared" si="1"/>
        <v>1.2</v>
      </c>
      <c r="Q42" s="31">
        <f>IFERROR(VLOOKUP(A42,PlayerStats!$B$1:$Z$999,MATCH("xAG",PlayerStats!$B$2:$Z$2,0),0),0)</f>
        <v>0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0.4</v>
      </c>
      <c r="T42" s="31">
        <f>IFERROR(VLOOKUP(D42,PlayerStats!$B$1:$Z$999,MATCH("xAG",PlayerStats!$B$2:$Z$2,0),0),0)</f>
        <v>0</v>
      </c>
      <c r="U42" s="39">
        <f t="shared" si="2"/>
        <v>0.4</v>
      </c>
      <c r="V42" s="41">
        <f t="shared" si="3"/>
        <v>63</v>
      </c>
      <c r="X42" s="42" t="str">
        <f>API!M42&amp;" "&amp;API!V42</f>
        <v>Philippe Coutinho Correia</v>
      </c>
      <c r="Y42" s="42">
        <f>API!AC42</f>
        <v>2</v>
      </c>
    </row>
    <row r="43" spans="1:25">
      <c r="A43" s="31" t="str">
        <f>IF([1]FINAL!A43=0,"",[1]FINAL!A43)</f>
        <v>Gabriel Fernando de Jesus</v>
      </c>
      <c r="B43" s="31" t="str">
        <f>IF([1]FINAL!B43=0,"",[1]FINAL!B43)</f>
        <v>G.Jesus</v>
      </c>
      <c r="C43" s="31" t="str">
        <f>IF([1]FINAL!C43=0,"",[1]FINAL!C43)</f>
        <v>Gabriel Jesus</v>
      </c>
      <c r="D43" s="31" t="str">
        <f>IF([1]FINAL!D43=0,"",[1]FINAL!D43)</f>
        <v/>
      </c>
      <c r="E43" s="42" t="str">
        <f>[1]FINAL!M43</f>
        <v>ARS</v>
      </c>
      <c r="F43" s="43">
        <f>IFERROR(VLOOKUP($E43,Table2!$B$1:$C$21,MATCH("MP",Table2!$B$1:$C$1,0),0),"")</f>
        <v>18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822</v>
      </c>
      <c r="J43" s="32">
        <f>IFERROR(VLOOKUP(D43,PlayingTime!$B$1:$Z$999,MATCH("Min",PlayingTime!$B$2:$Z$2,0),0),0)</f>
        <v>0</v>
      </c>
      <c r="K43" s="37">
        <f t="shared" si="0"/>
        <v>822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4.3</v>
      </c>
      <c r="O43" s="31">
        <f>IFERROR(VLOOKUP(D43,PlayerStats!$B$1:$Z$999,MATCH("xG",PlayerStats!$B$2:$Z$2,0),0),0)</f>
        <v>0</v>
      </c>
      <c r="P43" s="39">
        <f t="shared" si="1"/>
        <v>4.3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1.1000000000000001</v>
      </c>
      <c r="T43" s="31">
        <f>IFERROR(VLOOKUP(D43,PlayerStats!$B$1:$Z$999,MATCH("xAG",PlayerStats!$B$2:$Z$2,0),0),0)</f>
        <v>0</v>
      </c>
      <c r="U43" s="39">
        <f t="shared" si="2"/>
        <v>1.1000000000000001</v>
      </c>
      <c r="V43" s="41">
        <f t="shared" si="3"/>
        <v>46</v>
      </c>
      <c r="X43" s="42" t="str">
        <f>API!M43&amp;" "&amp;API!V43</f>
        <v>Keinan Davis</v>
      </c>
      <c r="Y43" s="42">
        <f>API!AC43</f>
        <v>0</v>
      </c>
    </row>
    <row r="44" spans="1:25">
      <c r="A44" s="31" t="str">
        <f>IF([1]FINAL!A44=0,"",[1]FINAL!A44)</f>
        <v>Phil Foden</v>
      </c>
      <c r="B44" s="31" t="str">
        <f>IF([1]FINAL!B44=0,"",[1]FINAL!B44)</f>
        <v>Foden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MCI</v>
      </c>
      <c r="F44" s="43">
        <f>IFERROR(VLOOKUP($E44,Table2!$B$1:$C$21,MATCH("MP",Table2!$B$1:$C$1,0),0),"")</f>
        <v>17</v>
      </c>
      <c r="G44" s="32">
        <f>IFERROR(VLOOKUP(A44,PlayingTime!$B$1:$Z$999,MATCH("Min",PlayingTime!$B$2:$Z$2,0),0),0)</f>
        <v>1334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1334</v>
      </c>
      <c r="L44" s="31">
        <f>IFERROR(VLOOKUP(A44,PlayerStats!$B$1:$Z$999,MATCH("xG",PlayerStats!$B$2:$Z$2,0),0),0)</f>
        <v>3.7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3.7</v>
      </c>
      <c r="Q44" s="31">
        <f>IFERROR(VLOOKUP(A44,PlayerStats!$B$1:$Z$999,MATCH("xAG",PlayerStats!$B$2:$Z$2,0),0),0)</f>
        <v>2.4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2.4</v>
      </c>
      <c r="V44" s="41">
        <f t="shared" si="3"/>
        <v>76</v>
      </c>
      <c r="X44" s="42" t="str">
        <f>API!M44&amp;" "&amp;API!V44</f>
        <v>Leander Dendoncker</v>
      </c>
      <c r="Y44" s="42">
        <f>API!AC44</f>
        <v>6</v>
      </c>
    </row>
    <row r="45" spans="1:25">
      <c r="A45" s="31" t="str">
        <f>IF([1]FINAL!A45=0,"",[1]FINAL!A45)</f>
        <v>Dejan Kulusevski</v>
      </c>
      <c r="B45" s="31" t="str">
        <f>IF([1]FINAL!B45=0,"",[1]FINAL!B45)</f>
        <v>Kulusevski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TOT</v>
      </c>
      <c r="F45" s="43">
        <f>IFERROR(VLOOKUP($E45,Table2!$B$1:$C$21,MATCH("MP",Table2!$B$1:$C$1,0),0),"")</f>
        <v>18</v>
      </c>
      <c r="G45" s="32">
        <f>IFERROR(VLOOKUP(A45,PlayingTime!$B$1:$Z$999,MATCH("Min",PlayingTime!$B$2:$Z$2,0),0),0)</f>
        <v>1579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1579</v>
      </c>
      <c r="L45" s="31">
        <f>IFERROR(VLOOKUP(A45,PlayerStats!$B$1:$Z$999,MATCH("xG",PlayerStats!$B$2:$Z$2,0),0),0)</f>
        <v>2.5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2.5</v>
      </c>
      <c r="Q45" s="31">
        <f>IFERROR(VLOOKUP(A45,PlayerStats!$B$1:$Z$999,MATCH("xAG",PlayerStats!$B$2:$Z$2,0),0),0)</f>
        <v>4.8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4.8</v>
      </c>
      <c r="V45" s="41">
        <f t="shared" si="3"/>
        <v>78</v>
      </c>
      <c r="X45" s="42" t="str">
        <f>API!M45&amp;" "&amp;API!V45</f>
        <v>Diego Carlos Santos Silva</v>
      </c>
      <c r="Y45" s="42">
        <f>API!AC45</f>
        <v>25</v>
      </c>
    </row>
    <row r="46" spans="1:25">
      <c r="A46" s="31" t="str">
        <f>IF([1]FINAL!A46=0,"",[1]FINAL!A46)</f>
        <v>Keane Lewis-Potter</v>
      </c>
      <c r="B46" s="31" t="str">
        <f>IF([1]FINAL!B46=0,"",[1]FINAL!B46)</f>
        <v>Lewis-Potter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BRE</v>
      </c>
      <c r="F46" s="43">
        <f>IFERROR(VLOOKUP($E46,Table2!$B$1:$C$21,MATCH("MP",Table2!$B$1:$C$1,0),0),"")</f>
        <v>17</v>
      </c>
      <c r="G46" s="32">
        <f>IFERROR(VLOOKUP(A46,PlayingTime!$B$1:$Z$999,MATCH("Min",PlayingTime!$B$2:$Z$2,0),0),0)</f>
        <v>413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413</v>
      </c>
      <c r="L46" s="31">
        <f>IFERROR(VLOOKUP(A46,PlayerStats!$B$1:$Z$999,MATCH("xG",PlayerStats!$B$2:$Z$2,0),0),0)</f>
        <v>1.6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1.6</v>
      </c>
      <c r="Q46" s="31">
        <f>IFERROR(VLOOKUP(A46,PlayerStats!$B$1:$Z$999,MATCH("xAG",PlayerStats!$B$2:$Z$2,0),0),0)</f>
        <v>0.2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0.2</v>
      </c>
      <c r="V46" s="41">
        <f t="shared" si="3"/>
        <v>25</v>
      </c>
      <c r="X46" s="42" t="str">
        <f>API!M46&amp;" "&amp;API!V46</f>
        <v>Lucas Digne</v>
      </c>
      <c r="Y46" s="42">
        <f>API!AC46</f>
        <v>55</v>
      </c>
    </row>
    <row r="47" spans="1:25">
      <c r="A47" s="31" t="str">
        <f>IF([1]FINAL!A47=0,"",[1]FINAL!A47)</f>
        <v>Philip Billing</v>
      </c>
      <c r="B47" s="31" t="str">
        <f>IF([1]FINAL!B47=0,"",[1]FINAL!B47)</f>
        <v>Billing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BOU</v>
      </c>
      <c r="F47" s="43">
        <f>IFERROR(VLOOKUP($E47,Table2!$B$1:$C$21,MATCH("MP",Table2!$B$1:$C$1,0),0),"")</f>
        <v>17</v>
      </c>
      <c r="G47" s="32">
        <f>IFERROR(VLOOKUP(A47,PlayingTime!$B$1:$Z$999,MATCH("Min",PlayingTime!$B$2:$Z$2,0),0),0)</f>
        <v>1119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1119</v>
      </c>
      <c r="L47" s="31">
        <f>IFERROR(VLOOKUP(A47,PlayerStats!$B$1:$Z$999,MATCH("xG",PlayerStats!$B$2:$Z$2,0),0),0)</f>
        <v>2.1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2.1</v>
      </c>
      <c r="Q47" s="31">
        <f>IFERROR(VLOOKUP(A47,PlayerStats!$B$1:$Z$999,MATCH("xAG",PlayerStats!$B$2:$Z$2,0),0),0)</f>
        <v>2.2999999999999998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2.2999999999999998</v>
      </c>
      <c r="V47" s="41">
        <f t="shared" si="3"/>
        <v>48</v>
      </c>
      <c r="X47" s="42" t="str">
        <f>API!M47&amp;" "&amp;API!V47</f>
        <v>Douglas Luiz Soares de Paulo</v>
      </c>
      <c r="Y47" s="42">
        <f>API!AC47</f>
        <v>82</v>
      </c>
    </row>
    <row r="48" spans="1:25">
      <c r="A48" s="31" t="str">
        <f>IF([1]FINAL!A48=0,"",[1]FINAL!A48)</f>
        <v>Neal Maupay</v>
      </c>
      <c r="B48" s="31" t="str">
        <f>IF([1]FINAL!B48=0,"",[1]FINAL!B48)</f>
        <v>Maupay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BRE</v>
      </c>
      <c r="F48" s="43">
        <f>IFERROR(VLOOKUP($E48,Table2!$B$1:$C$21,MATCH("MP",Table2!$B$1:$C$1,0),0),"")</f>
        <v>17</v>
      </c>
      <c r="G48" s="32">
        <f>IFERROR(VLOOKUP(A48,PlayingTime!$B$1:$Z$999,MATCH("Min",PlayingTime!$B$2:$Z$2,0),0),0)</f>
        <v>578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578</v>
      </c>
      <c r="L48" s="31">
        <f>IFERROR(VLOOKUP(A48,PlayerStats!$B$1:$Z$999,MATCH("xG",PlayerStats!$B$2:$Z$2,0),0),0)</f>
        <v>3.6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3.6</v>
      </c>
      <c r="Q48" s="31">
        <f>IFERROR(VLOOKUP(A48,PlayerStats!$B$1:$Z$999,MATCH("xAG",PlayerStats!$B$2:$Z$2,0),0),0)</f>
        <v>1.4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1.4</v>
      </c>
      <c r="V48" s="41">
        <f t="shared" si="3"/>
        <v>35</v>
      </c>
      <c r="X48" s="42" t="str">
        <f>API!M48&amp;" "&amp;API!V48</f>
        <v>Jhon Durán</v>
      </c>
      <c r="Y48" s="42">
        <f>API!AC48</f>
        <v>18</v>
      </c>
    </row>
    <row r="49" spans="1:25">
      <c r="A49" s="31" t="str">
        <f>IF([1]FINAL!A49=0,"",[1]FINAL!A49)</f>
        <v>Marcos Senesi</v>
      </c>
      <c r="B49" s="31" t="str">
        <f>IF([1]FINAL!B49=0,"",[1]FINAL!B49)</f>
        <v>Senesi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BOU</v>
      </c>
      <c r="F49" s="43">
        <f>IFERROR(VLOOKUP($E49,Table2!$B$1:$C$21,MATCH("MP",Table2!$B$1:$C$1,0),0),"")</f>
        <v>17</v>
      </c>
      <c r="G49" s="32">
        <f>IFERROR(VLOOKUP(A49,PlayingTime!$B$1:$Z$999,MATCH("Min",PlayingTime!$B$2:$Z$2,0),0),0)</f>
        <v>1028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1028</v>
      </c>
      <c r="L49" s="31">
        <f>IFERROR(VLOOKUP(A49,PlayerStats!$B$1:$Z$999,MATCH("xG",PlayerStats!$B$2:$Z$2,0),0),0)</f>
        <v>0.7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0.7</v>
      </c>
      <c r="Q49" s="31">
        <f>IFERROR(VLOOKUP(A49,PlayerStats!$B$1:$Z$999,MATCH("xAG",PlayerStats!$B$2:$Z$2,0),0),0)</f>
        <v>0.4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0.4</v>
      </c>
      <c r="V49" s="41">
        <f t="shared" si="3"/>
        <v>50</v>
      </c>
      <c r="X49" s="42" t="str">
        <f>API!M49&amp;" "&amp;API!V49</f>
        <v>Kortney Hause</v>
      </c>
      <c r="Y49" s="42">
        <f>API!AC49</f>
        <v>0</v>
      </c>
    </row>
    <row r="50" spans="1:25">
      <c r="A50" s="31" t="str">
        <f>IF([1]FINAL!A50=0,"",[1]FINAL!A50)</f>
        <v>Neco Williams</v>
      </c>
      <c r="B50" s="31" t="str">
        <f>IF([1]FINAL!B50=0,"",[1]FINAL!B50)</f>
        <v>Williams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18</v>
      </c>
      <c r="G50" s="32">
        <f>IFERROR(VLOOKUP(A50,PlayingTime!$B$1:$Z$999,MATCH("Min",PlayingTime!$B$2:$Z$2,0),0),0)</f>
        <v>396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396</v>
      </c>
      <c r="L50" s="31">
        <f>IFERROR(VLOOKUP(A50,PlayerStats!$B$1:$Z$999,MATCH("xG",PlayerStats!$B$2:$Z$2,0),0),0)</f>
        <v>0.2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0.2</v>
      </c>
      <c r="Q50" s="31">
        <f>IFERROR(VLOOKUP(A50,PlayerStats!$B$1:$Z$999,MATCH("xAG",PlayerStats!$B$2:$Z$2,0),0),0)</f>
        <v>1.3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1.3</v>
      </c>
      <c r="V50" s="41">
        <f t="shared" si="3"/>
        <v>16</v>
      </c>
      <c r="X50" s="42" t="str">
        <f>API!M50&amp;" "&amp;API!V50</f>
        <v>Tim Iroegbunam</v>
      </c>
      <c r="Y50" s="42">
        <f>API!AC50</f>
        <v>0</v>
      </c>
    </row>
    <row r="51" spans="1:25">
      <c r="A51" s="31" t="str">
        <f>IF([1]FINAL!A51=0,"",[1]FINAL!A51)</f>
        <v>Hwang Hee-chan</v>
      </c>
      <c r="B51" s="31" t="str">
        <f>IF([1]FINAL!B51=0,"",[1]FINAL!B51)</f>
        <v>Hee Chan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WOL</v>
      </c>
      <c r="F51" s="43">
        <f>IFERROR(VLOOKUP($E51,Table2!$B$1:$C$21,MATCH("MP",Table2!$B$1:$C$1,0),0),"")</f>
        <v>18</v>
      </c>
      <c r="G51" s="32">
        <f>IFERROR(VLOOKUP(A51,PlayingTime!$B$1:$Z$999,MATCH("Min",PlayingTime!$B$2:$Z$2,0),0),0)</f>
        <v>1314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1314</v>
      </c>
      <c r="L51" s="31">
        <f>IFERROR(VLOOKUP(A51,PlayerStats!$B$1:$Z$999,MATCH("xG",PlayerStats!$B$2:$Z$2,0),0),0)</f>
        <v>4.3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4.3</v>
      </c>
      <c r="Q51" s="31">
        <f>IFERROR(VLOOKUP(A51,PlayerStats!$B$1:$Z$999,MATCH("xAG",PlayerStats!$B$2:$Z$2,0),0),0)</f>
        <v>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</v>
      </c>
      <c r="V51" s="41">
        <f t="shared" si="3"/>
        <v>80</v>
      </c>
      <c r="X51" s="42" t="str">
        <f>API!M51&amp;" "&amp;API!V51</f>
        <v>Boubacar Kamara</v>
      </c>
      <c r="Y51" s="42">
        <f>API!AC51</f>
        <v>31</v>
      </c>
    </row>
    <row r="52" spans="1:25">
      <c r="A52" s="31" t="str">
        <f>IF([1]FINAL!A52=0,"",[1]FINAL!A52)</f>
        <v>Konstantinos Tsimikas</v>
      </c>
      <c r="B52" s="31" t="str">
        <f>IF([1]FINAL!B52=0,"",[1]FINAL!B52)</f>
        <v>Tsimikas</v>
      </c>
      <c r="C52" s="31" t="str">
        <f>IF([1]FINAL!C52=0,"",[1]FINAL!C52)</f>
        <v>Kostas Tsimikas</v>
      </c>
      <c r="D52" s="31" t="str">
        <f>IF([1]FINAL!D52=0,"",[1]FINAL!D52)</f>
        <v/>
      </c>
      <c r="E52" s="42" t="str">
        <f>[1]FINAL!M52</f>
        <v>LIV</v>
      </c>
      <c r="F52" s="43">
        <f>IFERROR(VLOOKUP($E52,Table2!$B$1:$C$21,MATCH("MP",Table2!$B$1:$C$1,0),0),"")</f>
        <v>18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664</v>
      </c>
      <c r="J52" s="32">
        <f>IFERROR(VLOOKUP(D52,PlayingTime!$B$1:$Z$999,MATCH("Min",PlayingTime!$B$2:$Z$2,0),0),0)</f>
        <v>0</v>
      </c>
      <c r="K52" s="37">
        <f t="shared" si="0"/>
        <v>664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0.1</v>
      </c>
      <c r="O52" s="31">
        <f>IFERROR(VLOOKUP(D52,PlayerStats!$B$1:$Z$999,MATCH("xG",PlayerStats!$B$2:$Z$2,0),0),0)</f>
        <v>0</v>
      </c>
      <c r="P52" s="39">
        <f t="shared" si="1"/>
        <v>0.1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0.9</v>
      </c>
      <c r="T52" s="31">
        <f>IFERROR(VLOOKUP(D52,PlayerStats!$B$1:$Z$999,MATCH("xAG",PlayerStats!$B$2:$Z$2,0),0),0)</f>
        <v>0</v>
      </c>
      <c r="U52" s="39">
        <f t="shared" si="2"/>
        <v>0.9</v>
      </c>
      <c r="V52" s="41">
        <f t="shared" si="3"/>
        <v>45</v>
      </c>
      <c r="X52" s="42" t="str">
        <f>API!M52&amp;" "&amp;API!V52</f>
        <v>Ezri Konsa Ngoyo</v>
      </c>
      <c r="Y52" s="42">
        <f>API!AC52</f>
        <v>51</v>
      </c>
    </row>
    <row r="53" spans="1:25">
      <c r="A53" s="31" t="str">
        <f>IF([1]FINAL!A53=0,"",[1]FINAL!A53)</f>
        <v>Wilson Odobert</v>
      </c>
      <c r="B53" s="31" t="str">
        <f>IF([1]FINAL!B53=0,"",[1]FINAL!B53)</f>
        <v>Odobert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BUR</v>
      </c>
      <c r="F53" s="43">
        <f>IFERROR(VLOOKUP($E53,Table2!$B$1:$C$21,MATCH("MP",Table2!$B$1:$C$1,0),0),"")</f>
        <v>18</v>
      </c>
      <c r="G53" s="32">
        <f>IFERROR(VLOOKUP(A53,PlayingTime!$B$1:$Z$999,MATCH("Min",PlayingTime!$B$2:$Z$2,0),0),0)</f>
        <v>406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406</v>
      </c>
      <c r="L53" s="31">
        <f>IFERROR(VLOOKUP(A53,PlayerStats!$B$1:$Z$999,MATCH("xG",PlayerStats!$B$2:$Z$2,0),0),0)</f>
        <v>0.4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0.4</v>
      </c>
      <c r="Q53" s="31">
        <f>IFERROR(VLOOKUP(A53,PlayerStats!$B$1:$Z$999,MATCH("xAG",PlayerStats!$B$2:$Z$2,0),0),0)</f>
        <v>0.7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0.7</v>
      </c>
      <c r="V53" s="41">
        <f t="shared" si="3"/>
        <v>33</v>
      </c>
      <c r="X53" s="42" t="str">
        <f>API!M53&amp;" "&amp;API!V53</f>
        <v>Emiliano Martínez Romero</v>
      </c>
      <c r="Y53" s="42">
        <f>API!AC53</f>
        <v>58</v>
      </c>
    </row>
    <row r="54" spans="1:25">
      <c r="A54" s="31" t="str">
        <f>IF([1]FINAL!A54=0,"",[1]FINAL!A54)</f>
        <v>Tosin Adarabioyo</v>
      </c>
      <c r="B54" s="31" t="str">
        <f>IF([1]FINAL!B54=0,"",[1]FINAL!B54)</f>
        <v>Tosin</v>
      </c>
      <c r="C54" s="31" t="str">
        <f>IF([1]FINAL!C54=0,"",[1]FINAL!C54)</f>
        <v>Adarabioyo</v>
      </c>
      <c r="D54" s="31" t="str">
        <f>IF([1]FINAL!D54=0,"",[1]FINAL!D54)</f>
        <v/>
      </c>
      <c r="E54" s="42" t="str">
        <f>[1]FINAL!M54</f>
        <v>FUL</v>
      </c>
      <c r="F54" s="43">
        <f>IFERROR(VLOOKUP($E54,Table2!$B$1:$C$21,MATCH("MP",Table2!$B$1:$C$1,0),0),"")</f>
        <v>18</v>
      </c>
      <c r="G54" s="32">
        <f>IFERROR(VLOOKUP(A54,PlayingTime!$B$1:$Z$999,MATCH("Min",PlayingTime!$B$2:$Z$2,0),0),0)</f>
        <v>363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363</v>
      </c>
      <c r="L54" s="31">
        <f>IFERROR(VLOOKUP(A54,PlayerStats!$B$1:$Z$999,MATCH("xG",PlayerStats!$B$2:$Z$2,0),0),0)</f>
        <v>0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0</v>
      </c>
      <c r="Q54" s="31">
        <f>IFERROR(VLOOKUP(A54,PlayerStats!$B$1:$Z$999,MATCH("xAG",PlayerStats!$B$2:$Z$2,0),0),0)</f>
        <v>0.1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0.1</v>
      </c>
      <c r="V54" s="41">
        <f t="shared" si="3"/>
        <v>24</v>
      </c>
      <c r="X54" s="42" t="str">
        <f>API!M54&amp;" "&amp;API!V54</f>
        <v>John McGinn</v>
      </c>
      <c r="Y54" s="42">
        <f>API!AC54</f>
        <v>70</v>
      </c>
    </row>
    <row r="55" spans="1:25">
      <c r="A55" s="31" t="str">
        <f>IF([1]FINAL!A55=0,"",[1]FINAL!A55)</f>
        <v>Virgil van Dijk</v>
      </c>
      <c r="B55" s="31" t="str">
        <f>IF([1]FINAL!B55=0,"",[1]FINAL!B55)</f>
        <v>Virgil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LIV</v>
      </c>
      <c r="F55" s="43">
        <f>IFERROR(VLOOKUP($E55,Table2!$B$1:$C$21,MATCH("MP",Table2!$B$1:$C$1,0),0),"")</f>
        <v>18</v>
      </c>
      <c r="G55" s="32">
        <f>IFERROR(VLOOKUP(A55,PlayingTime!$B$1:$Z$999,MATCH("Min",PlayingTime!$B$2:$Z$2,0),0),0)</f>
        <v>1377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1377</v>
      </c>
      <c r="L55" s="31">
        <f>IFERROR(VLOOKUP(A55,PlayerStats!$B$1:$Z$999,MATCH("xG",PlayerStats!$B$2:$Z$2,0),0),0)</f>
        <v>1.4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1.4</v>
      </c>
      <c r="Q55" s="31">
        <f>IFERROR(VLOOKUP(A55,PlayerStats!$B$1:$Z$999,MATCH("xAG",PlayerStats!$B$2:$Z$2,0),0),0)</f>
        <v>1.1000000000000001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1.1000000000000001</v>
      </c>
      <c r="V55" s="41">
        <f t="shared" si="3"/>
        <v>63</v>
      </c>
      <c r="X55" s="42" t="str">
        <f>API!M55&amp;" "&amp;API!V55</f>
        <v>Tyrone Mings</v>
      </c>
      <c r="Y55" s="42">
        <f>API!AC55</f>
        <v>0</v>
      </c>
    </row>
    <row r="56" spans="1:25">
      <c r="A56" s="31" t="str">
        <f>IF([1]FINAL!A56=0,"",[1]FINAL!A56)</f>
        <v>Gabriel dos Santos Magalhães</v>
      </c>
      <c r="B56" s="31" t="str">
        <f>IF([1]FINAL!B56=0,"",[1]FINAL!B56)</f>
        <v>Gabriel</v>
      </c>
      <c r="C56" s="31" t="str">
        <f>IF([1]FINAL!C56=0,"",[1]FINAL!C56)</f>
        <v>Gabriel Magalhaes</v>
      </c>
      <c r="D56" s="31" t="str">
        <f>IF([1]FINAL!D56=0,"",[1]FINAL!D56)</f>
        <v>Gabriel Dos Santos</v>
      </c>
      <c r="E56" s="42" t="str">
        <f>[1]FINAL!M56</f>
        <v>ARS</v>
      </c>
      <c r="F56" s="43">
        <f>IFERROR(VLOOKUP($E56,Table2!$B$1:$C$21,MATCH("MP",Table2!$B$1:$C$1,0),0),"")</f>
        <v>18</v>
      </c>
      <c r="G56" s="32">
        <f>IFERROR(VLOOKUP(A56,PlayingTime!$B$1:$Z$999,MATCH("Min",PlayingTime!$B$2:$Z$2,0),0),0)</f>
        <v>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1286</v>
      </c>
      <c r="K56" s="37">
        <f t="shared" si="0"/>
        <v>1286</v>
      </c>
      <c r="L56" s="31">
        <f>IFERROR(VLOOKUP(A56,PlayerStats!$B$1:$Z$999,MATCH("xG",PlayerStats!$B$2:$Z$2,0),0),0)</f>
        <v>0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1</v>
      </c>
      <c r="P56" s="39">
        <f t="shared" si="1"/>
        <v>1</v>
      </c>
      <c r="Q56" s="31">
        <f>IFERROR(VLOOKUP(A56,PlayerStats!$B$1:$Z$999,MATCH("xAG",PlayerStats!$B$2:$Z$2,0),0),0)</f>
        <v>0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0.7</v>
      </c>
      <c r="U56" s="39">
        <f t="shared" si="2"/>
        <v>0.7</v>
      </c>
      <c r="V56" s="41">
        <f t="shared" si="3"/>
        <v>56</v>
      </c>
      <c r="X56" s="42" t="str">
        <f>API!M56&amp;" "&amp;API!V56</f>
        <v>Robin Olsen</v>
      </c>
      <c r="Y56" s="42">
        <f>API!AC56</f>
        <v>2</v>
      </c>
    </row>
    <row r="57" spans="1:25">
      <c r="A57" s="31" t="str">
        <f>IF([1]FINAL!A57=0,"",[1]FINAL!A57)</f>
        <v>Alex Iwobi</v>
      </c>
      <c r="B57" s="31" t="str">
        <f>IF([1]FINAL!B57=0,"",[1]FINAL!B57)</f>
        <v>Iwobi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FUL</v>
      </c>
      <c r="F57" s="43">
        <f>IFERROR(VLOOKUP($E57,Table2!$B$1:$C$21,MATCH("MP",Table2!$B$1:$C$1,0),0),"")</f>
        <v>18</v>
      </c>
      <c r="G57" s="32">
        <f>IFERROR(VLOOKUP(A57,PlayingTime!$B$1:$Z$999,MATCH("Min",PlayingTime!$B$2:$Z$2,0),0),0)</f>
        <v>946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946</v>
      </c>
      <c r="L57" s="31">
        <f>IFERROR(VLOOKUP(A57,PlayerStats!$B$1:$Z$999,MATCH("xG",PlayerStats!$B$2:$Z$2,0),0),0)</f>
        <v>3.3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3.3</v>
      </c>
      <c r="Q57" s="31">
        <f>IFERROR(VLOOKUP(A57,PlayerStats!$B$1:$Z$999,MATCH("xAG",PlayerStats!$B$2:$Z$2,0),0),0)</f>
        <v>0.9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0.9</v>
      </c>
      <c r="V57" s="41">
        <f t="shared" si="3"/>
        <v>49</v>
      </c>
      <c r="X57" s="42" t="str">
        <f>API!M57&amp;" "&amp;API!V57</f>
        <v>Jaden Philogene-Bidace</v>
      </c>
      <c r="Y57" s="42">
        <f>API!AC57</f>
        <v>1</v>
      </c>
    </row>
    <row r="58" spans="1:25">
      <c r="A58" s="31" t="str">
        <f>IF([1]FINAL!A58=0,"",[1]FINAL!A58)</f>
        <v>Pedro Porro</v>
      </c>
      <c r="B58" s="31" t="str">
        <f>IF([1]FINAL!B58=0,"",[1]FINAL!B58)</f>
        <v>Pedro Porro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TOT</v>
      </c>
      <c r="F58" s="43">
        <f>IFERROR(VLOOKUP($E58,Table2!$B$1:$C$21,MATCH("MP",Table2!$B$1:$C$1,0),0),"")</f>
        <v>18</v>
      </c>
      <c r="G58" s="32">
        <f>IFERROR(VLOOKUP(A58,PlayingTime!$B$1:$Z$999,MATCH("Min",PlayingTime!$B$2:$Z$2,0),0),0)</f>
        <v>1526</v>
      </c>
      <c r="H58" s="32">
        <f>IFERROR(VLOOKUP(B58,PlayingTime!$B$1:$Z$999,MATCH("Min",PlayingTime!$B$2:$Z$2,0),0),0)</f>
        <v>1526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3052</v>
      </c>
      <c r="L58" s="31">
        <f>IFERROR(VLOOKUP(A58,PlayerStats!$B$1:$Z$999,MATCH("xG",PlayerStats!$B$2:$Z$2,0),0),0)</f>
        <v>1.9</v>
      </c>
      <c r="M58" s="31">
        <f>IFERROR(VLOOKUP(B58,PlayerStats!$B$1:$Z$999,MATCH("xG",PlayerStats!$B$2:$Z$2,0),0),0)</f>
        <v>1.9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3.8</v>
      </c>
      <c r="Q58" s="31">
        <f>IFERROR(VLOOKUP(A58,PlayerStats!$B$1:$Z$999,MATCH("xAG",PlayerStats!$B$2:$Z$2,0),0),0)</f>
        <v>4.4000000000000004</v>
      </c>
      <c r="R58" s="31">
        <f>IFERROR(VLOOKUP(B58,PlayerStats!$B$1:$Z$999,MATCH("xAG",PlayerStats!$B$2:$Z$2,0),0),0)</f>
        <v>4.4000000000000004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8.8000000000000007</v>
      </c>
      <c r="V58" s="41">
        <f t="shared" si="3"/>
        <v>70</v>
      </c>
      <c r="X58" s="42" t="str">
        <f>API!M58&amp;" "&amp;API!V58</f>
        <v>Jacob Ramsey</v>
      </c>
      <c r="Y58" s="42">
        <f>API!AC58</f>
        <v>15</v>
      </c>
    </row>
    <row r="59" spans="1:25">
      <c r="A59" s="31" t="str">
        <f>IF([1]FINAL!A59=0,"",[1]FINAL!A59)</f>
        <v>Abdoulaye Doucouré</v>
      </c>
      <c r="B59" s="31" t="str">
        <f>IF([1]FINAL!B59=0,"",[1]FINAL!B59)</f>
        <v>A.Doucoure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EVE</v>
      </c>
      <c r="F59" s="43">
        <f>IFERROR(VLOOKUP($E59,Table2!$B$1:$C$21,MATCH("MP",Table2!$B$1:$C$1,0),0),"")</f>
        <v>18</v>
      </c>
      <c r="G59" s="32">
        <f>IFERROR(VLOOKUP(A59,PlayingTime!$B$1:$Z$999,MATCH("Min",PlayingTime!$B$2:$Z$2,0),0),0)</f>
        <v>1440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1440</v>
      </c>
      <c r="L59" s="31">
        <f>IFERROR(VLOOKUP(A59,PlayerStats!$B$1:$Z$999,MATCH("xG",PlayerStats!$B$2:$Z$2,0),0),0)</f>
        <v>5.0999999999999996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5.0999999999999996</v>
      </c>
      <c r="Q59" s="31">
        <f>IFERROR(VLOOKUP(A59,PlayerStats!$B$1:$Z$999,MATCH("xAG",PlayerStats!$B$2:$Z$2,0),0),0)</f>
        <v>2.1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2.1</v>
      </c>
      <c r="V59" s="41">
        <f t="shared" si="3"/>
        <v>76</v>
      </c>
      <c r="X59" s="42" t="str">
        <f>API!M59&amp;" "&amp;API!V59</f>
        <v>Morgan Sanson</v>
      </c>
      <c r="Y59" s="42">
        <f>API!AC59</f>
        <v>0</v>
      </c>
    </row>
    <row r="60" spans="1:25">
      <c r="A60" s="31" t="str">
        <f>IF([1]FINAL!A60=0,"",[1]FINAL!A60)</f>
        <v>Bruno Borges Fernandes</v>
      </c>
      <c r="B60" s="31" t="str">
        <f>IF([1]FINAL!B60=0,"",[1]FINAL!B60)</f>
        <v>B.Fernandes</v>
      </c>
      <c r="C60" s="31" t="str">
        <f>IF([1]FINAL!C60=0,"",[1]FINAL!C60)</f>
        <v>Bruno Fernandes</v>
      </c>
      <c r="D60" s="31" t="str">
        <f>IF([1]FINAL!D60=0,"",[1]FINAL!D60)</f>
        <v/>
      </c>
      <c r="E60" s="42" t="str">
        <f>[1]FINAL!M60</f>
        <v>MUN</v>
      </c>
      <c r="F60" s="43">
        <f>IFERROR(VLOOKUP($E60,Table2!$B$1:$C$21,MATCH("MP",Table2!$B$1:$C$1,0),0),"")</f>
        <v>18</v>
      </c>
      <c r="G60" s="32">
        <f>IFERROR(VLOOKUP(A60,PlayingTime!$B$1:$Z$999,MATCH("Min",PlayingTime!$B$2:$Z$2,0),0),0)</f>
        <v>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1530</v>
      </c>
      <c r="J60" s="32">
        <f>IFERROR(VLOOKUP(D60,PlayingTime!$B$1:$Z$999,MATCH("Min",PlayingTime!$B$2:$Z$2,0),0),0)</f>
        <v>0</v>
      </c>
      <c r="K60" s="37">
        <f t="shared" si="0"/>
        <v>1530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4.5</v>
      </c>
      <c r="O60" s="31">
        <f>IFERROR(VLOOKUP(D60,PlayerStats!$B$1:$Z$999,MATCH("xG",PlayerStats!$B$2:$Z$2,0),0),0)</f>
        <v>0</v>
      </c>
      <c r="P60" s="39">
        <f t="shared" si="1"/>
        <v>4.5</v>
      </c>
      <c r="Q60" s="31">
        <f>IFERROR(VLOOKUP(A60,PlayerStats!$B$1:$Z$999,MATCH("xAG",PlayerStats!$B$2:$Z$2,0),0),0)</f>
        <v>0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5.9</v>
      </c>
      <c r="T60" s="31">
        <f>IFERROR(VLOOKUP(D60,PlayerStats!$B$1:$Z$999,MATCH("xAG",PlayerStats!$B$2:$Z$2,0),0),0)</f>
        <v>0</v>
      </c>
      <c r="U60" s="39">
        <f t="shared" si="2"/>
        <v>5.9</v>
      </c>
      <c r="V60" s="41">
        <f t="shared" si="3"/>
        <v>65</v>
      </c>
      <c r="X60" s="42" t="str">
        <f>API!M60&amp;" "&amp;API!V60</f>
        <v>Viljami Sinisalo</v>
      </c>
      <c r="Y60" s="42">
        <f>API!AC60</f>
        <v>0</v>
      </c>
    </row>
    <row r="61" spans="1:25">
      <c r="A61" s="31" t="str">
        <f>IF([1]FINAL!A61=0,"",[1]FINAL!A61)</f>
        <v>Andros Townsend</v>
      </c>
      <c r="B61" s="31" t="str">
        <f>IF([1]FINAL!B61=0,"",[1]FINAL!B61)</f>
        <v>Townsend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LUT</v>
      </c>
      <c r="F61" s="43">
        <f>IFERROR(VLOOKUP($E61,Table2!$B$1:$C$21,MATCH("MP",Table2!$B$1:$C$1,0),0),"")</f>
        <v>17</v>
      </c>
      <c r="G61" s="32">
        <f>IFERROR(VLOOKUP(A61,PlayingTime!$B$1:$Z$999,MATCH("Min",PlayingTime!$B$2:$Z$2,0),0),0)</f>
        <v>476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476</v>
      </c>
      <c r="L61" s="31">
        <f>IFERROR(VLOOKUP(A61,PlayerStats!$B$1:$Z$999,MATCH("xG",PlayerStats!$B$2:$Z$2,0),0),0)</f>
        <v>0.7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0.7</v>
      </c>
      <c r="Q61" s="31">
        <f>IFERROR(VLOOKUP(A61,PlayerStats!$B$1:$Z$999,MATCH("xAG",PlayerStats!$B$2:$Z$2,0),0),0)</f>
        <v>0.5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0.5</v>
      </c>
      <c r="V61" s="41">
        <f t="shared" si="3"/>
        <v>35</v>
      </c>
      <c r="X61" s="42" t="str">
        <f>API!M61&amp;" "&amp;API!V61</f>
        <v>Youri Tielemans</v>
      </c>
      <c r="Y61" s="42">
        <f>API!AC61</f>
        <v>29</v>
      </c>
    </row>
    <row r="62" spans="1:25">
      <c r="A62" s="31" t="str">
        <f>IF([1]FINAL!A62=0,"",[1]FINAL!A62)</f>
        <v>Dwight McNeil</v>
      </c>
      <c r="B62" s="31" t="str">
        <f>IF([1]FINAL!B62=0,"",[1]FINAL!B62)</f>
        <v>McNeil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EVE</v>
      </c>
      <c r="F62" s="43">
        <f>IFERROR(VLOOKUP($E62,Table2!$B$1:$C$21,MATCH("MP",Table2!$B$1:$C$1,0),0),"")</f>
        <v>18</v>
      </c>
      <c r="G62" s="32">
        <f>IFERROR(VLOOKUP(A62,PlayingTime!$B$1:$Z$999,MATCH("Min",PlayingTime!$B$2:$Z$2,0),0),0)</f>
        <v>1203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1203</v>
      </c>
      <c r="L62" s="31">
        <f>IFERROR(VLOOKUP(A62,PlayerStats!$B$1:$Z$999,MATCH("xG",PlayerStats!$B$2:$Z$2,0),0),0)</f>
        <v>1.7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1.7</v>
      </c>
      <c r="Q62" s="31">
        <f>IFERROR(VLOOKUP(A62,PlayerStats!$B$1:$Z$999,MATCH("xAG",PlayerStats!$B$2:$Z$2,0),0),0)</f>
        <v>4.5999999999999996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4.5999999999999996</v>
      </c>
      <c r="V62" s="41">
        <f t="shared" si="3"/>
        <v>56</v>
      </c>
      <c r="X62" s="42" t="str">
        <f>API!M62&amp;" "&amp;API!V62</f>
        <v>Bertrand Traoré</v>
      </c>
      <c r="Y62" s="42">
        <f>API!AC62</f>
        <v>2</v>
      </c>
    </row>
    <row r="63" spans="1:25">
      <c r="A63" s="31" t="str">
        <f>IF([1]FINAL!A63=0,"",[1]FINAL!A63)</f>
        <v>Moussa Diaby</v>
      </c>
      <c r="B63" s="31" t="str">
        <f>IF([1]FINAL!B63=0,"",[1]FINAL!B63)</f>
        <v>Diaby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AVL</v>
      </c>
      <c r="F63" s="43">
        <f>IFERROR(VLOOKUP($E63,Table2!$B$1:$C$21,MATCH("MP",Table2!$B$1:$C$1,0),0),"")</f>
        <v>18</v>
      </c>
      <c r="G63" s="32">
        <f>IFERROR(VLOOKUP(A63,PlayingTime!$B$1:$Z$999,MATCH("Min",PlayingTime!$B$2:$Z$2,0),0),0)</f>
        <v>1194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1194</v>
      </c>
      <c r="L63" s="31">
        <f>IFERROR(VLOOKUP(A63,PlayerStats!$B$1:$Z$999,MATCH("xG",PlayerStats!$B$2:$Z$2,0),0),0)</f>
        <v>2.9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2.9</v>
      </c>
      <c r="Q63" s="31">
        <f>IFERROR(VLOOKUP(A63,PlayerStats!$B$1:$Z$999,MATCH("xAG",PlayerStats!$B$2:$Z$2,0),0),0)</f>
        <v>4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4</v>
      </c>
      <c r="V63" s="41">
        <f t="shared" si="3"/>
        <v>77</v>
      </c>
      <c r="X63" s="42" t="str">
        <f>API!M63&amp;" "&amp;API!V63</f>
        <v>Ollie Watkins</v>
      </c>
      <c r="Y63" s="42">
        <f>API!AC63</f>
        <v>110</v>
      </c>
    </row>
    <row r="64" spans="1:25">
      <c r="A64" s="31" t="str">
        <f>IF([1]FINAL!A64=0,"",[1]FINAL!A64)</f>
        <v>Nicolas Jackson</v>
      </c>
      <c r="B64" s="31" t="str">
        <f>IF([1]FINAL!B64=0,"",[1]FINAL!B64)</f>
        <v>N.Jackson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CHE</v>
      </c>
      <c r="F64" s="43">
        <f>IFERROR(VLOOKUP($E64,Table2!$B$1:$C$21,MATCH("MP",Table2!$B$1:$C$1,0),0),"")</f>
        <v>18</v>
      </c>
      <c r="G64" s="32">
        <f>IFERROR(VLOOKUP(A64,PlayingTime!$B$1:$Z$999,MATCH("Min",PlayingTime!$B$2:$Z$2,0),0),0)</f>
        <v>1269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1269</v>
      </c>
      <c r="L64" s="31">
        <f>IFERROR(VLOOKUP(A64,PlayerStats!$B$1:$Z$999,MATCH("xG",PlayerStats!$B$2:$Z$2,0),0),0)</f>
        <v>9.8000000000000007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9.8000000000000007</v>
      </c>
      <c r="Q64" s="31">
        <f>IFERROR(VLOOKUP(A64,PlayerStats!$B$1:$Z$999,MATCH("xAG",PlayerStats!$B$2:$Z$2,0),0),0)</f>
        <v>1.2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1.2</v>
      </c>
      <c r="V64" s="41">
        <f t="shared" si="3"/>
        <v>59</v>
      </c>
      <c r="X64" s="42" t="str">
        <f>API!M64&amp;" "&amp;API!V64</f>
        <v>Wesley Moraes Ferreira da Silva</v>
      </c>
      <c r="Y64" s="42">
        <f>API!AC64</f>
        <v>0</v>
      </c>
    </row>
    <row r="65" spans="1:25">
      <c r="A65" s="31" t="str">
        <f>IF([1]FINAL!A65=0,"",[1]FINAL!A65)</f>
        <v>Julián Álvarez</v>
      </c>
      <c r="B65" s="31" t="str">
        <f>IF([1]FINAL!B65=0,"",[1]FINAL!B65)</f>
        <v>J.Alvarez</v>
      </c>
      <c r="C65" s="31" t="str">
        <f>IF([1]FINAL!C65=0,"",[1]FINAL!C65)</f>
        <v>Alvarez</v>
      </c>
      <c r="D65" s="31" t="str">
        <f>IF([1]FINAL!D65=0,"",[1]FINAL!D65)</f>
        <v>Julian Alvarez</v>
      </c>
      <c r="E65" s="42" t="str">
        <f>[1]FINAL!M65</f>
        <v>MCI</v>
      </c>
      <c r="F65" s="43">
        <f>IFERROR(VLOOKUP($E65,Table2!$B$1:$C$21,MATCH("MP",Table2!$B$1:$C$1,0),0),"")</f>
        <v>17</v>
      </c>
      <c r="G65" s="32">
        <f>IFERROR(VLOOKUP(A65,PlayingTime!$B$1:$Z$999,MATCH("Min",PlayingTime!$B$2:$Z$2,0),0),0)</f>
        <v>1408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1408</v>
      </c>
      <c r="L65" s="31">
        <f>IFERROR(VLOOKUP(A65,PlayerStats!$B$1:$Z$999,MATCH("xG",PlayerStats!$B$2:$Z$2,0),0),0)</f>
        <v>4.0999999999999996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4.0999999999999996</v>
      </c>
      <c r="Q65" s="31">
        <f>IFERROR(VLOOKUP(A65,PlayerStats!$B$1:$Z$999,MATCH("xAG",PlayerStats!$B$2:$Z$2,0),0),0)</f>
        <v>4.3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4.3</v>
      </c>
      <c r="V65" s="41">
        <f t="shared" si="3"/>
        <v>82</v>
      </c>
      <c r="X65" s="42" t="str">
        <f>API!M65&amp;" "&amp;API!V65</f>
        <v>Pau Torres</v>
      </c>
      <c r="Y65" s="42">
        <f>API!AC65</f>
        <v>60</v>
      </c>
    </row>
    <row r="66" spans="1:25">
      <c r="A66" s="31" t="str">
        <f>IF([1]FINAL!A66=0,"",[1]FINAL!A66)</f>
        <v>Bernardo Veiga de Carvalho e Silva</v>
      </c>
      <c r="B66" s="31" t="str">
        <f>IF([1]FINAL!B66=0,"",[1]FINAL!B66)</f>
        <v>Bernardo</v>
      </c>
      <c r="C66" s="31" t="str">
        <f>IF([1]FINAL!C66=0,"",[1]FINAL!C66)</f>
        <v>B Silva</v>
      </c>
      <c r="D66" s="31" t="str">
        <f>IF([1]FINAL!D66=0,"",[1]FINAL!D66)</f>
        <v>Bernardo Silva</v>
      </c>
      <c r="E66" s="42" t="str">
        <f>[1]FINAL!M66</f>
        <v>MCI</v>
      </c>
      <c r="F66" s="43">
        <f>IFERROR(VLOOKUP($E66,Table2!$B$1:$C$21,MATCH("MP",Table2!$B$1:$C$1,0),0),"")</f>
        <v>17</v>
      </c>
      <c r="G66" s="32">
        <f>IFERROR(VLOOKUP(A66,PlayingTime!$B$1:$Z$999,MATCH("Min",PlayingTime!$B$2:$Z$2,0),0),0)</f>
        <v>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1178</v>
      </c>
      <c r="K66" s="37">
        <f t="shared" si="0"/>
        <v>1178</v>
      </c>
      <c r="L66" s="31">
        <f>IFERROR(VLOOKUP(A66,PlayerStats!$B$1:$Z$999,MATCH("xG",PlayerStats!$B$2:$Z$2,0),0),0)</f>
        <v>0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1.2</v>
      </c>
      <c r="P66" s="39">
        <f t="shared" si="1"/>
        <v>1.2</v>
      </c>
      <c r="Q66" s="31">
        <f>IFERROR(VLOOKUP(A66,PlayerStats!$B$1:$Z$999,MATCH("xAG",PlayerStats!$B$2:$Z$2,0),0),0)</f>
        <v>0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3.9</v>
      </c>
      <c r="U66" s="39">
        <f t="shared" si="2"/>
        <v>3.9</v>
      </c>
      <c r="V66" s="41">
        <f t="shared" si="3"/>
        <v>65</v>
      </c>
      <c r="X66" s="42" t="str">
        <f>API!M66&amp;" "&amp;API!V66</f>
        <v>Moussa Diaby</v>
      </c>
      <c r="Y66" s="42">
        <f>API!AC66</f>
        <v>77</v>
      </c>
    </row>
    <row r="67" spans="1:25">
      <c r="A67" s="31" t="str">
        <f>IF([1]FINAL!A67=0,"",[1]FINAL!A67)</f>
        <v>Kai Havertz</v>
      </c>
      <c r="B67" s="31" t="str">
        <f>IF([1]FINAL!B67=0,"",[1]FINAL!B67)</f>
        <v>Havertz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ARS</v>
      </c>
      <c r="F67" s="43">
        <f>IFERROR(VLOOKUP($E67,Table2!$B$1:$C$21,MATCH("MP",Table2!$B$1:$C$1,0),0),"")</f>
        <v>18</v>
      </c>
      <c r="G67" s="32">
        <f>IFERROR(VLOOKUP(A67,PlayingTime!$B$1:$Z$999,MATCH("Min",PlayingTime!$B$2:$Z$2,0),0),0)</f>
        <v>1097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1097</v>
      </c>
      <c r="L67" s="31">
        <f>IFERROR(VLOOKUP(A67,PlayerStats!$B$1:$Z$999,MATCH("xG",PlayerStats!$B$2:$Z$2,0),0),0)</f>
        <v>4.0999999999999996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4.0999999999999996</v>
      </c>
      <c r="Q67" s="31">
        <f>IFERROR(VLOOKUP(A67,PlayerStats!$B$1:$Z$999,MATCH("xAG",PlayerStats!$B$2:$Z$2,0),0),0)</f>
        <v>1.1000000000000001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1.1000000000000001</v>
      </c>
      <c r="V67" s="41">
        <f t="shared" ref="V67:V130" si="7">IFERROR(VLOOKUP(A67,$X$1:$Y$1000,MATCH("total_points",$X$1:$Y$1,0),0),"")</f>
        <v>50</v>
      </c>
      <c r="X67" s="42" t="str">
        <f>API!M67&amp;" "&amp;API!V67</f>
        <v>Omari Kellyman</v>
      </c>
      <c r="Y67" s="42">
        <f>API!AC67</f>
        <v>0</v>
      </c>
    </row>
    <row r="68" spans="1:25">
      <c r="A68" s="31" t="str">
        <f>IF([1]FINAL!A68=0,"",[1]FINAL!A68)</f>
        <v>Marcus Rashford</v>
      </c>
      <c r="B68" s="31" t="str">
        <f>IF([1]FINAL!B68=0,"",[1]FINAL!B68)</f>
        <v>Rashford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MUN</v>
      </c>
      <c r="F68" s="43">
        <f>IFERROR(VLOOKUP($E68,Table2!$B$1:$C$21,MATCH("MP",Table2!$B$1:$C$1,0),0),"")</f>
        <v>18</v>
      </c>
      <c r="G68" s="32">
        <f>IFERROR(VLOOKUP(A68,PlayingTime!$B$1:$Z$999,MATCH("Min",PlayingTime!$B$2:$Z$2,0),0),0)</f>
        <v>1154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1154</v>
      </c>
      <c r="L68" s="31">
        <f>IFERROR(VLOOKUP(A68,PlayerStats!$B$1:$Z$999,MATCH("xG",PlayerStats!$B$2:$Z$2,0),0),0)</f>
        <v>4.7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4.7</v>
      </c>
      <c r="Q68" s="31">
        <f>IFERROR(VLOOKUP(A68,PlayerStats!$B$1:$Z$999,MATCH("xAG",PlayerStats!$B$2:$Z$2,0),0),0)</f>
        <v>1.6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1.6</v>
      </c>
      <c r="V68" s="41">
        <f t="shared" si="7"/>
        <v>48</v>
      </c>
      <c r="X68" s="42" t="str">
        <f>API!M68&amp;" "&amp;API!V68</f>
        <v>Filip Marschall</v>
      </c>
      <c r="Y68" s="42">
        <f>API!AC68</f>
        <v>0</v>
      </c>
    </row>
    <row r="69" spans="1:25">
      <c r="A69" s="31" t="str">
        <f>IF([1]FINAL!A69=0,"",[1]FINAL!A69)</f>
        <v>Matt Doherty</v>
      </c>
      <c r="B69" s="31" t="str">
        <f>IF([1]FINAL!B69=0,"",[1]FINAL!B69)</f>
        <v>Doherty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WOL</v>
      </c>
      <c r="F69" s="43">
        <f>IFERROR(VLOOKUP($E69,Table2!$B$1:$C$21,MATCH("MP",Table2!$B$1:$C$1,0),0),"")</f>
        <v>18</v>
      </c>
      <c r="G69" s="32">
        <f>IFERROR(VLOOKUP(A69,PlayingTime!$B$1:$Z$999,MATCH("Min",PlayingTime!$B$2:$Z$2,0),0),0)</f>
        <v>392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392</v>
      </c>
      <c r="L69" s="31">
        <f>IFERROR(VLOOKUP(A69,PlayerStats!$B$1:$Z$999,MATCH("xG",PlayerStats!$B$2:$Z$2,0),0),0)</f>
        <v>0.5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0.5</v>
      </c>
      <c r="Q69" s="31">
        <f>IFERROR(VLOOKUP(A69,PlayerStats!$B$1:$Z$999,MATCH("xAG",PlayerStats!$B$2:$Z$2,0),0),0)</f>
        <v>0.7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0.7</v>
      </c>
      <c r="V69" s="41">
        <f t="shared" si="7"/>
        <v>18</v>
      </c>
      <c r="X69" s="42" t="str">
        <f>API!M69&amp;" "&amp;API!V69</f>
        <v>Nicolò Zaniolo</v>
      </c>
      <c r="Y69" s="42">
        <f>API!AC69</f>
        <v>16</v>
      </c>
    </row>
    <row r="70" spans="1:25">
      <c r="A70" s="31" t="str">
        <f>IF([1]FINAL!A70=0,"",[1]FINAL!A70)</f>
        <v>Benjamin White</v>
      </c>
      <c r="B70" s="31" t="str">
        <f>IF([1]FINAL!B70=0,"",[1]FINAL!B70)</f>
        <v>White</v>
      </c>
      <c r="C70" s="31" t="str">
        <f>IF([1]FINAL!C70=0,"",[1]FINAL!C70)</f>
        <v>B White</v>
      </c>
      <c r="D70" s="31" t="str">
        <f>IF([1]FINAL!D70=0,"",[1]FINAL!D70)</f>
        <v>Ben White</v>
      </c>
      <c r="E70" s="42" t="str">
        <f>[1]FINAL!M70</f>
        <v>ARS</v>
      </c>
      <c r="F70" s="43">
        <f>IFERROR(VLOOKUP($E70,Table2!$B$1:$C$21,MATCH("MP",Table2!$B$1:$C$1,0),0),"")</f>
        <v>18</v>
      </c>
      <c r="G70" s="32">
        <f>IFERROR(VLOOKUP(A70,PlayingTime!$B$1:$Z$999,MATCH("Min",PlayingTime!$B$2:$Z$2,0),0),0)</f>
        <v>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1320</v>
      </c>
      <c r="K70" s="37">
        <f t="shared" si="4"/>
        <v>1320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0.5</v>
      </c>
      <c r="P70" s="39">
        <f t="shared" si="5"/>
        <v>0.5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1.6</v>
      </c>
      <c r="U70" s="39">
        <f t="shared" si="6"/>
        <v>1.6</v>
      </c>
      <c r="V70" s="41">
        <f t="shared" si="7"/>
        <v>67</v>
      </c>
      <c r="X70" s="42" t="str">
        <f>API!M70&amp;" "&amp;API!V70</f>
        <v>Oliwier Zych</v>
      </c>
      <c r="Y70" s="42">
        <f>API!AC70</f>
        <v>0</v>
      </c>
    </row>
    <row r="71" spans="1:25">
      <c r="A71" s="31" t="str">
        <f>IF([1]FINAL!A71=0,"",[1]FINAL!A71)</f>
        <v>Pervis Estupiñán</v>
      </c>
      <c r="B71" s="31" t="str">
        <f>IF([1]FINAL!B71=0,"",[1]FINAL!B71)</f>
        <v>Estupiñan</v>
      </c>
      <c r="C71" s="31" t="str">
        <f>IF([1]FINAL!C71=0,"",[1]FINAL!C71)</f>
        <v>Estupinan</v>
      </c>
      <c r="D71" s="31" t="str">
        <f>IF([1]FINAL!D71=0,"",[1]FINAL!D71)</f>
        <v>Pervis Estupinan</v>
      </c>
      <c r="E71" s="42" t="str">
        <f>[1]FINAL!M71</f>
        <v>BHA</v>
      </c>
      <c r="F71" s="43">
        <f>IFERROR(VLOOKUP($E71,Table2!$B$1:$C$21,MATCH("MP",Table2!$B$1:$C$1,0),0),"")</f>
        <v>18</v>
      </c>
      <c r="G71" s="32">
        <f>IFERROR(VLOOKUP(A71,PlayingTime!$B$1:$Z$999,MATCH("Min",PlayingTime!$B$2:$Z$2,0),0),0)</f>
        <v>495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495</v>
      </c>
      <c r="L71" s="31">
        <f>IFERROR(VLOOKUP(A71,PlayerStats!$B$1:$Z$999,MATCH("xG",PlayerStats!$B$2:$Z$2,0),0),0)</f>
        <v>0.9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0.9</v>
      </c>
      <c r="Q71" s="31">
        <f>IFERROR(VLOOKUP(A71,PlayerStats!$B$1:$Z$999,MATCH("xAG",PlayerStats!$B$2:$Z$2,0),0),0)</f>
        <v>2.8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2.8</v>
      </c>
      <c r="V71" s="41">
        <f t="shared" si="7"/>
        <v>25</v>
      </c>
      <c r="X71" s="42" t="str">
        <f>API!M71&amp;" "&amp;API!V71</f>
        <v>Clément Lenglet</v>
      </c>
      <c r="Y71" s="42">
        <f>API!AC71</f>
        <v>2</v>
      </c>
    </row>
    <row r="72" spans="1:25">
      <c r="A72" s="31" t="str">
        <f>IF([1]FINAL!A72=0,"",[1]FINAL!A72)</f>
        <v>Raheem Sterling</v>
      </c>
      <c r="B72" s="31" t="str">
        <f>IF([1]FINAL!B72=0,"",[1]FINAL!B72)</f>
        <v>Sterling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CHE</v>
      </c>
      <c r="F72" s="43">
        <f>IFERROR(VLOOKUP($E72,Table2!$B$1:$C$21,MATCH("MP",Table2!$B$1:$C$1,0),0),"")</f>
        <v>18</v>
      </c>
      <c r="G72" s="32">
        <f>IFERROR(VLOOKUP(A72,PlayingTime!$B$1:$Z$999,MATCH("Min",PlayingTime!$B$2:$Z$2,0),0),0)</f>
        <v>1419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1419</v>
      </c>
      <c r="L72" s="31">
        <f>IFERROR(VLOOKUP(A72,PlayerStats!$B$1:$Z$999,MATCH("xG",PlayerStats!$B$2:$Z$2,0),0),0)</f>
        <v>4.0999999999999996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4.0999999999999996</v>
      </c>
      <c r="Q72" s="31">
        <f>IFERROR(VLOOKUP(A72,PlayerStats!$B$1:$Z$999,MATCH("xAG",PlayerStats!$B$2:$Z$2,0),0),0)</f>
        <v>3.5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3.5</v>
      </c>
      <c r="V72" s="41">
        <f t="shared" si="7"/>
        <v>81</v>
      </c>
      <c r="X72" s="42" t="str">
        <f>API!M72&amp;" "&amp;API!V72</f>
        <v>Sam Proctor</v>
      </c>
      <c r="Y72" s="42">
        <f>API!AC72</f>
        <v>0</v>
      </c>
    </row>
    <row r="73" spans="1:25">
      <c r="A73" s="31" t="str">
        <f>IF([1]FINAL!A73=0,"",[1]FINAL!A73)</f>
        <v>Harry Wilson</v>
      </c>
      <c r="B73" s="31" t="str">
        <f>IF([1]FINAL!B73=0,"",[1]FINAL!B73)</f>
        <v>Wilson</v>
      </c>
      <c r="C73" s="31" t="str">
        <f>IF([1]FINAL!C73=0,"",[1]FINAL!C73)</f>
        <v>H Wilson</v>
      </c>
      <c r="D73" s="31" t="str">
        <f>IF([1]FINAL!D73=0,"",[1]FINAL!D73)</f>
        <v/>
      </c>
      <c r="E73" s="42" t="str">
        <f>[1]FINAL!M73</f>
        <v>FUL</v>
      </c>
      <c r="F73" s="43">
        <f>IFERROR(VLOOKUP($E73,Table2!$B$1:$C$21,MATCH("MP",Table2!$B$1:$C$1,0),0),"")</f>
        <v>18</v>
      </c>
      <c r="G73" s="32">
        <f>IFERROR(VLOOKUP(A73,PlayingTime!$B$1:$Z$999,MATCH("Min",PlayingTime!$B$2:$Z$2,0),0),0)</f>
        <v>1013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1013</v>
      </c>
      <c r="L73" s="31">
        <f>IFERROR(VLOOKUP(A73,PlayerStats!$B$1:$Z$999,MATCH("xG",PlayerStats!$B$2:$Z$2,0),0),0)</f>
        <v>1.7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1.7</v>
      </c>
      <c r="Q73" s="31">
        <f>IFERROR(VLOOKUP(A73,PlayerStats!$B$1:$Z$999,MATCH("xAG",PlayerStats!$B$2:$Z$2,0),0),0)</f>
        <v>2.1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2.1</v>
      </c>
      <c r="V73" s="41">
        <f t="shared" si="7"/>
        <v>50</v>
      </c>
      <c r="X73" s="42" t="str">
        <f>API!M73&amp;" "&amp;API!V73</f>
        <v>Tommi O'Reilly</v>
      </c>
      <c r="Y73" s="42">
        <f>API!AC73</f>
        <v>0</v>
      </c>
    </row>
    <row r="74" spans="1:25">
      <c r="A74" s="31" t="str">
        <f>IF([1]FINAL!A74=0,"",[1]FINAL!A74)</f>
        <v>Brennan Johnson</v>
      </c>
      <c r="B74" s="31" t="str">
        <f>IF([1]FINAL!B74=0,"",[1]FINAL!B74)</f>
        <v>Johnson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TOT</v>
      </c>
      <c r="F74" s="43">
        <f>IFERROR(VLOOKUP($E74,Table2!$B$1:$C$21,MATCH("MP",Table2!$B$1:$C$1,0),0),"")</f>
        <v>18</v>
      </c>
      <c r="G74" s="32">
        <f>IFERROR(VLOOKUP(A74,PlayingTime!$B$1:$Z$999,MATCH("Min",PlayingTime!$B$2:$Z$2,0),0),0)</f>
        <v>685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685</v>
      </c>
      <c r="L74" s="31">
        <f>IFERROR(VLOOKUP(A74,PlayerStats!$B$1:$Z$999,MATCH("xG",PlayerStats!$B$2:$Z$2,0),0),0)</f>
        <v>2.9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2.9</v>
      </c>
      <c r="Q74" s="31">
        <f>IFERROR(VLOOKUP(A74,PlayerStats!$B$1:$Z$999,MATCH("xAG",PlayerStats!$B$2:$Z$2,0),0),0)</f>
        <v>2.1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2.1</v>
      </c>
      <c r="V74" s="41">
        <f t="shared" si="7"/>
        <v>45</v>
      </c>
      <c r="X74" s="42" t="str">
        <f>API!M74&amp;" "&amp;API!V74</f>
        <v>Jaidon Anthony</v>
      </c>
      <c r="Y74" s="42">
        <f>API!AC74</f>
        <v>3</v>
      </c>
    </row>
    <row r="75" spans="1:25">
      <c r="A75" s="31" t="str">
        <f>IF([1]FINAL!A75=0,"",[1]FINAL!A75)</f>
        <v>Nathan Patterson</v>
      </c>
      <c r="B75" s="31" t="str">
        <f>IF([1]FINAL!B75=0,"",[1]FINAL!B75)</f>
        <v>Patterson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EVE</v>
      </c>
      <c r="F75" s="43">
        <f>IFERROR(VLOOKUP($E75,Table2!$B$1:$C$21,MATCH("MP",Table2!$B$1:$C$1,0),0),"")</f>
        <v>18</v>
      </c>
      <c r="G75" s="32">
        <f>IFERROR(VLOOKUP(A75,PlayingTime!$B$1:$Z$999,MATCH("Min",PlayingTime!$B$2:$Z$2,0),0),0)</f>
        <v>799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799</v>
      </c>
      <c r="L75" s="31">
        <f>IFERROR(VLOOKUP(A75,PlayerStats!$B$1:$Z$999,MATCH("xG",PlayerStats!$B$2:$Z$2,0),0),0)</f>
        <v>0.3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0.3</v>
      </c>
      <c r="Q75" s="31">
        <f>IFERROR(VLOOKUP(A75,PlayerStats!$B$1:$Z$999,MATCH("xAG",PlayerStats!$B$2:$Z$2,0),0),0)</f>
        <v>1.6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1.6</v>
      </c>
      <c r="V75" s="41">
        <f t="shared" si="7"/>
        <v>33</v>
      </c>
      <c r="X75" s="42" t="str">
        <f>API!M75&amp;" "&amp;API!V75</f>
        <v>Philip Billing</v>
      </c>
      <c r="Y75" s="42">
        <f>API!AC75</f>
        <v>48</v>
      </c>
    </row>
    <row r="76" spans="1:25">
      <c r="A76" s="31" t="str">
        <f>IF([1]FINAL!A76=0,"",[1]FINAL!A76)</f>
        <v>Kaoru Mitoma</v>
      </c>
      <c r="B76" s="31" t="str">
        <f>IF([1]FINAL!B76=0,"",[1]FINAL!B76)</f>
        <v>Mitoma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18</v>
      </c>
      <c r="G76" s="32">
        <f>IFERROR(VLOOKUP(A76,PlayingTime!$B$1:$Z$999,MATCH("Min",PlayingTime!$B$2:$Z$2,0),0),0)</f>
        <v>1321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1321</v>
      </c>
      <c r="L76" s="31">
        <f>IFERROR(VLOOKUP(A76,PlayerStats!$B$1:$Z$999,MATCH("xG",PlayerStats!$B$2:$Z$2,0),0),0)</f>
        <v>3.2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3.2</v>
      </c>
      <c r="Q76" s="31">
        <f>IFERROR(VLOOKUP(A76,PlayerStats!$B$1:$Z$999,MATCH("xAG",PlayerStats!$B$2:$Z$2,0),0),0)</f>
        <v>2.6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2.6</v>
      </c>
      <c r="V76" s="41">
        <f t="shared" si="7"/>
        <v>63</v>
      </c>
      <c r="X76" s="42" t="str">
        <f>API!M76&amp;" "&amp;API!V76</f>
        <v>David Brooks</v>
      </c>
      <c r="Y76" s="42">
        <f>API!AC76</f>
        <v>17</v>
      </c>
    </row>
    <row r="77" spans="1:25">
      <c r="A77" s="31" t="str">
        <f>IF([1]FINAL!A77=0,"",[1]FINAL!A77)</f>
        <v>Benoît Badiashile</v>
      </c>
      <c r="B77" s="31" t="str">
        <f>IF([1]FINAL!B77=0,"",[1]FINAL!B77)</f>
        <v>B.Badiashile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CHE</v>
      </c>
      <c r="F77" s="43">
        <f>IFERROR(VLOOKUP($E77,Table2!$B$1:$C$21,MATCH("MP",Table2!$B$1:$C$1,0),0),"")</f>
        <v>18</v>
      </c>
      <c r="G77" s="32">
        <f>IFERROR(VLOOKUP(A77,PlayingTime!$B$1:$Z$999,MATCH("Min",PlayingTime!$B$2:$Z$2,0),0),0)</f>
        <v>371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371</v>
      </c>
      <c r="L77" s="31">
        <f>IFERROR(VLOOKUP(A77,PlayerStats!$B$1:$Z$999,MATCH("xG",PlayerStats!$B$2:$Z$2,0),0),0)</f>
        <v>0.1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0.1</v>
      </c>
      <c r="Q77" s="31">
        <f>IFERROR(VLOOKUP(A77,PlayerStats!$B$1:$Z$999,MATCH("xAG",PlayerStats!$B$2:$Z$2,0),0),0)</f>
        <v>0.5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0.5</v>
      </c>
      <c r="V77" s="41">
        <f t="shared" si="7"/>
        <v>15</v>
      </c>
      <c r="X77" s="42" t="str">
        <f>API!M77&amp;" "&amp;API!V77</f>
        <v>Ryan Christie</v>
      </c>
      <c r="Y77" s="42">
        <f>API!AC77</f>
        <v>42</v>
      </c>
    </row>
    <row r="78" spans="1:25">
      <c r="A78" s="31" t="str">
        <f>IF([1]FINAL!A78=0,"",[1]FINAL!A78)</f>
        <v>William Saliba</v>
      </c>
      <c r="B78" s="31" t="str">
        <f>IF([1]FINAL!B78=0,"",[1]FINAL!B78)</f>
        <v>Saliba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ARS</v>
      </c>
      <c r="F78" s="43">
        <f>IFERROR(VLOOKUP($E78,Table2!$B$1:$C$21,MATCH("MP",Table2!$B$1:$C$1,0),0),"")</f>
        <v>18</v>
      </c>
      <c r="G78" s="32">
        <f>IFERROR(VLOOKUP(A78,PlayingTime!$B$1:$Z$999,MATCH("Min",PlayingTime!$B$2:$Z$2,0),0),0)</f>
        <v>1620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1620</v>
      </c>
      <c r="L78" s="31">
        <f>IFERROR(VLOOKUP(A78,PlayerStats!$B$1:$Z$999,MATCH("xG",PlayerStats!$B$2:$Z$2,0),0),0)</f>
        <v>1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1</v>
      </c>
      <c r="Q78" s="31">
        <f>IFERROR(VLOOKUP(A78,PlayerStats!$B$1:$Z$999,MATCH("xAG",PlayerStats!$B$2:$Z$2,0),0),0)</f>
        <v>0.1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0.1</v>
      </c>
      <c r="V78" s="41">
        <f t="shared" si="7"/>
        <v>74</v>
      </c>
      <c r="X78" s="42" t="str">
        <f>API!M78&amp;" "&amp;API!V78</f>
        <v>Lewis Cook</v>
      </c>
      <c r="Y78" s="42">
        <f>API!AC78</f>
        <v>28</v>
      </c>
    </row>
    <row r="79" spans="1:25">
      <c r="A79" s="31" t="str">
        <f>IF([1]FINAL!A79=0,"",[1]FINAL!A79)</f>
        <v>James Tarkowski</v>
      </c>
      <c r="B79" s="31" t="str">
        <f>IF([1]FINAL!B79=0,"",[1]FINAL!B79)</f>
        <v>Tarkowski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EVE</v>
      </c>
      <c r="F79" s="43">
        <f>IFERROR(VLOOKUP($E79,Table2!$B$1:$C$21,MATCH("MP",Table2!$B$1:$C$1,0),0),"")</f>
        <v>18</v>
      </c>
      <c r="G79" s="32">
        <f>IFERROR(VLOOKUP(A79,PlayingTime!$B$1:$Z$999,MATCH("Min",PlayingTime!$B$2:$Z$2,0),0),0)</f>
        <v>1619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1619</v>
      </c>
      <c r="L79" s="31">
        <f>IFERROR(VLOOKUP(A79,PlayerStats!$B$1:$Z$999,MATCH("xG",PlayerStats!$B$2:$Z$2,0),0),0)</f>
        <v>1.1000000000000001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1.1000000000000001</v>
      </c>
      <c r="Q79" s="31">
        <f>IFERROR(VLOOKUP(A79,PlayerStats!$B$1:$Z$999,MATCH("xAG",PlayerStats!$B$2:$Z$2,0),0),0)</f>
        <v>0.7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0.7</v>
      </c>
      <c r="V79" s="41">
        <f t="shared" si="7"/>
        <v>65</v>
      </c>
      <c r="X79" s="42" t="str">
        <f>API!M79&amp;" "&amp;API!V79</f>
        <v>Siriki Dembélé</v>
      </c>
      <c r="Y79" s="42">
        <f>API!AC79</f>
        <v>0</v>
      </c>
    </row>
    <row r="80" spans="1:25">
      <c r="A80" s="31" t="str">
        <f>IF([1]FINAL!A80=0,"",[1]FINAL!A80)</f>
        <v>Cristian Romero</v>
      </c>
      <c r="B80" s="31" t="str">
        <f>IF([1]FINAL!B80=0,"",[1]FINAL!B80)</f>
        <v>Romero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TOT</v>
      </c>
      <c r="F80" s="43">
        <f>IFERROR(VLOOKUP($E80,Table2!$B$1:$C$21,MATCH("MP",Table2!$B$1:$C$1,0),0),"")</f>
        <v>18</v>
      </c>
      <c r="G80" s="32">
        <f>IFERROR(VLOOKUP(A80,PlayingTime!$B$1:$Z$999,MATCH("Min",PlayingTime!$B$2:$Z$2,0),0),0)</f>
        <v>1170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1170</v>
      </c>
      <c r="L80" s="31">
        <f>IFERROR(VLOOKUP(A80,PlayerStats!$B$1:$Z$999,MATCH("xG",PlayerStats!$B$2:$Z$2,0),0),0)</f>
        <v>1.2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1.2</v>
      </c>
      <c r="Q80" s="31">
        <f>IFERROR(VLOOKUP(A80,PlayerStats!$B$1:$Z$999,MATCH("xAG",PlayerStats!$B$2:$Z$2,0),0),0)</f>
        <v>0.2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0.2</v>
      </c>
      <c r="V80" s="41">
        <f t="shared" si="7"/>
        <v>62</v>
      </c>
      <c r="X80" s="42" t="str">
        <f>API!M80&amp;" "&amp;API!V80</f>
        <v>Ryan Fredericks</v>
      </c>
      <c r="Y80" s="42">
        <f>API!AC80</f>
        <v>0</v>
      </c>
    </row>
    <row r="81" spans="1:25">
      <c r="A81" s="31" t="str">
        <f>IF([1]FINAL!A81=0,"",[1]FINAL!A81)</f>
        <v>James Ward-Prowse</v>
      </c>
      <c r="B81" s="31" t="str">
        <f>IF([1]FINAL!B81=0,"",[1]FINAL!B81)</f>
        <v>Ward-Prowse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WHU</v>
      </c>
      <c r="F81" s="43">
        <f>IFERROR(VLOOKUP($E81,Table2!$B$1:$C$21,MATCH("MP",Table2!$B$1:$C$1,0),0),"")</f>
        <v>18</v>
      </c>
      <c r="G81" s="32">
        <f>IFERROR(VLOOKUP(A81,PlayingTime!$B$1:$Z$999,MATCH("Min",PlayingTime!$B$2:$Z$2,0),0),0)</f>
        <v>1502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1502</v>
      </c>
      <c r="L81" s="31">
        <f>IFERROR(VLOOKUP(A81,PlayerStats!$B$1:$Z$999,MATCH("xG",PlayerStats!$B$2:$Z$2,0),0),0)</f>
        <v>3.1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3.1</v>
      </c>
      <c r="Q81" s="31">
        <f>IFERROR(VLOOKUP(A81,PlayerStats!$B$1:$Z$999,MATCH("xAG",PlayerStats!$B$2:$Z$2,0),0),0)</f>
        <v>3.6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3.6</v>
      </c>
      <c r="V81" s="41">
        <f t="shared" si="7"/>
        <v>73</v>
      </c>
      <c r="X81" s="42" t="str">
        <f>API!M81&amp;" "&amp;API!V81</f>
        <v>James Hill</v>
      </c>
      <c r="Y81" s="42">
        <f>API!AC81</f>
        <v>1</v>
      </c>
    </row>
    <row r="82" spans="1:25">
      <c r="A82" s="31" t="str">
        <f>IF([1]FINAL!A82=0,"",[1]FINAL!A82)</f>
        <v>Solly March</v>
      </c>
      <c r="B82" s="31" t="str">
        <f>IF([1]FINAL!B82=0,"",[1]FINAL!B82)</f>
        <v>March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BHA</v>
      </c>
      <c r="F82" s="43">
        <f>IFERROR(VLOOKUP($E82,Table2!$B$1:$C$21,MATCH("MP",Table2!$B$1:$C$1,0),0),"")</f>
        <v>18</v>
      </c>
      <c r="G82" s="32">
        <f>IFERROR(VLOOKUP(A82,PlayingTime!$B$1:$Z$999,MATCH("Min",PlayingTime!$B$2:$Z$2,0),0),0)</f>
        <v>554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554</v>
      </c>
      <c r="L82" s="31">
        <f>IFERROR(VLOOKUP(A82,PlayerStats!$B$1:$Z$999,MATCH("xG",PlayerStats!$B$2:$Z$2,0),0),0)</f>
        <v>2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2</v>
      </c>
      <c r="Q82" s="31">
        <f>IFERROR(VLOOKUP(A82,PlayerStats!$B$1:$Z$999,MATCH("xAG",PlayerStats!$B$2:$Z$2,0),0),0)</f>
        <v>1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1</v>
      </c>
      <c r="V82" s="41">
        <f t="shared" si="7"/>
        <v>39</v>
      </c>
      <c r="X82" s="42" t="str">
        <f>API!M82&amp;" "&amp;API!V82</f>
        <v>Lloyd Kelly</v>
      </c>
      <c r="Y82" s="42">
        <f>API!AC82</f>
        <v>20</v>
      </c>
    </row>
    <row r="83" spans="1:25">
      <c r="A83" s="31" t="str">
        <f>IF([1]FINAL!A83=0,"",[1]FINAL!A83)</f>
        <v>Jay Rodriguez</v>
      </c>
      <c r="B83" s="31" t="str">
        <f>IF([1]FINAL!B83=0,"",[1]FINAL!B83)</f>
        <v>Rodriguez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BUR</v>
      </c>
      <c r="F83" s="43">
        <f>IFERROR(VLOOKUP($E83,Table2!$B$1:$C$21,MATCH("MP",Table2!$B$1:$C$1,0),0),"")</f>
        <v>18</v>
      </c>
      <c r="G83" s="32">
        <f>IFERROR(VLOOKUP(A83,PlayingTime!$B$1:$Z$999,MATCH("Min",PlayingTime!$B$2:$Z$2,0),0),0)</f>
        <v>701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701</v>
      </c>
      <c r="L83" s="31">
        <f>IFERROR(VLOOKUP(A83,PlayerStats!$B$1:$Z$999,MATCH("xG",PlayerStats!$B$2:$Z$2,0),0),0)</f>
        <v>3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3</v>
      </c>
      <c r="Q83" s="31">
        <f>IFERROR(VLOOKUP(A83,PlayerStats!$B$1:$Z$999,MATCH("xAG",PlayerStats!$B$2:$Z$2,0),0),0)</f>
        <v>0.1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0.1</v>
      </c>
      <c r="V83" s="41">
        <f t="shared" si="7"/>
        <v>33</v>
      </c>
      <c r="X83" s="42" t="str">
        <f>API!M83&amp;" "&amp;API!V83</f>
        <v>Gavin Kilkenny</v>
      </c>
      <c r="Y83" s="42">
        <f>API!AC83</f>
        <v>0</v>
      </c>
    </row>
    <row r="84" spans="1:25">
      <c r="A84" s="31" t="str">
        <f>IF([1]FINAL!A84=0,"",[1]FINAL!A84)</f>
        <v>Odsonne Edouard</v>
      </c>
      <c r="B84" s="31" t="str">
        <f>IF([1]FINAL!B84=0,"",[1]FINAL!B84)</f>
        <v>Edouard</v>
      </c>
      <c r="C84" s="31" t="str">
        <f>IF([1]FINAL!C84=0,"",[1]FINAL!C84)</f>
        <v>Odsonne Édouard</v>
      </c>
      <c r="D84" s="31" t="str">
        <f>IF([1]FINAL!D84=0,"",[1]FINAL!D84)</f>
        <v/>
      </c>
      <c r="E84" s="42" t="str">
        <f>[1]FINAL!M84</f>
        <v>CRY</v>
      </c>
      <c r="F84" s="43">
        <f>IFERROR(VLOOKUP($E84,Table2!$B$1:$C$21,MATCH("MP",Table2!$B$1:$C$1,0),0),"")</f>
        <v>18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1242</v>
      </c>
      <c r="J84" s="32">
        <f>IFERROR(VLOOKUP(D84,PlayingTime!$B$1:$Z$999,MATCH("Min",PlayingTime!$B$2:$Z$2,0),0),0)</f>
        <v>0</v>
      </c>
      <c r="K84" s="37">
        <f t="shared" si="4"/>
        <v>1242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5</v>
      </c>
      <c r="O84" s="31">
        <f>IFERROR(VLOOKUP(D84,PlayerStats!$B$1:$Z$999,MATCH("xG",PlayerStats!$B$2:$Z$2,0),0),0)</f>
        <v>0</v>
      </c>
      <c r="P84" s="39">
        <f t="shared" si="5"/>
        <v>5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0.9</v>
      </c>
      <c r="T84" s="31">
        <f>IFERROR(VLOOKUP(D84,PlayerStats!$B$1:$Z$999,MATCH("xAG",PlayerStats!$B$2:$Z$2,0),0),0)</f>
        <v>0</v>
      </c>
      <c r="U84" s="39">
        <f t="shared" si="6"/>
        <v>0.9</v>
      </c>
      <c r="V84" s="41">
        <f t="shared" si="7"/>
        <v>59</v>
      </c>
      <c r="X84" s="42" t="str">
        <f>API!M84&amp;" "&amp;API!V84</f>
        <v>Justin Kluivert</v>
      </c>
      <c r="Y84" s="42">
        <f>API!AC84</f>
        <v>30</v>
      </c>
    </row>
    <row r="85" spans="1:25">
      <c r="A85" s="31" t="str">
        <f>IF([1]FINAL!A85=0,"",[1]FINAL!A85)</f>
        <v>Simon Adingra</v>
      </c>
      <c r="B85" s="31" t="str">
        <f>IF([1]FINAL!B85=0,"",[1]FINAL!B85)</f>
        <v>Adingra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BHA</v>
      </c>
      <c r="F85" s="43">
        <f>IFERROR(VLOOKUP($E85,Table2!$B$1:$C$21,MATCH("MP",Table2!$B$1:$C$1,0),0),"")</f>
        <v>18</v>
      </c>
      <c r="G85" s="32">
        <f>IFERROR(VLOOKUP(A85,PlayingTime!$B$1:$Z$999,MATCH("Min",PlayingTime!$B$2:$Z$2,0),0),0)</f>
        <v>1142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1142</v>
      </c>
      <c r="L85" s="31">
        <f>IFERROR(VLOOKUP(A85,PlayerStats!$B$1:$Z$999,MATCH("xG",PlayerStats!$B$2:$Z$2,0),0),0)</f>
        <v>2.4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2.4</v>
      </c>
      <c r="Q85" s="31">
        <f>IFERROR(VLOOKUP(A85,PlayerStats!$B$1:$Z$999,MATCH("xAG",PlayerStats!$B$2:$Z$2,0),0),0)</f>
        <v>2.1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2.1</v>
      </c>
      <c r="V85" s="41">
        <f t="shared" si="7"/>
        <v>56</v>
      </c>
      <c r="X85" s="42" t="str">
        <f>API!M85&amp;" "&amp;API!V85</f>
        <v>Jamal Lowe</v>
      </c>
      <c r="Y85" s="42">
        <f>API!AC85</f>
        <v>0</v>
      </c>
    </row>
    <row r="86" spans="1:25">
      <c r="A86" s="31" t="str">
        <f>IF([1]FINAL!A86=0,"",[1]FINAL!A86)</f>
        <v>Harry Toffolo</v>
      </c>
      <c r="B86" s="31" t="str">
        <f>IF([1]FINAL!B86=0,"",[1]FINAL!B86)</f>
        <v>Toffolo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NFO</v>
      </c>
      <c r="F86" s="43">
        <f>IFERROR(VLOOKUP($E86,Table2!$B$1:$C$21,MATCH("MP",Table2!$B$1:$C$1,0),0),"")</f>
        <v>18</v>
      </c>
      <c r="G86" s="32">
        <f>IFERROR(VLOOKUP(A86,PlayingTime!$B$1:$Z$999,MATCH("Min",PlayingTime!$B$2:$Z$2,0),0),0)</f>
        <v>918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918</v>
      </c>
      <c r="L86" s="31">
        <f>IFERROR(VLOOKUP(A86,PlayerStats!$B$1:$Z$999,MATCH("xG",PlayerStats!$B$2:$Z$2,0),0),0)</f>
        <v>1.6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1.6</v>
      </c>
      <c r="Q86" s="31">
        <f>IFERROR(VLOOKUP(A86,PlayerStats!$B$1:$Z$999,MATCH("xAG",PlayerStats!$B$2:$Z$2,0),0),0)</f>
        <v>1.1000000000000001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1.1000000000000001</v>
      </c>
      <c r="V86" s="41">
        <f t="shared" si="7"/>
        <v>39</v>
      </c>
      <c r="X86" s="42" t="str">
        <f>API!M86&amp;" "&amp;API!V86</f>
        <v>Emiliano Marcondes</v>
      </c>
      <c r="Y86" s="42">
        <f>API!AC86</f>
        <v>0</v>
      </c>
    </row>
    <row r="87" spans="1:25">
      <c r="A87" s="31" t="str">
        <f>IF([1]FINAL!A87=0,"",[1]FINAL!A87)</f>
        <v>Pau Torres</v>
      </c>
      <c r="B87" s="31" t="str">
        <f>IF([1]FINAL!B87=0,"",[1]FINAL!B87)</f>
        <v>Pau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AVL</v>
      </c>
      <c r="F87" s="43">
        <f>IFERROR(VLOOKUP($E87,Table2!$B$1:$C$21,MATCH("MP",Table2!$B$1:$C$1,0),0),"")</f>
        <v>18</v>
      </c>
      <c r="G87" s="32">
        <f>IFERROR(VLOOKUP(A87,PlayingTime!$B$1:$Z$999,MATCH("Min",PlayingTime!$B$2:$Z$2,0),0),0)</f>
        <v>1490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1490</v>
      </c>
      <c r="L87" s="31">
        <f>IFERROR(VLOOKUP(A87,PlayerStats!$B$1:$Z$999,MATCH("xG",PlayerStats!$B$2:$Z$2,0),0),0)</f>
        <v>0.9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0.9</v>
      </c>
      <c r="Q87" s="31">
        <f>IFERROR(VLOOKUP(A87,PlayerStats!$B$1:$Z$999,MATCH("xAG",PlayerStats!$B$2:$Z$2,0),0),0)</f>
        <v>0.4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0.4</v>
      </c>
      <c r="V87" s="41">
        <f t="shared" si="7"/>
        <v>60</v>
      </c>
      <c r="X87" s="42" t="str">
        <f>API!M87&amp;" "&amp;API!V87</f>
        <v>Chris Mepham</v>
      </c>
      <c r="Y87" s="42">
        <f>API!AC87</f>
        <v>4</v>
      </c>
    </row>
    <row r="88" spans="1:25">
      <c r="A88" s="31" t="str">
        <f>IF([1]FINAL!A88=0,"",[1]FINAL!A88)</f>
        <v>Lyle Foster</v>
      </c>
      <c r="B88" s="31" t="str">
        <f>IF([1]FINAL!B88=0,"",[1]FINAL!B88)</f>
        <v>Foster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BUR</v>
      </c>
      <c r="F88" s="43">
        <f>IFERROR(VLOOKUP($E88,Table2!$B$1:$C$21,MATCH("MP",Table2!$B$1:$C$1,0),0),"")</f>
        <v>18</v>
      </c>
      <c r="G88" s="32">
        <f>IFERROR(VLOOKUP(A88,PlayingTime!$B$1:$Z$999,MATCH("Min",PlayingTime!$B$2:$Z$2,0),0),0)</f>
        <v>716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716</v>
      </c>
      <c r="L88" s="31">
        <f>IFERROR(VLOOKUP(A88,PlayerStats!$B$1:$Z$999,MATCH("xG",PlayerStats!$B$2:$Z$2,0),0),0)</f>
        <v>1.7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1.7</v>
      </c>
      <c r="Q88" s="31">
        <f>IFERROR(VLOOKUP(A88,PlayerStats!$B$1:$Z$999,MATCH("xAG",PlayerStats!$B$2:$Z$2,0),0),0)</f>
        <v>1.3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1.3</v>
      </c>
      <c r="V88" s="41">
        <f t="shared" si="7"/>
        <v>39</v>
      </c>
      <c r="X88" s="42" t="str">
        <f>API!M88&amp;" "&amp;API!V88</f>
        <v>Kieffer Moore</v>
      </c>
      <c r="Y88" s="42">
        <f>API!AC88</f>
        <v>13</v>
      </c>
    </row>
    <row r="89" spans="1:25">
      <c r="A89" s="31" t="str">
        <f>IF([1]FINAL!A89=0,"",[1]FINAL!A89)</f>
        <v>Enzo Fernández</v>
      </c>
      <c r="B89" s="31" t="str">
        <f>IF([1]FINAL!B89=0,"",[1]FINAL!B89)</f>
        <v>Enzo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CHE</v>
      </c>
      <c r="F89" s="43">
        <f>IFERROR(VLOOKUP($E89,Table2!$B$1:$C$21,MATCH("MP",Table2!$B$1:$C$1,0),0),"")</f>
        <v>18</v>
      </c>
      <c r="G89" s="32">
        <f>IFERROR(VLOOKUP(A89,PlayingTime!$B$1:$Z$999,MATCH("Min",PlayingTime!$B$2:$Z$2,0),0),0)</f>
        <v>1253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1253</v>
      </c>
      <c r="L89" s="31">
        <f>IFERROR(VLOOKUP(A89,PlayerStats!$B$1:$Z$999,MATCH("xG",PlayerStats!$B$2:$Z$2,0),0),0)</f>
        <v>4.8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4.8</v>
      </c>
      <c r="Q89" s="31">
        <f>IFERROR(VLOOKUP(A89,PlayerStats!$B$1:$Z$999,MATCH("xAG",PlayerStats!$B$2:$Z$2,0),0),0)</f>
        <v>1.1000000000000001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1.1000000000000001</v>
      </c>
      <c r="V89" s="41">
        <f t="shared" si="7"/>
        <v>44</v>
      </c>
      <c r="X89" s="42" t="str">
        <f>API!M89&amp;" "&amp;API!V89</f>
        <v>Norberto Murara Neto</v>
      </c>
      <c r="Y89" s="42">
        <f>API!AC89</f>
        <v>58</v>
      </c>
    </row>
    <row r="90" spans="1:25">
      <c r="A90" s="31" t="str">
        <f>IF([1]FINAL!A90=0,"",[1]FINAL!A90)</f>
        <v>Alisson Ramses Becker</v>
      </c>
      <c r="B90" s="31" t="str">
        <f>IF([1]FINAL!B90=0,"",[1]FINAL!B90)</f>
        <v>A.Becker</v>
      </c>
      <c r="C90" s="31" t="str">
        <f>IF([1]FINAL!C90=0,"",[1]FINAL!C90)</f>
        <v>Alisson</v>
      </c>
      <c r="D90" s="31" t="str">
        <f>IF([1]FINAL!D90=0,"",[1]FINAL!D90)</f>
        <v/>
      </c>
      <c r="E90" s="42" t="str">
        <f>[1]FINAL!M90</f>
        <v>LIV</v>
      </c>
      <c r="F90" s="43">
        <f>IFERROR(VLOOKUP($E90,Table2!$B$1:$C$21,MATCH("MP",Table2!$B$1:$C$1,0),0),"")</f>
        <v>18</v>
      </c>
      <c r="G90" s="32">
        <f>IFERROR(VLOOKUP(A90,PlayingTime!$B$1:$Z$999,MATCH("Min",PlayingTime!$B$2:$Z$2,0),0),0)</f>
        <v>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1440</v>
      </c>
      <c r="J90" s="32">
        <f>IFERROR(VLOOKUP(D90,PlayingTime!$B$1:$Z$999,MATCH("Min",PlayingTime!$B$2:$Z$2,0),0),0)</f>
        <v>0</v>
      </c>
      <c r="K90" s="37">
        <f t="shared" si="4"/>
        <v>1440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70</v>
      </c>
      <c r="X90" s="42" t="str">
        <f>API!M90&amp;" "&amp;API!V90</f>
        <v>Dango Ouattara</v>
      </c>
      <c r="Y90" s="42">
        <f>API!AC90</f>
        <v>12</v>
      </c>
    </row>
    <row r="91" spans="1:25">
      <c r="A91" s="31" t="str">
        <f>IF([1]FINAL!A91=0,"",[1]FINAL!A91)</f>
        <v>Elijah Adebayo</v>
      </c>
      <c r="B91" s="31" t="str">
        <f>IF([1]FINAL!B91=0,"",[1]FINAL!B91)</f>
        <v>Adebayo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LUT</v>
      </c>
      <c r="F91" s="43">
        <f>IFERROR(VLOOKUP($E91,Table2!$B$1:$C$21,MATCH("MP",Table2!$B$1:$C$1,0),0),"")</f>
        <v>17</v>
      </c>
      <c r="G91" s="32">
        <f>IFERROR(VLOOKUP(A91,PlayingTime!$B$1:$Z$999,MATCH("Min",PlayingTime!$B$2:$Z$2,0),0),0)</f>
        <v>665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665</v>
      </c>
      <c r="L91" s="31">
        <f>IFERROR(VLOOKUP(A91,PlayerStats!$B$1:$Z$999,MATCH("xG",PlayerStats!$B$2:$Z$2,0),0),0)</f>
        <v>2.4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2.4</v>
      </c>
      <c r="Q91" s="31">
        <f>IFERROR(VLOOKUP(A91,PlayerStats!$B$1:$Z$999,MATCH("xAG",PlayerStats!$B$2:$Z$2,0),0),0)</f>
        <v>0.4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0.4</v>
      </c>
      <c r="V91" s="41">
        <f t="shared" si="7"/>
        <v>42</v>
      </c>
      <c r="X91" s="42" t="str">
        <f>API!M91&amp;" "&amp;API!V91</f>
        <v>Ben Pearson</v>
      </c>
      <c r="Y91" s="42">
        <f>API!AC91</f>
        <v>0</v>
      </c>
    </row>
    <row r="92" spans="1:25">
      <c r="A92" s="31" t="str">
        <f>IF([1]FINAL!A92=0,"",[1]FINAL!A92)</f>
        <v>Sven Botman</v>
      </c>
      <c r="B92" s="31" t="str">
        <f>IF([1]FINAL!B92=0,"",[1]FINAL!B92)</f>
        <v>Botman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NEW</v>
      </c>
      <c r="F92" s="43">
        <f>IFERROR(VLOOKUP($E92,Table2!$B$1:$C$21,MATCH("MP",Table2!$B$1:$C$1,0),0),"")</f>
        <v>18</v>
      </c>
      <c r="G92" s="32">
        <f>IFERROR(VLOOKUP(A92,PlayingTime!$B$1:$Z$999,MATCH("Min",PlayingTime!$B$2:$Z$2,0),0),0)</f>
        <v>507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507</v>
      </c>
      <c r="L92" s="31">
        <f>IFERROR(VLOOKUP(A92,PlayerStats!$B$1:$Z$999,MATCH("xG",PlayerStats!$B$2:$Z$2,0),0),0)</f>
        <v>0.3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0.3</v>
      </c>
      <c r="Q92" s="31">
        <f>IFERROR(VLOOKUP(A92,PlayerStats!$B$1:$Z$999,MATCH("xAG",PlayerStats!$B$2:$Z$2,0),0),0)</f>
        <v>0.8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0.8</v>
      </c>
      <c r="V92" s="41">
        <f t="shared" si="7"/>
        <v>32</v>
      </c>
      <c r="X92" s="42" t="str">
        <f>API!M92&amp;" "&amp;API!V92</f>
        <v>Darren Randolph</v>
      </c>
      <c r="Y92" s="42">
        <f>API!AC92</f>
        <v>0</v>
      </c>
    </row>
    <row r="93" spans="1:25">
      <c r="A93" s="31" t="str">
        <f>IF([1]FINAL!A93=0,"",[1]FINAL!A93)</f>
        <v>Anthony Elanga</v>
      </c>
      <c r="B93" s="31" t="str">
        <f>IF([1]FINAL!B93=0,"",[1]FINAL!B93)</f>
        <v>Elanga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NFO</v>
      </c>
      <c r="F93" s="43">
        <f>IFERROR(VLOOKUP($E93,Table2!$B$1:$C$21,MATCH("MP",Table2!$B$1:$C$1,0),0),"")</f>
        <v>18</v>
      </c>
      <c r="G93" s="32">
        <f>IFERROR(VLOOKUP(A93,PlayingTime!$B$1:$Z$999,MATCH("Min",PlayingTime!$B$2:$Z$2,0),0),0)</f>
        <v>1188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1188</v>
      </c>
      <c r="L93" s="31">
        <f>IFERROR(VLOOKUP(A93,PlayerStats!$B$1:$Z$999,MATCH("xG",PlayerStats!$B$2:$Z$2,0),0),0)</f>
        <v>2.2999999999999998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2.2999999999999998</v>
      </c>
      <c r="Q93" s="31">
        <f>IFERROR(VLOOKUP(A93,PlayerStats!$B$1:$Z$999,MATCH("xAG",PlayerStats!$B$2:$Z$2,0),0),0)</f>
        <v>2.8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2.8</v>
      </c>
      <c r="V93" s="41">
        <f t="shared" si="7"/>
        <v>61</v>
      </c>
      <c r="X93" s="42" t="str">
        <f>API!M93&amp;" "&amp;API!V93</f>
        <v>Joe Rothwell</v>
      </c>
      <c r="Y93" s="42">
        <f>API!AC93</f>
        <v>13</v>
      </c>
    </row>
    <row r="94" spans="1:25">
      <c r="A94" s="31" t="str">
        <f>IF([1]FINAL!A94=0,"",[1]FINAL!A94)</f>
        <v>Dominik Szoboszlai</v>
      </c>
      <c r="B94" s="31" t="str">
        <f>IF([1]FINAL!B94=0,"",[1]FINAL!B94)</f>
        <v>Szoboszlai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LIV</v>
      </c>
      <c r="F94" s="43">
        <f>IFERROR(VLOOKUP($E94,Table2!$B$1:$C$21,MATCH("MP",Table2!$B$1:$C$1,0),0),"")</f>
        <v>18</v>
      </c>
      <c r="G94" s="32">
        <f>IFERROR(VLOOKUP(A94,PlayingTime!$B$1:$Z$999,MATCH("Min",PlayingTime!$B$2:$Z$2,0),0),0)</f>
        <v>1502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1502</v>
      </c>
      <c r="L94" s="31">
        <f>IFERROR(VLOOKUP(A94,PlayerStats!$B$1:$Z$999,MATCH("xG",PlayerStats!$B$2:$Z$2,0),0),0)</f>
        <v>1.7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1.7</v>
      </c>
      <c r="Q94" s="31">
        <f>IFERROR(VLOOKUP(A94,PlayerStats!$B$1:$Z$999,MATCH("xAG",PlayerStats!$B$2:$Z$2,0),0),0)</f>
        <v>4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4</v>
      </c>
      <c r="V94" s="41">
        <f t="shared" si="7"/>
        <v>70</v>
      </c>
      <c r="X94" s="42" t="str">
        <f>API!M94&amp;" "&amp;API!V94</f>
        <v>Antoine Semenyo</v>
      </c>
      <c r="Y94" s="42">
        <f>API!AC94</f>
        <v>41</v>
      </c>
    </row>
    <row r="95" spans="1:25">
      <c r="A95" s="31" t="str">
        <f>IF([1]FINAL!A95=0,"",[1]FINAL!A95)</f>
        <v>Aaron Ramsdale</v>
      </c>
      <c r="B95" s="31" t="str">
        <f>IF([1]FINAL!B95=0,"",[1]FINAL!B95)</f>
        <v>Ramsdale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ARS</v>
      </c>
      <c r="F95" s="43">
        <f>IFERROR(VLOOKUP($E95,Table2!$B$1:$C$21,MATCH("MP",Table2!$B$1:$C$1,0),0),"")</f>
        <v>18</v>
      </c>
      <c r="G95" s="32">
        <f>IFERROR(VLOOKUP(A95,PlayingTime!$B$1:$Z$999,MATCH("Min",PlayingTime!$B$2:$Z$2,0),0),0)</f>
        <v>450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450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</v>
      </c>
      <c r="V95" s="41">
        <f t="shared" si="7"/>
        <v>17</v>
      </c>
      <c r="X95" s="42" t="str">
        <f>API!M95&amp;" "&amp;API!V95</f>
        <v>Marcos Senesi</v>
      </c>
      <c r="Y95" s="42">
        <f>API!AC95</f>
        <v>50</v>
      </c>
    </row>
    <row r="96" spans="1:25">
      <c r="A96" s="31" t="str">
        <f>IF([1]FINAL!A96=0,"",[1]FINAL!A96)</f>
        <v>James Maddison</v>
      </c>
      <c r="B96" s="31" t="str">
        <f>IF([1]FINAL!B96=0,"",[1]FINAL!B96)</f>
        <v>Maddison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TOT</v>
      </c>
      <c r="F96" s="43">
        <f>IFERROR(VLOOKUP($E96,Table2!$B$1:$C$21,MATCH("MP",Table2!$B$1:$C$1,0),0),"")</f>
        <v>18</v>
      </c>
      <c r="G96" s="32">
        <f>IFERROR(VLOOKUP(A96,PlayingTime!$B$1:$Z$999,MATCH("Min",PlayingTime!$B$2:$Z$2,0),0),0)</f>
        <v>881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881</v>
      </c>
      <c r="L96" s="31">
        <f>IFERROR(VLOOKUP(A96,PlayerStats!$B$1:$Z$999,MATCH("xG",PlayerStats!$B$2:$Z$2,0),0),0)</f>
        <v>2.8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2.8</v>
      </c>
      <c r="Q96" s="31">
        <f>IFERROR(VLOOKUP(A96,PlayerStats!$B$1:$Z$999,MATCH("xAG",PlayerStats!$B$2:$Z$2,0),0),0)</f>
        <v>2.8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2.8</v>
      </c>
      <c r="V96" s="41">
        <f t="shared" si="7"/>
        <v>63</v>
      </c>
      <c r="X96" s="42" t="str">
        <f>API!M96&amp;" "&amp;API!V96</f>
        <v>Adam Smith</v>
      </c>
      <c r="Y96" s="42">
        <f>API!AC96</f>
        <v>26</v>
      </c>
    </row>
    <row r="97" spans="1:25">
      <c r="A97" s="31" t="str">
        <f>IF([1]FINAL!A97=0,"",[1]FINAL!A97)</f>
        <v>Jordan Pickford</v>
      </c>
      <c r="B97" s="31" t="str">
        <f>IF([1]FINAL!B97=0,"",[1]FINAL!B97)</f>
        <v>Pickford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EVE</v>
      </c>
      <c r="F97" s="43">
        <f>IFERROR(VLOOKUP($E97,Table2!$B$1:$C$21,MATCH("MP",Table2!$B$1:$C$1,0),0),"")</f>
        <v>18</v>
      </c>
      <c r="G97" s="32">
        <f>IFERROR(VLOOKUP(A97,PlayingTime!$B$1:$Z$999,MATCH("Min",PlayingTime!$B$2:$Z$2,0),0),0)</f>
        <v>1620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1620</v>
      </c>
      <c r="L97" s="31">
        <f>IFERROR(VLOOKUP(A97,PlayerStats!$B$1:$Z$999,MATCH("xG",PlayerStats!$B$2:$Z$2,0),0),0)</f>
        <v>0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</v>
      </c>
      <c r="Q97" s="31">
        <f>IFERROR(VLOOKUP(A97,PlayerStats!$B$1:$Z$999,MATCH("xAG",PlayerStats!$B$2:$Z$2,0),0),0)</f>
        <v>0.1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0.1</v>
      </c>
      <c r="V97" s="41">
        <f t="shared" si="7"/>
        <v>64</v>
      </c>
      <c r="X97" s="42" t="str">
        <f>API!M97&amp;" "&amp;API!V97</f>
        <v>Dominic Solanke</v>
      </c>
      <c r="Y97" s="42">
        <f>API!AC97</f>
        <v>90</v>
      </c>
    </row>
    <row r="98" spans="1:25">
      <c r="A98" s="31" t="str">
        <f>IF([1]FINAL!A98=0,"",[1]FINAL!A98)</f>
        <v>Dominic Calvert-Lewin</v>
      </c>
      <c r="B98" s="31" t="str">
        <f>IF([1]FINAL!B98=0,"",[1]FINAL!B98)</f>
        <v>Calvert-Lewin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EVE</v>
      </c>
      <c r="F98" s="43">
        <f>IFERROR(VLOOKUP($E98,Table2!$B$1:$C$21,MATCH("MP",Table2!$B$1:$C$1,0),0),"")</f>
        <v>18</v>
      </c>
      <c r="G98" s="32">
        <f>IFERROR(VLOOKUP(A98,PlayingTime!$B$1:$Z$999,MATCH("Min",PlayingTime!$B$2:$Z$2,0),0),0)</f>
        <v>977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977</v>
      </c>
      <c r="L98" s="31">
        <f>IFERROR(VLOOKUP(A98,PlayerStats!$B$1:$Z$999,MATCH("xG",PlayerStats!$B$2:$Z$2,0),0),0)</f>
        <v>6.6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6.6</v>
      </c>
      <c r="Q98" s="31">
        <f>IFERROR(VLOOKUP(A98,PlayerStats!$B$1:$Z$999,MATCH("xAG",PlayerStats!$B$2:$Z$2,0),0),0)</f>
        <v>0.4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0.4</v>
      </c>
      <c r="V98" s="41">
        <f t="shared" si="7"/>
        <v>42</v>
      </c>
      <c r="X98" s="42" t="str">
        <f>API!M98&amp;" "&amp;API!V98</f>
        <v>Marcus Tavernier</v>
      </c>
      <c r="Y98" s="42">
        <f>API!AC98</f>
        <v>51</v>
      </c>
    </row>
    <row r="99" spans="1:25">
      <c r="A99" s="31" t="str">
        <f>IF([1]FINAL!A99=0,"",[1]FINAL!A99)</f>
        <v>Matty Cash</v>
      </c>
      <c r="B99" s="31" t="str">
        <f>IF([1]FINAL!B99=0,"",[1]FINAL!B99)</f>
        <v>Cash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AVL</v>
      </c>
      <c r="F99" s="43">
        <f>IFERROR(VLOOKUP($E99,Table2!$B$1:$C$21,MATCH("MP",Table2!$B$1:$C$1,0),0),"")</f>
        <v>18</v>
      </c>
      <c r="G99" s="32">
        <f>IFERROR(VLOOKUP(A99,PlayingTime!$B$1:$Z$999,MATCH("Min",PlayingTime!$B$2:$Z$2,0),0),0)</f>
        <v>1264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1264</v>
      </c>
      <c r="L99" s="31">
        <f>IFERROR(VLOOKUP(A99,PlayerStats!$B$1:$Z$999,MATCH("xG",PlayerStats!$B$2:$Z$2,0),0),0)</f>
        <v>3.5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3.5</v>
      </c>
      <c r="Q99" s="31">
        <f>IFERROR(VLOOKUP(A99,PlayerStats!$B$1:$Z$999,MATCH("xAG",PlayerStats!$B$2:$Z$2,0),0),0)</f>
        <v>1.3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1.3</v>
      </c>
      <c r="V99" s="41">
        <f t="shared" si="7"/>
        <v>50</v>
      </c>
      <c r="X99" s="42" t="str">
        <f>API!M99&amp;" "&amp;API!V99</f>
        <v>Hamed Traorè</v>
      </c>
      <c r="Y99" s="42">
        <f>API!AC99</f>
        <v>3</v>
      </c>
    </row>
    <row r="100" spans="1:25">
      <c r="A100" s="31" t="str">
        <f>IF([1]FINAL!A100=0,"",[1]FINAL!A100)</f>
        <v>Kenny Tete</v>
      </c>
      <c r="B100" s="31" t="str">
        <f>IF([1]FINAL!B100=0,"",[1]FINAL!B100)</f>
        <v>Tete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FUL</v>
      </c>
      <c r="F100" s="43">
        <f>IFERROR(VLOOKUP($E100,Table2!$B$1:$C$21,MATCH("MP",Table2!$B$1:$C$1,0),0),"")</f>
        <v>18</v>
      </c>
      <c r="G100" s="32">
        <f>IFERROR(VLOOKUP(A100,PlayingTime!$B$1:$Z$999,MATCH("Min",PlayingTime!$B$2:$Z$2,0),0),0)</f>
        <v>531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531</v>
      </c>
      <c r="L100" s="31">
        <f>IFERROR(VLOOKUP(A100,PlayerStats!$B$1:$Z$999,MATCH("xG",PlayerStats!$B$2:$Z$2,0),0),0)</f>
        <v>0.7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0.7</v>
      </c>
      <c r="Q100" s="31">
        <f>IFERROR(VLOOKUP(A100,PlayerStats!$B$1:$Z$999,MATCH("xAG",PlayerStats!$B$2:$Z$2,0),0),0)</f>
        <v>0.1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0.1</v>
      </c>
      <c r="V100" s="41">
        <f t="shared" si="7"/>
        <v>19</v>
      </c>
      <c r="X100" s="42" t="str">
        <f>API!M100&amp;" "&amp;API!V100</f>
        <v>Mark Travers</v>
      </c>
      <c r="Y100" s="42">
        <f>API!AC100</f>
        <v>0</v>
      </c>
    </row>
    <row r="101" spans="1:25">
      <c r="A101" s="31" t="str">
        <f>IF([1]FINAL!A101=0,"",[1]FINAL!A101)</f>
        <v>Raúl Jiménez</v>
      </c>
      <c r="B101" s="31" t="str">
        <f>IF([1]FINAL!B101=0,"",[1]FINAL!B101)</f>
        <v>Raúl</v>
      </c>
      <c r="C101" s="31" t="str">
        <f>IF([1]FINAL!C101=0,"",[1]FINAL!C101)</f>
        <v>Jimenez</v>
      </c>
      <c r="D101" s="31" t="str">
        <f>IF([1]FINAL!D101=0,"",[1]FINAL!D101)</f>
        <v>Raul Jimenez</v>
      </c>
      <c r="E101" s="42" t="str">
        <f>[1]FINAL!M101</f>
        <v>FUL</v>
      </c>
      <c r="F101" s="43">
        <f>IFERROR(VLOOKUP($E101,Table2!$B$1:$C$21,MATCH("MP",Table2!$B$1:$C$1,0),0),"")</f>
        <v>18</v>
      </c>
      <c r="G101" s="32">
        <f>IFERROR(VLOOKUP(A101,PlayingTime!$B$1:$Z$999,MATCH("Min",PlayingTime!$B$2:$Z$2,0),0),0)</f>
        <v>1015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1015</v>
      </c>
      <c r="L101" s="31">
        <f>IFERROR(VLOOKUP(A101,PlayerStats!$B$1:$Z$999,MATCH("xG",PlayerStats!$B$2:$Z$2,0),0),0)</f>
        <v>3.4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3.4</v>
      </c>
      <c r="Q101" s="31">
        <f>IFERROR(VLOOKUP(A101,PlayerStats!$B$1:$Z$999,MATCH("xAG",PlayerStats!$B$2:$Z$2,0),0),0)</f>
        <v>1.3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1.3</v>
      </c>
      <c r="V101" s="41">
        <f t="shared" si="7"/>
        <v>45</v>
      </c>
      <c r="X101" s="42" t="str">
        <f>API!M101&amp;" "&amp;API!V101</f>
        <v>Illia Zabarnyi</v>
      </c>
      <c r="Y101" s="42">
        <f>API!AC101</f>
        <v>34</v>
      </c>
    </row>
    <row r="102" spans="1:25">
      <c r="A102" s="31" t="str">
        <f>IF([1]FINAL!A102=0,"",[1]FINAL!A102)</f>
        <v>Alejandro Garnacho</v>
      </c>
      <c r="B102" s="31" t="str">
        <f>IF([1]FINAL!B102=0,"",[1]FINAL!B102)</f>
        <v>Garnacho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MUN</v>
      </c>
      <c r="F102" s="43">
        <f>IFERROR(VLOOKUP($E102,Table2!$B$1:$C$21,MATCH("MP",Table2!$B$1:$C$1,0),0),"")</f>
        <v>18</v>
      </c>
      <c r="G102" s="32">
        <f>IFERROR(VLOOKUP(A102,PlayingTime!$B$1:$Z$999,MATCH("Min",PlayingTime!$B$2:$Z$2,0),0),0)</f>
        <v>886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886</v>
      </c>
      <c r="L102" s="31">
        <f>IFERROR(VLOOKUP(A102,PlayerStats!$B$1:$Z$999,MATCH("xG",PlayerStats!$B$2:$Z$2,0),0),0)</f>
        <v>3.1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3.1</v>
      </c>
      <c r="Q102" s="31">
        <f>IFERROR(VLOOKUP(A102,PlayerStats!$B$1:$Z$999,MATCH("xAG",PlayerStats!$B$2:$Z$2,0),0),0)</f>
        <v>1.6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1.6</v>
      </c>
      <c r="V102" s="41">
        <f t="shared" si="7"/>
        <v>37</v>
      </c>
      <c r="X102" s="42" t="str">
        <f>API!M102&amp;" "&amp;API!V102</f>
        <v>Milos Kerkez</v>
      </c>
      <c r="Y102" s="42">
        <f>API!AC102</f>
        <v>31</v>
      </c>
    </row>
    <row r="103" spans="1:25">
      <c r="A103" s="31" t="str">
        <f>IF([1]FINAL!A103=0,"",[1]FINAL!A103)</f>
        <v>Norberto Bercique Gomes Betuncal</v>
      </c>
      <c r="B103" s="31" t="str">
        <f>IF([1]FINAL!B103=0,"",[1]FINAL!B103)</f>
        <v>Beto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EVE</v>
      </c>
      <c r="F103" s="43">
        <f>IFERROR(VLOOKUP($E103,Table2!$B$1:$C$21,MATCH("MP",Table2!$B$1:$C$1,0),0),"")</f>
        <v>18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433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433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2.5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2.5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0.3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0.3</v>
      </c>
      <c r="V103" s="41">
        <f t="shared" si="7"/>
        <v>20</v>
      </c>
      <c r="X103" s="42" t="str">
        <f>API!M103&amp;" "&amp;API!V103</f>
        <v>Ionuț Radu</v>
      </c>
      <c r="Y103" s="42">
        <f>API!AC103</f>
        <v>2</v>
      </c>
    </row>
    <row r="104" spans="1:25">
      <c r="A104" s="31" t="str">
        <f>IF([1]FINAL!A104=0,"",[1]FINAL!A104)</f>
        <v>Miguel Almirón Rejala</v>
      </c>
      <c r="B104" s="31" t="str">
        <f>IF([1]FINAL!B104=0,"",[1]FINAL!B104)</f>
        <v>Almirón</v>
      </c>
      <c r="C104" s="31" t="str">
        <f>IF([1]FINAL!C104=0,"",[1]FINAL!C104)</f>
        <v>Miguel Almirón</v>
      </c>
      <c r="D104" s="31" t="str">
        <f>IF([1]FINAL!D104=0,"",[1]FINAL!D104)</f>
        <v>Miguel Almiron</v>
      </c>
      <c r="E104" s="42" t="str">
        <f>[1]FINAL!M104</f>
        <v>NEW</v>
      </c>
      <c r="F104" s="43">
        <f>IFERROR(VLOOKUP($E104,Table2!$B$1:$C$21,MATCH("MP",Table2!$B$1:$C$1,0),0),"")</f>
        <v>18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1247</v>
      </c>
      <c r="J104" s="32">
        <f>IFERROR(VLOOKUP(D104,PlayingTime!$B$1:$Z$999,MATCH("Min",PlayingTime!$B$2:$Z$2,0),0),0)</f>
        <v>0</v>
      </c>
      <c r="K104" s="37">
        <f t="shared" si="4"/>
        <v>1247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3.8</v>
      </c>
      <c r="O104" s="31">
        <f>IFERROR(VLOOKUP(D104,PlayerStats!$B$1:$Z$999,MATCH("xG",PlayerStats!$B$2:$Z$2,0),0),0)</f>
        <v>0</v>
      </c>
      <c r="P104" s="39">
        <f t="shared" si="5"/>
        <v>3.8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1.1000000000000001</v>
      </c>
      <c r="T104" s="31">
        <f>IFERROR(VLOOKUP(D104,PlayerStats!$B$1:$Z$999,MATCH("xAG",PlayerStats!$B$2:$Z$2,0),0),0)</f>
        <v>0</v>
      </c>
      <c r="U104" s="39">
        <f t="shared" si="6"/>
        <v>1.1000000000000001</v>
      </c>
      <c r="V104" s="41">
        <f t="shared" si="7"/>
        <v>58</v>
      </c>
      <c r="X104" s="42" t="str">
        <f>API!M104&amp;" "&amp;API!V104</f>
        <v>Ben Greenwood</v>
      </c>
      <c r="Y104" s="42">
        <f>API!AC104</f>
        <v>0</v>
      </c>
    </row>
    <row r="105" spans="1:25">
      <c r="A105" s="31" t="str">
        <f>IF([1]FINAL!A105=0,"",[1]FINAL!A105)</f>
        <v>Morgan Gibbs-White</v>
      </c>
      <c r="B105" s="31" t="str">
        <f>IF([1]FINAL!B105=0,"",[1]FINAL!B105)</f>
        <v>Gibbs-White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NFO</v>
      </c>
      <c r="F105" s="43">
        <f>IFERROR(VLOOKUP($E105,Table2!$B$1:$C$21,MATCH("MP",Table2!$B$1:$C$1,0),0),"")</f>
        <v>18</v>
      </c>
      <c r="G105" s="32">
        <f>IFERROR(VLOOKUP(A105,PlayingTime!$B$1:$Z$999,MATCH("Min",PlayingTime!$B$2:$Z$2,0),0),0)</f>
        <v>1507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1507</v>
      </c>
      <c r="L105" s="31">
        <f>IFERROR(VLOOKUP(A105,PlayerStats!$B$1:$Z$999,MATCH("xG",PlayerStats!$B$2:$Z$2,0),0),0)</f>
        <v>2.9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2.9</v>
      </c>
      <c r="Q105" s="31">
        <f>IFERROR(VLOOKUP(A105,PlayerStats!$B$1:$Z$999,MATCH("xAG",PlayerStats!$B$2:$Z$2,0),0),0)</f>
        <v>2.8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2.8</v>
      </c>
      <c r="V105" s="41">
        <f t="shared" si="7"/>
        <v>57</v>
      </c>
      <c r="X105" s="42" t="str">
        <f>API!M105&amp;" "&amp;API!V105</f>
        <v>Max Aarons</v>
      </c>
      <c r="Y105" s="42">
        <f>API!AC105</f>
        <v>23</v>
      </c>
    </row>
    <row r="106" spans="1:25">
      <c r="A106" s="31" t="str">
        <f>IF([1]FINAL!A106=0,"",[1]FINAL!A106)</f>
        <v>Diogo Dalot Teixeira</v>
      </c>
      <c r="B106" s="31" t="str">
        <f>IF([1]FINAL!B106=0,"",[1]FINAL!B106)</f>
        <v>Dalot</v>
      </c>
      <c r="C106" s="31" t="str">
        <f>IF([1]FINAL!C106=0,"",[1]FINAL!C106)</f>
        <v>Diogo Dalot</v>
      </c>
      <c r="D106" s="31" t="str">
        <f>IF([1]FINAL!D106=0,"",[1]FINAL!D106)</f>
        <v/>
      </c>
      <c r="E106" s="42" t="str">
        <f>[1]FINAL!M106</f>
        <v>MUN</v>
      </c>
      <c r="F106" s="43">
        <f>IFERROR(VLOOKUP($E106,Table2!$B$1:$C$21,MATCH("MP",Table2!$B$1:$C$1,0),0),"")</f>
        <v>18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1374</v>
      </c>
      <c r="J106" s="32">
        <f>IFERROR(VLOOKUP(D106,PlayingTime!$B$1:$Z$999,MATCH("Min",PlayingTime!$B$2:$Z$2,0),0),0)</f>
        <v>0</v>
      </c>
      <c r="K106" s="37">
        <f t="shared" si="4"/>
        <v>1374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0.6</v>
      </c>
      <c r="O106" s="31">
        <f>IFERROR(VLOOKUP(D106,PlayerStats!$B$1:$Z$999,MATCH("xG",PlayerStats!$B$2:$Z$2,0),0),0)</f>
        <v>0</v>
      </c>
      <c r="P106" s="39">
        <f t="shared" si="5"/>
        <v>0.6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1.4</v>
      </c>
      <c r="T106" s="31">
        <f>IFERROR(VLOOKUP(D106,PlayerStats!$B$1:$Z$999,MATCH("xAG",PlayerStats!$B$2:$Z$2,0),0),0)</f>
        <v>0</v>
      </c>
      <c r="U106" s="39">
        <f t="shared" si="6"/>
        <v>1.4</v>
      </c>
      <c r="V106" s="41">
        <f t="shared" si="7"/>
        <v>57</v>
      </c>
      <c r="X106" s="42" t="str">
        <f>API!M106&amp;" "&amp;API!V106</f>
        <v>Alex Scott</v>
      </c>
      <c r="Y106" s="42">
        <f>API!AC106</f>
        <v>3</v>
      </c>
    </row>
    <row r="107" spans="1:25">
      <c r="A107" s="31" t="str">
        <f>IF([1]FINAL!A107=0,"",[1]FINAL!A107)</f>
        <v>John McGinn</v>
      </c>
      <c r="B107" s="31" t="str">
        <f>IF([1]FINAL!B107=0,"",[1]FINAL!B107)</f>
        <v>McGinn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AVL</v>
      </c>
      <c r="F107" s="43">
        <f>IFERROR(VLOOKUP($E107,Table2!$B$1:$C$21,MATCH("MP",Table2!$B$1:$C$1,0),0),"")</f>
        <v>18</v>
      </c>
      <c r="G107" s="32">
        <f>IFERROR(VLOOKUP(A107,PlayingTime!$B$1:$Z$999,MATCH("Min",PlayingTime!$B$2:$Z$2,0),0),0)</f>
        <v>1530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1530</v>
      </c>
      <c r="L107" s="31">
        <f>IFERROR(VLOOKUP(A107,PlayerStats!$B$1:$Z$999,MATCH("xG",PlayerStats!$B$2:$Z$2,0),0),0)</f>
        <v>2.1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2.1</v>
      </c>
      <c r="Q107" s="31">
        <f>IFERROR(VLOOKUP(A107,PlayerStats!$B$1:$Z$999,MATCH("xAG",PlayerStats!$B$2:$Z$2,0),0),0)</f>
        <v>2.6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2.6</v>
      </c>
      <c r="V107" s="41">
        <f t="shared" si="7"/>
        <v>70</v>
      </c>
      <c r="X107" s="42" t="str">
        <f>API!M107&amp;" "&amp;API!V107</f>
        <v>Tyler Adams</v>
      </c>
      <c r="Y107" s="42">
        <f>API!AC107</f>
        <v>0</v>
      </c>
    </row>
    <row r="108" spans="1:25">
      <c r="A108" s="31" t="str">
        <f>IF([1]FINAL!A108=0,"",[1]FINAL!A108)</f>
        <v>Emiliano Martínez Romero</v>
      </c>
      <c r="B108" s="31" t="str">
        <f>IF([1]FINAL!B108=0,"",[1]FINAL!B108)</f>
        <v>Martinez</v>
      </c>
      <c r="C108" s="31" t="str">
        <f>IF([1]FINAL!C108=0,"",[1]FINAL!C108)</f>
        <v>Emiliano Martínez</v>
      </c>
      <c r="D108" s="31" t="str">
        <f>IF([1]FINAL!D108=0,"",[1]FINAL!D108)</f>
        <v/>
      </c>
      <c r="E108" s="42" t="str">
        <f>[1]FINAL!M108</f>
        <v>AVL</v>
      </c>
      <c r="F108" s="43">
        <f>IFERROR(VLOOKUP($E108,Table2!$B$1:$C$21,MATCH("MP",Table2!$B$1:$C$1,0),0),"")</f>
        <v>18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1530</v>
      </c>
      <c r="J108" s="32">
        <f>IFERROR(VLOOKUP(D108,PlayingTime!$B$1:$Z$999,MATCH("Min",PlayingTime!$B$2:$Z$2,0),0),0)</f>
        <v>0</v>
      </c>
      <c r="K108" s="37">
        <f t="shared" si="4"/>
        <v>1530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</v>
      </c>
      <c r="V108" s="41">
        <f t="shared" si="7"/>
        <v>58</v>
      </c>
      <c r="X108" s="42" t="str">
        <f>API!M108&amp;" "&amp;API!V108</f>
        <v>Luis Sinisterra</v>
      </c>
      <c r="Y108" s="42">
        <f>API!AC108</f>
        <v>20</v>
      </c>
    </row>
    <row r="109" spans="1:25">
      <c r="A109" s="31" t="str">
        <f>IF([1]FINAL!A109=0,"",[1]FINAL!A109)</f>
        <v>Lucas Digne</v>
      </c>
      <c r="B109" s="31" t="str">
        <f>IF([1]FINAL!B109=0,"",[1]FINAL!B109)</f>
        <v>Digne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AVL</v>
      </c>
      <c r="F109" s="43">
        <f>IFERROR(VLOOKUP($E109,Table2!$B$1:$C$21,MATCH("MP",Table2!$B$1:$C$1,0),0),"")</f>
        <v>18</v>
      </c>
      <c r="G109" s="32">
        <f>IFERROR(VLOOKUP(A109,PlayingTime!$B$1:$Z$999,MATCH("Min",PlayingTime!$B$2:$Z$2,0),0),0)</f>
        <v>1472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1472</v>
      </c>
      <c r="L109" s="31">
        <f>IFERROR(VLOOKUP(A109,PlayerStats!$B$1:$Z$999,MATCH("xG",PlayerStats!$B$2:$Z$2,0),0),0)</f>
        <v>0.4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0.4</v>
      </c>
      <c r="Q109" s="31">
        <f>IFERROR(VLOOKUP(A109,PlayerStats!$B$1:$Z$999,MATCH("xAG",PlayerStats!$B$2:$Z$2,0),0),0)</f>
        <v>2.8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2.8</v>
      </c>
      <c r="V109" s="41">
        <f t="shared" si="7"/>
        <v>55</v>
      </c>
      <c r="X109" s="42" t="str">
        <f>API!M109&amp;" "&amp;API!V109</f>
        <v>Kristoffer Ajer</v>
      </c>
      <c r="Y109" s="42">
        <f>API!AC109</f>
        <v>22</v>
      </c>
    </row>
    <row r="110" spans="1:25">
      <c r="A110" s="31" t="str">
        <f>IF([1]FINAL!A110=0,"",[1]FINAL!A110)</f>
        <v>Levi Colwill</v>
      </c>
      <c r="B110" s="31" t="str">
        <f>IF([1]FINAL!B110=0,"",[1]FINAL!B110)</f>
        <v>Colwill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CHE</v>
      </c>
      <c r="F110" s="43">
        <f>IFERROR(VLOOKUP($E110,Table2!$B$1:$C$21,MATCH("MP",Table2!$B$1:$C$1,0),0),"")</f>
        <v>18</v>
      </c>
      <c r="G110" s="32">
        <f>IFERROR(VLOOKUP(A110,PlayingTime!$B$1:$Z$999,MATCH("Min",PlayingTime!$B$2:$Z$2,0),0),0)</f>
        <v>1362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1362</v>
      </c>
      <c r="L110" s="31">
        <f>IFERROR(VLOOKUP(A110,PlayerStats!$B$1:$Z$999,MATCH("xG",PlayerStats!$B$2:$Z$2,0),0),0)</f>
        <v>1.2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1.2</v>
      </c>
      <c r="Q110" s="31">
        <f>IFERROR(VLOOKUP(A110,PlayerStats!$B$1:$Z$999,MATCH("xAG",PlayerStats!$B$2:$Z$2,0),0),0)</f>
        <v>1.1000000000000001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1.1000000000000001</v>
      </c>
      <c r="V110" s="41">
        <f t="shared" si="7"/>
        <v>52</v>
      </c>
      <c r="X110" s="42" t="str">
        <f>API!M110&amp;" "&amp;API!V110</f>
        <v>Ellery Balcombe</v>
      </c>
      <c r="Y110" s="42">
        <f>API!AC110</f>
        <v>0</v>
      </c>
    </row>
    <row r="111" spans="1:25">
      <c r="A111" s="31" t="str">
        <f>IF([1]FINAL!A111=0,"",[1]FINAL!A111)</f>
        <v>Jarrad Branthwaite</v>
      </c>
      <c r="B111" s="31" t="str">
        <f>IF([1]FINAL!B111=0,"",[1]FINAL!B111)</f>
        <v>Branthwaite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EVE</v>
      </c>
      <c r="F111" s="43">
        <f>IFERROR(VLOOKUP($E111,Table2!$B$1:$C$21,MATCH("MP",Table2!$B$1:$C$1,0),0),"")</f>
        <v>18</v>
      </c>
      <c r="G111" s="32">
        <f>IFERROR(VLOOKUP(A111,PlayingTime!$B$1:$Z$999,MATCH("Min",PlayingTime!$B$2:$Z$2,0),0),0)</f>
        <v>1350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1350</v>
      </c>
      <c r="L111" s="31">
        <f>IFERROR(VLOOKUP(A111,PlayerStats!$B$1:$Z$999,MATCH("xG",PlayerStats!$B$2:$Z$2,0),0),0)</f>
        <v>0.5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0.5</v>
      </c>
      <c r="Q111" s="31">
        <f>IFERROR(VLOOKUP(A111,PlayerStats!$B$1:$Z$999,MATCH("xAG",PlayerStats!$B$2:$Z$2,0),0),0)</f>
        <v>0.9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0.9</v>
      </c>
      <c r="V111" s="41">
        <f t="shared" si="7"/>
        <v>44</v>
      </c>
      <c r="X111" s="42" t="str">
        <f>API!M111&amp;" "&amp;API!V111</f>
        <v>Shandon Baptiste</v>
      </c>
      <c r="Y111" s="42">
        <f>API!AC111</f>
        <v>12</v>
      </c>
    </row>
    <row r="112" spans="1:25">
      <c r="A112" s="31" t="str">
        <f>IF([1]FINAL!A112=0,"",[1]FINAL!A112)</f>
        <v>Emerson Palmieri dos Santos</v>
      </c>
      <c r="B112" s="31" t="str">
        <f>IF([1]FINAL!B112=0,"",[1]FINAL!B112)</f>
        <v>Emerson</v>
      </c>
      <c r="C112" s="31" t="str">
        <f>IF([1]FINAL!C112=0,"",[1]FINAL!C112)</f>
        <v>Emerson P</v>
      </c>
      <c r="D112" s="31" t="str">
        <f>IF([1]FINAL!D112=0,"",[1]FINAL!D112)</f>
        <v/>
      </c>
      <c r="E112" s="42" t="str">
        <f>[1]FINAL!M112</f>
        <v>WHU</v>
      </c>
      <c r="F112" s="43">
        <f>IFERROR(VLOOKUP($E112,Table2!$B$1:$C$21,MATCH("MP",Table2!$B$1:$C$1,0),0),"")</f>
        <v>18</v>
      </c>
      <c r="G112" s="32">
        <f>IFERROR(VLOOKUP(A112,PlayingTime!$B$1:$Z$999,MATCH("Min",PlayingTime!$B$2:$Z$2,0),0),0)</f>
        <v>0</v>
      </c>
      <c r="H112" s="32">
        <f>IFERROR(VLOOKUP(B112,PlayingTime!$B$1:$Z$999,MATCH("Min",PlayingTime!$B$2:$Z$2,0),0),0)</f>
        <v>603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603</v>
      </c>
      <c r="L112" s="31">
        <f>IFERROR(VLOOKUP(A112,PlayerStats!$B$1:$Z$999,MATCH("xG",PlayerStats!$B$2:$Z$2,0),0),0)</f>
        <v>0</v>
      </c>
      <c r="M112" s="31">
        <f>IFERROR(VLOOKUP(B112,PlayerStats!$B$1:$Z$999,MATCH("xG",PlayerStats!$B$2:$Z$2,0),0),0)</f>
        <v>0.1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0.1</v>
      </c>
      <c r="Q112" s="31">
        <f>IFERROR(VLOOKUP(A112,PlayerStats!$B$1:$Z$999,MATCH("xAG",PlayerStats!$B$2:$Z$2,0),0),0)</f>
        <v>0</v>
      </c>
      <c r="R112" s="31">
        <f>IFERROR(VLOOKUP(B112,PlayerStats!$B$1:$Z$999,MATCH("xAG",PlayerStats!$B$2:$Z$2,0),0),0)</f>
        <v>0.4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0.4</v>
      </c>
      <c r="V112" s="41">
        <f t="shared" si="7"/>
        <v>42</v>
      </c>
      <c r="X112" s="42" t="str">
        <f>API!M112&amp;" "&amp;API!V112</f>
        <v>Mads Bech Sørensen</v>
      </c>
      <c r="Y112" s="42">
        <f>API!AC112</f>
        <v>0</v>
      </c>
    </row>
    <row r="113" spans="1:25">
      <c r="A113" s="31" t="str">
        <f>IF([1]FINAL!A113=0,"",[1]FINAL!A113)</f>
        <v>Adam Smith</v>
      </c>
      <c r="B113" s="31" t="str">
        <f>IF([1]FINAL!B113=0,"",[1]FINAL!B113)</f>
        <v>Smith</v>
      </c>
      <c r="C113" s="31" t="str">
        <f>IF([1]FINAL!C113=0,"",[1]FINAL!C113)</f>
        <v>A Smith</v>
      </c>
      <c r="D113" s="31" t="str">
        <f>IF([1]FINAL!D113=0,"",[1]FINAL!D113)</f>
        <v/>
      </c>
      <c r="E113" s="42" t="str">
        <f>[1]FINAL!M113</f>
        <v>BOU</v>
      </c>
      <c r="F113" s="43">
        <f>IFERROR(VLOOKUP($E113,Table2!$B$1:$C$21,MATCH("MP",Table2!$B$1:$C$1,0),0),"")</f>
        <v>17</v>
      </c>
      <c r="G113" s="32">
        <f>IFERROR(VLOOKUP(A113,PlayingTime!$B$1:$Z$999,MATCH("Min",PlayingTime!$B$2:$Z$2,0),0),0)</f>
        <v>572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572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</v>
      </c>
      <c r="Q113" s="31">
        <f>IFERROR(VLOOKUP(A113,PlayerStats!$B$1:$Z$999,MATCH("xAG",PlayerStats!$B$2:$Z$2,0),0),0)</f>
        <v>0.6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0.6</v>
      </c>
      <c r="V113" s="41">
        <f t="shared" si="7"/>
        <v>26</v>
      </c>
      <c r="X113" s="42" t="str">
        <f>API!M113&amp;" "&amp;API!V113</f>
        <v>Mads Bidstrup</v>
      </c>
      <c r="Y113" s="42">
        <f>API!AC113</f>
        <v>0</v>
      </c>
    </row>
    <row r="114" spans="1:25">
      <c r="A114" s="31" t="str">
        <f>IF([1]FINAL!A114=0,"",[1]FINAL!A114)</f>
        <v>Ezri Konsa Ngoyo</v>
      </c>
      <c r="B114" s="31" t="str">
        <f>IF([1]FINAL!B114=0,"",[1]FINAL!B114)</f>
        <v>Konsa</v>
      </c>
      <c r="C114" s="31" t="str">
        <f>IF([1]FINAL!C114=0,"",[1]FINAL!C114)</f>
        <v>Ezri Konsa</v>
      </c>
      <c r="D114" s="31" t="str">
        <f>IF([1]FINAL!D114=0,"",[1]FINAL!D114)</f>
        <v/>
      </c>
      <c r="E114" s="42" t="str">
        <f>[1]FINAL!M114</f>
        <v>AVL</v>
      </c>
      <c r="F114" s="43">
        <f>IFERROR(VLOOKUP($E114,Table2!$B$1:$C$21,MATCH("MP",Table2!$B$1:$C$1,0),0),"")</f>
        <v>18</v>
      </c>
      <c r="G114" s="32">
        <f>IFERROR(VLOOKUP(A114,PlayingTime!$B$1:$Z$999,MATCH("Min",PlayingTime!$B$2:$Z$2,0),0),0)</f>
        <v>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1578</v>
      </c>
      <c r="J114" s="32">
        <f>IFERROR(VLOOKUP(D114,PlayingTime!$B$1:$Z$999,MATCH("Min",PlayingTime!$B$2:$Z$2,0),0),0)</f>
        <v>0</v>
      </c>
      <c r="K114" s="37">
        <f t="shared" si="4"/>
        <v>1578</v>
      </c>
      <c r="L114" s="31">
        <f>IFERROR(VLOOKUP(A114,PlayerStats!$B$1:$Z$999,MATCH("xG",PlayerStats!$B$2:$Z$2,0),0),0)</f>
        <v>0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1.6</v>
      </c>
      <c r="O114" s="31">
        <f>IFERROR(VLOOKUP(D114,PlayerStats!$B$1:$Z$999,MATCH("xG",PlayerStats!$B$2:$Z$2,0),0),0)</f>
        <v>0</v>
      </c>
      <c r="P114" s="39">
        <f t="shared" si="5"/>
        <v>1.6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0.1</v>
      </c>
      <c r="T114" s="31">
        <f>IFERROR(VLOOKUP(D114,PlayerStats!$B$1:$Z$999,MATCH("xAG",PlayerStats!$B$2:$Z$2,0),0),0)</f>
        <v>0</v>
      </c>
      <c r="U114" s="39">
        <f t="shared" si="6"/>
        <v>0.1</v>
      </c>
      <c r="V114" s="41">
        <f t="shared" si="7"/>
        <v>51</v>
      </c>
      <c r="X114" s="42" t="str">
        <f>API!M114&amp;" "&amp;API!V114</f>
        <v>Sergi Canós Tenés</v>
      </c>
      <c r="Y114" s="42">
        <f>API!AC114</f>
        <v>0</v>
      </c>
    </row>
    <row r="115" spans="1:25">
      <c r="A115" s="31" t="str">
        <f>IF([1]FINAL!A115=0,"",[1]FINAL!A115)</f>
        <v>Harry Maguire</v>
      </c>
      <c r="B115" s="31" t="str">
        <f>IF([1]FINAL!B115=0,"",[1]FINAL!B115)</f>
        <v>Maguire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MUN</v>
      </c>
      <c r="F115" s="43">
        <f>IFERROR(VLOOKUP($E115,Table2!$B$1:$C$21,MATCH("MP",Table2!$B$1:$C$1,0),0),"")</f>
        <v>18</v>
      </c>
      <c r="G115" s="32">
        <f>IFERROR(VLOOKUP(A115,PlayingTime!$B$1:$Z$999,MATCH("Min",PlayingTime!$B$2:$Z$2,0),0),0)</f>
        <v>838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838</v>
      </c>
      <c r="L115" s="31">
        <f>IFERROR(VLOOKUP(A115,PlayerStats!$B$1:$Z$999,MATCH("xG",PlayerStats!$B$2:$Z$2,0),0),0)</f>
        <v>0.5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0.5</v>
      </c>
      <c r="Q115" s="31">
        <f>IFERROR(VLOOKUP(A115,PlayerStats!$B$1:$Z$999,MATCH("xAG",PlayerStats!$B$2:$Z$2,0),0),0)</f>
        <v>0.4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0.4</v>
      </c>
      <c r="V115" s="41">
        <f t="shared" si="7"/>
        <v>36</v>
      </c>
      <c r="X115" s="42" t="str">
        <f>API!M115&amp;" "&amp;API!V115</f>
        <v>Nathan Collins</v>
      </c>
      <c r="Y115" s="42">
        <f>API!AC115</f>
        <v>40</v>
      </c>
    </row>
    <row r="116" spans="1:25">
      <c r="A116" s="31" t="str">
        <f>IF([1]FINAL!A116=0,"",[1]FINAL!A116)</f>
        <v>Pedro Lomba Neto</v>
      </c>
      <c r="B116" s="31" t="str">
        <f>IF([1]FINAL!B116=0,"",[1]FINAL!B116)</f>
        <v>Neto</v>
      </c>
      <c r="C116" s="31" t="str">
        <f>IF([1]FINAL!C116=0,"",[1]FINAL!C116)</f>
        <v>P Neto</v>
      </c>
      <c r="D116" s="31" t="str">
        <f>IF([1]FINAL!D116=0,"",[1]FINAL!D116)</f>
        <v>Pedro Neto</v>
      </c>
      <c r="E116" s="42" t="str">
        <f>[1]FINAL!M116</f>
        <v>WOL</v>
      </c>
      <c r="F116" s="43">
        <f>IFERROR(VLOOKUP($E116,Table2!$B$1:$C$21,MATCH("MP",Table2!$B$1:$C$1,0),0),"")</f>
        <v>18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1350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886</v>
      </c>
      <c r="K116" s="37">
        <f t="shared" si="4"/>
        <v>2236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2.2999999999999998</v>
      </c>
      <c r="P116" s="39">
        <f t="shared" si="5"/>
        <v>2.2999999999999998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2.7</v>
      </c>
      <c r="U116" s="39">
        <f t="shared" si="6"/>
        <v>2.7</v>
      </c>
      <c r="V116" s="41">
        <f t="shared" si="7"/>
        <v>52</v>
      </c>
      <c r="X116" s="42" t="str">
        <f>API!M116&amp;" "&amp;API!V116</f>
        <v>Matthew Cox</v>
      </c>
      <c r="Y116" s="42">
        <f>API!AC116</f>
        <v>0</v>
      </c>
    </row>
    <row r="117" spans="1:25">
      <c r="A117" s="31" t="str">
        <f>IF([1]FINAL!A117=0,"",[1]FINAL!A117)</f>
        <v>Carlton Morris</v>
      </c>
      <c r="B117" s="31" t="str">
        <f>IF([1]FINAL!B117=0,"",[1]FINAL!B117)</f>
        <v>Morris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LUT</v>
      </c>
      <c r="F117" s="43">
        <f>IFERROR(VLOOKUP($E117,Table2!$B$1:$C$21,MATCH("MP",Table2!$B$1:$C$1,0),0),"")</f>
        <v>17</v>
      </c>
      <c r="G117" s="32">
        <f>IFERROR(VLOOKUP(A117,PlayingTime!$B$1:$Z$999,MATCH("Min",PlayingTime!$B$2:$Z$2,0),0),0)</f>
        <v>1201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1201</v>
      </c>
      <c r="L117" s="31">
        <f>IFERROR(VLOOKUP(A117,PlayerStats!$B$1:$Z$999,MATCH("xG",PlayerStats!$B$2:$Z$2,0),0),0)</f>
        <v>3.9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3.9</v>
      </c>
      <c r="Q117" s="31">
        <f>IFERROR(VLOOKUP(A117,PlayerStats!$B$1:$Z$999,MATCH("xAG",PlayerStats!$B$2:$Z$2,0),0),0)</f>
        <v>0.5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0.5</v>
      </c>
      <c r="V117" s="41">
        <f t="shared" si="7"/>
        <v>55</v>
      </c>
      <c r="X117" s="42" t="str">
        <f>API!M117&amp;" "&amp;API!V117</f>
        <v>Mikkel Damsgaard</v>
      </c>
      <c r="Y117" s="42">
        <f>API!AC117</f>
        <v>7</v>
      </c>
    </row>
    <row r="118" spans="1:25">
      <c r="A118" s="31" t="str">
        <f>IF([1]FINAL!A118=0,"",[1]FINAL!A118)</f>
        <v>Kevin Schade</v>
      </c>
      <c r="B118" s="31" t="str">
        <f>IF([1]FINAL!B118=0,"",[1]FINAL!B118)</f>
        <v>Schade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BRE</v>
      </c>
      <c r="F118" s="43">
        <f>IFERROR(VLOOKUP($E118,Table2!$B$1:$C$21,MATCH("MP",Table2!$B$1:$C$1,0),0),"")</f>
        <v>17</v>
      </c>
      <c r="G118" s="32">
        <f>IFERROR(VLOOKUP(A118,PlayingTime!$B$1:$Z$999,MATCH("Min",PlayingTime!$B$2:$Z$2,0),0),0)</f>
        <v>257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257</v>
      </c>
      <c r="L118" s="31">
        <f>IFERROR(VLOOKUP(A118,PlayerStats!$B$1:$Z$999,MATCH("xG",PlayerStats!$B$2:$Z$2,0),0),0)</f>
        <v>0.7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0.7</v>
      </c>
      <c r="Q118" s="31">
        <f>IFERROR(VLOOKUP(A118,PlayerStats!$B$1:$Z$999,MATCH("xAG",PlayerStats!$B$2:$Z$2,0),0),0)</f>
        <v>0.4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0.4</v>
      </c>
      <c r="V118" s="41">
        <f t="shared" si="7"/>
        <v>19</v>
      </c>
      <c r="X118" s="42" t="str">
        <f>API!M118&amp;" "&amp;API!V118</f>
        <v>Josh Dasilva</v>
      </c>
      <c r="Y118" s="42">
        <f>API!AC118</f>
        <v>1</v>
      </c>
    </row>
    <row r="119" spans="1:25">
      <c r="A119" s="31" t="str">
        <f>IF([1]FINAL!A119=0,"",[1]FINAL!A119)</f>
        <v>Ibrahima Konaté</v>
      </c>
      <c r="B119" s="31" t="str">
        <f>IF([1]FINAL!B119=0,"",[1]FINAL!B119)</f>
        <v>Konaté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LIV</v>
      </c>
      <c r="F119" s="43">
        <f>IFERROR(VLOOKUP($E119,Table2!$B$1:$C$21,MATCH("MP",Table2!$B$1:$C$1,0),0),"")</f>
        <v>18</v>
      </c>
      <c r="G119" s="32">
        <f>IFERROR(VLOOKUP(A119,PlayingTime!$B$1:$Z$999,MATCH("Min",PlayingTime!$B$2:$Z$2,0),0),0)</f>
        <v>795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795</v>
      </c>
      <c r="L119" s="31">
        <f>IFERROR(VLOOKUP(A119,PlayerStats!$B$1:$Z$999,MATCH("xG",PlayerStats!$B$2:$Z$2,0),0),0)</f>
        <v>0.4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0.4</v>
      </c>
      <c r="Q119" s="31">
        <f>IFERROR(VLOOKUP(A119,PlayerStats!$B$1:$Z$999,MATCH("xAG",PlayerStats!$B$2:$Z$2,0),0),0)</f>
        <v>0.2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0.2</v>
      </c>
      <c r="V119" s="41">
        <f t="shared" si="7"/>
        <v>35</v>
      </c>
      <c r="X119" s="42" t="str">
        <f>API!M119&amp;" "&amp;API!V119</f>
        <v>Halil Dervişoğlu</v>
      </c>
      <c r="Y119" s="42">
        <f>API!AC119</f>
        <v>0</v>
      </c>
    </row>
    <row r="120" spans="1:25">
      <c r="A120" s="31" t="str">
        <f>IF([1]FINAL!A120=0,"",[1]FINAL!A120)</f>
        <v>Jack Hinshelwood</v>
      </c>
      <c r="B120" s="31" t="str">
        <f>IF([1]FINAL!B120=0,"",[1]FINAL!B120)</f>
        <v>Hinshelwood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BHA</v>
      </c>
      <c r="F120" s="43">
        <f>IFERROR(VLOOKUP($E120,Table2!$B$1:$C$21,MATCH("MP",Table2!$B$1:$C$1,0),0),"")</f>
        <v>18</v>
      </c>
      <c r="G120" s="32">
        <f>IFERROR(VLOOKUP(A120,PlayingTime!$B$1:$Z$999,MATCH("Min",PlayingTime!$B$2:$Z$2,0),0),0)</f>
        <v>439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439</v>
      </c>
      <c r="L120" s="31">
        <f>IFERROR(VLOOKUP(A120,PlayerStats!$B$1:$Z$999,MATCH("xG",PlayerStats!$B$2:$Z$2,0),0),0)</f>
        <v>1.1000000000000001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1.1000000000000001</v>
      </c>
      <c r="Q120" s="31">
        <f>IFERROR(VLOOKUP(A120,PlayerStats!$B$1:$Z$999,MATCH("xAG",PlayerStats!$B$2:$Z$2,0),0),0)</f>
        <v>0.5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0.5</v>
      </c>
      <c r="V120" s="41">
        <f t="shared" si="7"/>
        <v>18</v>
      </c>
      <c r="X120" s="42" t="str">
        <f>API!M120&amp;" "&amp;API!V120</f>
        <v>Mark Flekken</v>
      </c>
      <c r="Y120" s="42">
        <f>API!AC120</f>
        <v>46</v>
      </c>
    </row>
    <row r="121" spans="1:25">
      <c r="A121" s="31" t="str">
        <f>IF([1]FINAL!A121=0,"",[1]FINAL!A121)</f>
        <v>Joe Gomez</v>
      </c>
      <c r="B121" s="31" t="str">
        <f>IF([1]FINAL!B121=0,"",[1]FINAL!B121)</f>
        <v>Gomez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LIV</v>
      </c>
      <c r="F121" s="43">
        <f>IFERROR(VLOOKUP($E121,Table2!$B$1:$C$21,MATCH("MP",Table2!$B$1:$C$1,0),0),"")</f>
        <v>18</v>
      </c>
      <c r="G121" s="32">
        <f>IFERROR(VLOOKUP(A121,PlayingTime!$B$1:$Z$999,MATCH("Min",PlayingTime!$B$2:$Z$2,0),0),0)</f>
        <v>752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752</v>
      </c>
      <c r="L121" s="31">
        <f>IFERROR(VLOOKUP(A121,PlayerStats!$B$1:$Z$999,MATCH("xG",PlayerStats!$B$2:$Z$2,0),0),0)</f>
        <v>0.5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0.5</v>
      </c>
      <c r="Q121" s="31">
        <f>IFERROR(VLOOKUP(A121,PlayerStats!$B$1:$Z$999,MATCH("xAG",PlayerStats!$B$2:$Z$2,0),0),0)</f>
        <v>0.4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0.4</v>
      </c>
      <c r="V121" s="41">
        <f t="shared" si="7"/>
        <v>32</v>
      </c>
      <c r="X121" s="42" t="str">
        <f>API!M121&amp;" "&amp;API!V121</f>
        <v>Charlie Goode</v>
      </c>
      <c r="Y121" s="42">
        <f>API!AC121</f>
        <v>0</v>
      </c>
    </row>
    <row r="122" spans="1:25">
      <c r="A122" s="31" t="str">
        <f>IF([1]FINAL!A122=0,"",[1]FINAL!A122)</f>
        <v>Nick Pope</v>
      </c>
      <c r="B122" s="31" t="str">
        <f>IF([1]FINAL!B122=0,"",[1]FINAL!B122)</f>
        <v>Pope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NEW</v>
      </c>
      <c r="F122" s="43">
        <f>IFERROR(VLOOKUP($E122,Table2!$B$1:$C$21,MATCH("MP",Table2!$B$1:$C$1,0),0),"")</f>
        <v>18</v>
      </c>
      <c r="G122" s="32">
        <f>IFERROR(VLOOKUP(A122,PlayingTime!$B$1:$Z$999,MATCH("Min",PlayingTime!$B$2:$Z$2,0),0),0)</f>
        <v>1255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1255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</v>
      </c>
      <c r="V122" s="41">
        <f t="shared" si="7"/>
        <v>56</v>
      </c>
      <c r="X122" s="42" t="str">
        <f>API!M122&amp;" "&amp;API!V122</f>
        <v>Rico Henry</v>
      </c>
      <c r="Y122" s="42">
        <f>API!AC122</f>
        <v>13</v>
      </c>
    </row>
    <row r="123" spans="1:25">
      <c r="A123" s="31" t="str">
        <f>IF([1]FINAL!A123=0,"",[1]FINAL!A123)</f>
        <v>Alfie Doughty</v>
      </c>
      <c r="B123" s="31" t="str">
        <f>IF([1]FINAL!B123=0,"",[1]FINAL!B123)</f>
        <v>Doughty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LUT</v>
      </c>
      <c r="F123" s="43">
        <f>IFERROR(VLOOKUP($E123,Table2!$B$1:$C$21,MATCH("MP",Table2!$B$1:$C$1,0),0),"")</f>
        <v>17</v>
      </c>
      <c r="G123" s="32">
        <f>IFERROR(VLOOKUP(A123,PlayingTime!$B$1:$Z$999,MATCH("Min",PlayingTime!$B$2:$Z$2,0),0),0)</f>
        <v>1150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1150</v>
      </c>
      <c r="L123" s="31">
        <f>IFERROR(VLOOKUP(A123,PlayerStats!$B$1:$Z$999,MATCH("xG",PlayerStats!$B$2:$Z$2,0),0),0)</f>
        <v>0.2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0.2</v>
      </c>
      <c r="Q123" s="31">
        <f>IFERROR(VLOOKUP(A123,PlayerStats!$B$1:$Z$999,MATCH("xAG",PlayerStats!$B$2:$Z$2,0),0),0)</f>
        <v>2.2999999999999998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2.2999999999999998</v>
      </c>
      <c r="V123" s="41">
        <f t="shared" si="7"/>
        <v>42</v>
      </c>
      <c r="X123" s="42" t="str">
        <f>API!M123&amp;" "&amp;API!V123</f>
        <v>Aaron Hickey</v>
      </c>
      <c r="Y123" s="42">
        <f>API!AC123</f>
        <v>17</v>
      </c>
    </row>
    <row r="124" spans="1:25">
      <c r="A124" s="31" t="str">
        <f>IF([1]FINAL!A124=0,"",[1]FINAL!A124)</f>
        <v>Anthony Martial</v>
      </c>
      <c r="B124" s="31" t="str">
        <f>IF([1]FINAL!B124=0,"",[1]FINAL!B124)</f>
        <v>Martial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MUN</v>
      </c>
      <c r="F124" s="43">
        <f>IFERROR(VLOOKUP($E124,Table2!$B$1:$C$21,MATCH("MP",Table2!$B$1:$C$1,0),0),"")</f>
        <v>18</v>
      </c>
      <c r="G124" s="32">
        <f>IFERROR(VLOOKUP(A124,PlayingTime!$B$1:$Z$999,MATCH("Min",PlayingTime!$B$2:$Z$2,0),0),0)</f>
        <v>448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448</v>
      </c>
      <c r="L124" s="31">
        <f>IFERROR(VLOOKUP(A124,PlayerStats!$B$1:$Z$999,MATCH("xG",PlayerStats!$B$2:$Z$2,0),0),0)</f>
        <v>1.2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1.2</v>
      </c>
      <c r="Q124" s="31">
        <f>IFERROR(VLOOKUP(A124,PlayerStats!$B$1:$Z$999,MATCH("xAG",PlayerStats!$B$2:$Z$2,0),0),0)</f>
        <v>0.2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0.2</v>
      </c>
      <c r="V124" s="41">
        <f t="shared" si="7"/>
        <v>25</v>
      </c>
      <c r="X124" s="42" t="str">
        <f>API!M124&amp;" "&amp;API!V124</f>
        <v>Vitaly Janelt</v>
      </c>
      <c r="Y124" s="42">
        <f>API!AC124</f>
        <v>41</v>
      </c>
    </row>
    <row r="125" spans="1:25">
      <c r="A125" s="31" t="str">
        <f>IF([1]FINAL!A125=0,"",[1]FINAL!A125)</f>
        <v>Andreas Hoelgebaum Pereira</v>
      </c>
      <c r="B125" s="31" t="str">
        <f>IF([1]FINAL!B125=0,"",[1]FINAL!B125)</f>
        <v>Andreas</v>
      </c>
      <c r="C125" s="31" t="str">
        <f>IF([1]FINAL!C125=0,"",[1]FINAL!C125)</f>
        <v>A Pereira</v>
      </c>
      <c r="D125" s="31" t="str">
        <f>IF([1]FINAL!D125=0,"",[1]FINAL!D125)</f>
        <v>Andreas Pereira</v>
      </c>
      <c r="E125" s="42" t="str">
        <f>[1]FINAL!M125</f>
        <v>FUL</v>
      </c>
      <c r="F125" s="43">
        <f>IFERROR(VLOOKUP($E125,Table2!$B$1:$C$21,MATCH("MP",Table2!$B$1:$C$1,0),0),"")</f>
        <v>18</v>
      </c>
      <c r="G125" s="32">
        <f>IFERROR(VLOOKUP(A125,PlayingTime!$B$1:$Z$999,MATCH("Min",PlayingTime!$B$2:$Z$2,0),0),0)</f>
        <v>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1221</v>
      </c>
      <c r="K125" s="37">
        <f t="shared" si="4"/>
        <v>1221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1.1000000000000001</v>
      </c>
      <c r="P125" s="39">
        <f t="shared" si="5"/>
        <v>1.1000000000000001</v>
      </c>
      <c r="Q125" s="31">
        <f>IFERROR(VLOOKUP(A125,PlayerStats!$B$1:$Z$999,MATCH("xAG",PlayerStats!$B$2:$Z$2,0),0),0)</f>
        <v>0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3.5</v>
      </c>
      <c r="U125" s="39">
        <f t="shared" si="6"/>
        <v>3.5</v>
      </c>
      <c r="V125" s="41">
        <f t="shared" si="7"/>
        <v>63</v>
      </c>
      <c r="X125" s="42" t="str">
        <f>API!M125&amp;" "&amp;API!V125</f>
        <v>Mathias Jensen</v>
      </c>
      <c r="Y125" s="42">
        <f>API!AC125</f>
        <v>58</v>
      </c>
    </row>
    <row r="126" spans="1:25">
      <c r="A126" s="31" t="str">
        <f>IF([1]FINAL!A126=0,"",[1]FINAL!A126)</f>
        <v>Ben Mee</v>
      </c>
      <c r="B126" s="31" t="str">
        <f>IF([1]FINAL!B126=0,"",[1]FINAL!B126)</f>
        <v>Mee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BRE</v>
      </c>
      <c r="F126" s="43">
        <f>IFERROR(VLOOKUP($E126,Table2!$B$1:$C$21,MATCH("MP",Table2!$B$1:$C$1,0),0),"")</f>
        <v>17</v>
      </c>
      <c r="G126" s="32">
        <f>IFERROR(VLOOKUP(A126,PlayingTime!$B$1:$Z$999,MATCH("Min",PlayingTime!$B$2:$Z$2,0),0),0)</f>
        <v>672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672</v>
      </c>
      <c r="L126" s="31">
        <f>IFERROR(VLOOKUP(A126,PlayerStats!$B$1:$Z$999,MATCH("xG",PlayerStats!$B$2:$Z$2,0),0),0)</f>
        <v>0.5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0.5</v>
      </c>
      <c r="Q126" s="31">
        <f>IFERROR(VLOOKUP(A126,PlayerStats!$B$1:$Z$999,MATCH("xAG",PlayerStats!$B$2:$Z$2,0),0),0)</f>
        <v>0.3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0.3</v>
      </c>
      <c r="V126" s="41">
        <f t="shared" si="7"/>
        <v>22</v>
      </c>
      <c r="X126" s="42" t="str">
        <f>API!M126&amp;" "&amp;API!V126</f>
        <v>Keane Lewis-Potter</v>
      </c>
      <c r="Y126" s="42">
        <f>API!AC126</f>
        <v>25</v>
      </c>
    </row>
    <row r="127" spans="1:25">
      <c r="A127" s="31" t="str">
        <f>IF([1]FINAL!A127=0,"",[1]FINAL!A127)</f>
        <v>Victor Lindelöf</v>
      </c>
      <c r="B127" s="31" t="str">
        <f>IF([1]FINAL!B127=0,"",[1]FINAL!B127)</f>
        <v>Lindelof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MUN</v>
      </c>
      <c r="F127" s="43">
        <f>IFERROR(VLOOKUP($E127,Table2!$B$1:$C$21,MATCH("MP",Table2!$B$1:$C$1,0),0),"")</f>
        <v>18</v>
      </c>
      <c r="G127" s="32">
        <f>IFERROR(VLOOKUP(A127,PlayingTime!$B$1:$Z$999,MATCH("Min",PlayingTime!$B$2:$Z$2,0),0),0)</f>
        <v>897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897</v>
      </c>
      <c r="L127" s="31">
        <f>IFERROR(VLOOKUP(A127,PlayerStats!$B$1:$Z$999,MATCH("xG",PlayerStats!$B$2:$Z$2,0),0),0)</f>
        <v>0.2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0.2</v>
      </c>
      <c r="Q127" s="31">
        <f>IFERROR(VLOOKUP(A127,PlayerStats!$B$1:$Z$999,MATCH("xAG",PlayerStats!$B$2:$Z$2,0),0),0)</f>
        <v>0.3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0.3</v>
      </c>
      <c r="V127" s="41">
        <f t="shared" si="7"/>
        <v>42</v>
      </c>
      <c r="X127" s="42" t="str">
        <f>API!M127&amp;" "&amp;API!V127</f>
        <v>Bryan Mbeumo</v>
      </c>
      <c r="Y127" s="42">
        <f>API!AC127</f>
        <v>87</v>
      </c>
    </row>
    <row r="128" spans="1:25">
      <c r="A128" s="31" t="str">
        <f>IF([1]FINAL!A128=0,"",[1]FINAL!A128)</f>
        <v>Lukasz Fabianski</v>
      </c>
      <c r="B128" s="31" t="str">
        <f>IF([1]FINAL!B128=0,"",[1]FINAL!B128)</f>
        <v>Fabianski</v>
      </c>
      <c r="C128" s="31" t="str">
        <f>IF([1]FINAL!C128=0,"",[1]FINAL!C128)</f>
        <v>Łukasz Fabiański</v>
      </c>
      <c r="D128" s="31" t="str">
        <f>IF([1]FINAL!D128=0,"",[1]FINAL!D128)</f>
        <v/>
      </c>
      <c r="E128" s="42" t="str">
        <f>[1]FINAL!M128</f>
        <v>WHU</v>
      </c>
      <c r="F128" s="43">
        <f>IFERROR(VLOOKUP($E128,Table2!$B$1:$C$21,MATCH("MP",Table2!$B$1:$C$1,0),0),"")</f>
        <v>18</v>
      </c>
      <c r="G128" s="32">
        <f>IFERROR(VLOOKUP(A128,PlayingTime!$B$1:$Z$999,MATCH("Min",PlayingTime!$B$2:$Z$2,0),0),0)</f>
        <v>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270</v>
      </c>
      <c r="J128" s="32">
        <f>IFERROR(VLOOKUP(D128,PlayingTime!$B$1:$Z$999,MATCH("Min",PlayingTime!$B$2:$Z$2,0),0),0)</f>
        <v>0</v>
      </c>
      <c r="K128" s="37">
        <f t="shared" si="4"/>
        <v>270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</v>
      </c>
      <c r="V128" s="41">
        <f t="shared" si="7"/>
        <v>12</v>
      </c>
      <c r="X128" s="42" t="str">
        <f>API!M128&amp;" "&amp;API!V128</f>
        <v>Ben Mee</v>
      </c>
      <c r="Y128" s="42">
        <f>API!AC128</f>
        <v>22</v>
      </c>
    </row>
    <row r="129" spans="1:25">
      <c r="A129" s="31" t="str">
        <f>IF([1]FINAL!A129=0,"",[1]FINAL!A129)</f>
        <v>Cameron Archer</v>
      </c>
      <c r="B129" s="31" t="str">
        <f>IF([1]FINAL!B129=0,"",[1]FINAL!B129)</f>
        <v>Archer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SHU</v>
      </c>
      <c r="F129" s="43">
        <f>IFERROR(VLOOKUP($E129,Table2!$B$1:$C$21,MATCH("MP",Table2!$B$1:$C$1,0),0),"")</f>
        <v>18</v>
      </c>
      <c r="G129" s="32">
        <f>IFERROR(VLOOKUP(A129,PlayingTime!$B$1:$Z$999,MATCH("Min",PlayingTime!$B$2:$Z$2,0),0),0)</f>
        <v>1206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1206</v>
      </c>
      <c r="L129" s="31">
        <f>IFERROR(VLOOKUP(A129,PlayerStats!$B$1:$Z$999,MATCH("xG",PlayerStats!$B$2:$Z$2,0),0),0)</f>
        <v>2.2000000000000002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2.2000000000000002</v>
      </c>
      <c r="Q129" s="31">
        <f>IFERROR(VLOOKUP(A129,PlayerStats!$B$1:$Z$999,MATCH("xAG",PlayerStats!$B$2:$Z$2,0),0),0)</f>
        <v>1.2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1.2</v>
      </c>
      <c r="V129" s="41">
        <f t="shared" si="7"/>
        <v>50</v>
      </c>
      <c r="X129" s="42" t="str">
        <f>API!M129&amp;" "&amp;API!V129</f>
        <v>Christian Nørgaard</v>
      </c>
      <c r="Y129" s="42">
        <f>API!AC129</f>
        <v>39</v>
      </c>
    </row>
    <row r="130" spans="1:25">
      <c r="A130" s="31" t="str">
        <f>IF([1]FINAL!A130=0,"",[1]FINAL!A130)</f>
        <v>Jacob Bruun Larsen</v>
      </c>
      <c r="B130" s="31" t="str">
        <f>IF([1]FINAL!B130=0,"",[1]FINAL!B130)</f>
        <v>Bruun Larsen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BUR</v>
      </c>
      <c r="F130" s="43">
        <f>IFERROR(VLOOKUP($E130,Table2!$B$1:$C$21,MATCH("MP",Table2!$B$1:$C$1,0),0),"")</f>
        <v>18</v>
      </c>
      <c r="G130" s="32">
        <f>IFERROR(VLOOKUP(A130,PlayingTime!$B$1:$Z$999,MATCH("Min",PlayingTime!$B$2:$Z$2,0),0),0)</f>
        <v>450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450</v>
      </c>
      <c r="L130" s="31">
        <f>IFERROR(VLOOKUP(A130,PlayerStats!$B$1:$Z$999,MATCH("xG",PlayerStats!$B$2:$Z$2,0),0),0)</f>
        <v>1.2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1.2</v>
      </c>
      <c r="Q130" s="31">
        <f>IFERROR(VLOOKUP(A130,PlayerStats!$B$1:$Z$999,MATCH("xAG",PlayerStats!$B$2:$Z$2,0),0),0)</f>
        <v>0.5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0.5</v>
      </c>
      <c r="V130" s="41">
        <f t="shared" si="7"/>
        <v>29</v>
      </c>
      <c r="X130" s="42" t="str">
        <f>API!M130&amp;" "&amp;API!V130</f>
        <v>Frank Onyeka</v>
      </c>
      <c r="Y130" s="42">
        <f>API!AC130</f>
        <v>19</v>
      </c>
    </row>
    <row r="131" spans="1:25">
      <c r="A131" s="31" t="str">
        <f>IF([1]FINAL!A131=0,"",[1]FINAL!A131)</f>
        <v>Norberto Murara Neto</v>
      </c>
      <c r="B131" s="31" t="str">
        <f>IF([1]FINAL!B131=0,"",[1]FINAL!B131)</f>
        <v>Neto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BOU</v>
      </c>
      <c r="F131" s="43">
        <f>IFERROR(VLOOKUP($E131,Table2!$B$1:$C$21,MATCH("MP",Table2!$B$1:$C$1,0),0),"")</f>
        <v>17</v>
      </c>
      <c r="G131" s="32">
        <f>IFERROR(VLOOKUP(A131,PlayingTime!$B$1:$Z$999,MATCH("Min",PlayingTime!$B$2:$Z$2,0),0),0)</f>
        <v>0</v>
      </c>
      <c r="H131" s="32">
        <f>IFERROR(VLOOKUP(B131,PlayingTime!$B$1:$Z$999,MATCH("Min",PlayingTime!$B$2:$Z$2,0),0),0)</f>
        <v>1350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1350</v>
      </c>
      <c r="L131" s="31">
        <f>IFERROR(VLOOKUP(A131,PlayerStats!$B$1:$Z$999,MATCH("xG",PlayerStats!$B$2:$Z$2,0),0),0)</f>
        <v>0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</v>
      </c>
      <c r="Q131" s="31">
        <f>IFERROR(VLOOKUP(A131,PlayerStats!$B$1:$Z$999,MATCH("xAG",PlayerStats!$B$2:$Z$2,0),0),0)</f>
        <v>0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</v>
      </c>
      <c r="V131" s="41">
        <f t="shared" ref="V131:V194" si="11">IFERROR(VLOOKUP(A131,$X$1:$Y$1000,MATCH("total_points",$X$1:$Y$1,0),0),"")</f>
        <v>58</v>
      </c>
      <c r="X131" s="42" t="str">
        <f>API!M131&amp;" "&amp;API!V131</f>
        <v>Ethan Pinnock</v>
      </c>
      <c r="Y131" s="42">
        <f>API!AC131</f>
        <v>49</v>
      </c>
    </row>
    <row r="132" spans="1:25">
      <c r="A132" s="31" t="str">
        <f>IF([1]FINAL!A132=0,"",[1]FINAL!A132)</f>
        <v>Jonny Evans</v>
      </c>
      <c r="B132" s="31" t="str">
        <f>IF([1]FINAL!B132=0,"",[1]FINAL!B132)</f>
        <v>Evans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18</v>
      </c>
      <c r="G132" s="32">
        <f>IFERROR(VLOOKUP(A132,PlayingTime!$B$1:$Z$999,MATCH("Min",PlayingTime!$B$2:$Z$2,0),0),0)</f>
        <v>641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641</v>
      </c>
      <c r="L132" s="31">
        <f>IFERROR(VLOOKUP(A132,PlayerStats!$B$1:$Z$999,MATCH("xG",PlayerStats!$B$2:$Z$2,0),0),0)</f>
        <v>0.1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0.1</v>
      </c>
      <c r="Q132" s="31">
        <f>IFERROR(VLOOKUP(A132,PlayerStats!$B$1:$Z$999,MATCH("xAG",PlayerStats!$B$2:$Z$2,0),0),0)</f>
        <v>0.2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0.2</v>
      </c>
      <c r="V132" s="41">
        <f t="shared" si="11"/>
        <v>30</v>
      </c>
      <c r="X132" s="42" t="str">
        <f>API!M132&amp;" "&amp;API!V132</f>
        <v>Mads Roerslev Rasmussen</v>
      </c>
      <c r="Y132" s="42">
        <f>API!AC132</f>
        <v>19</v>
      </c>
    </row>
    <row r="133" spans="1:25">
      <c r="A133" s="31" t="str">
        <f>IF([1]FINAL!A133=0,"",[1]FINAL!A133)</f>
        <v>David Raya Martin</v>
      </c>
      <c r="B133" s="31" t="str">
        <f>IF([1]FINAL!B133=0,"",[1]FINAL!B133)</f>
        <v>Raya</v>
      </c>
      <c r="C133" s="31" t="str">
        <f>IF([1]FINAL!C133=0,"",[1]FINAL!C133)</f>
        <v>David Raya</v>
      </c>
      <c r="D133" s="31" t="str">
        <f>IF([1]FINAL!D133=0,"",[1]FINAL!D133)</f>
        <v/>
      </c>
      <c r="E133" s="42" t="str">
        <f>[1]FINAL!M133</f>
        <v>ARS</v>
      </c>
      <c r="F133" s="43">
        <f>IFERROR(VLOOKUP($E133,Table2!$B$1:$C$21,MATCH("MP",Table2!$B$1:$C$1,0),0),"")</f>
        <v>18</v>
      </c>
      <c r="G133" s="32">
        <f>IFERROR(VLOOKUP(A133,PlayingTime!$B$1:$Z$999,MATCH("Min",PlayingTime!$B$2:$Z$2,0),0),0)</f>
        <v>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1170</v>
      </c>
      <c r="J133" s="32">
        <f>IFERROR(VLOOKUP(D133,PlayingTime!$B$1:$Z$999,MATCH("Min",PlayingTime!$B$2:$Z$2,0),0),0)</f>
        <v>0</v>
      </c>
      <c r="K133" s="37">
        <f t="shared" si="8"/>
        <v>1170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48</v>
      </c>
      <c r="X133" s="42" t="str">
        <f>API!M133&amp;" "&amp;API!V133</f>
        <v>Kevin Schade</v>
      </c>
      <c r="Y133" s="42">
        <f>API!AC133</f>
        <v>19</v>
      </c>
    </row>
    <row r="134" spans="1:25">
      <c r="A134" s="31" t="str">
        <f>IF([1]FINAL!A134=0,"",[1]FINAL!A134)</f>
        <v>Bernd Leno</v>
      </c>
      <c r="B134" s="31" t="str">
        <f>IF([1]FINAL!B134=0,"",[1]FINAL!B134)</f>
        <v>Leno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FUL</v>
      </c>
      <c r="F134" s="43">
        <f>IFERROR(VLOOKUP($E134,Table2!$B$1:$C$21,MATCH("MP",Table2!$B$1:$C$1,0),0),"")</f>
        <v>18</v>
      </c>
      <c r="G134" s="32">
        <f>IFERROR(VLOOKUP(A134,PlayingTime!$B$1:$Z$999,MATCH("Min",PlayingTime!$B$2:$Z$2,0),0),0)</f>
        <v>1620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1620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70</v>
      </c>
      <c r="X134" s="42" t="str">
        <f>API!M134&amp;" "&amp;API!V134</f>
        <v>Thomas Strakosha</v>
      </c>
      <c r="Y134" s="42">
        <f>API!AC134</f>
        <v>4</v>
      </c>
    </row>
    <row r="135" spans="1:25">
      <c r="A135" s="31" t="str">
        <f>IF([1]FINAL!A135=0,"",[1]FINAL!A135)</f>
        <v>Ben Chilwell</v>
      </c>
      <c r="B135" s="31" t="str">
        <f>IF([1]FINAL!B135=0,"",[1]FINAL!B135)</f>
        <v>Chilwell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CHE</v>
      </c>
      <c r="F135" s="43">
        <f>IFERROR(VLOOKUP($E135,Table2!$B$1:$C$21,MATCH("MP",Table2!$B$1:$C$1,0),0),"")</f>
        <v>18</v>
      </c>
      <c r="G135" s="32">
        <f>IFERROR(VLOOKUP(A135,PlayingTime!$B$1:$Z$999,MATCH("Min",PlayingTime!$B$2:$Z$2,0),0),0)</f>
        <v>336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336</v>
      </c>
      <c r="L135" s="31">
        <f>IFERROR(VLOOKUP(A135,PlayerStats!$B$1:$Z$999,MATCH("xG",PlayerStats!$B$2:$Z$2,0),0),0)</f>
        <v>1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1</v>
      </c>
      <c r="Q135" s="31">
        <f>IFERROR(VLOOKUP(A135,PlayerStats!$B$1:$Z$999,MATCH("xAG",PlayerStats!$B$2:$Z$2,0),0),0)</f>
        <v>1.8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1.8</v>
      </c>
      <c r="V135" s="41">
        <f t="shared" si="11"/>
        <v>15</v>
      </c>
      <c r="X135" s="42" t="str">
        <f>API!M135&amp;" "&amp;API!V135</f>
        <v>Ivan Toney</v>
      </c>
      <c r="Y135" s="42">
        <f>API!AC135</f>
        <v>0</v>
      </c>
    </row>
    <row r="136" spans="1:25">
      <c r="A136" s="31" t="str">
        <f>IF([1]FINAL!A136=0,"",[1]FINAL!A136)</f>
        <v>Jamaal Lascelles</v>
      </c>
      <c r="B136" s="31" t="str">
        <f>IF([1]FINAL!B136=0,"",[1]FINAL!B136)</f>
        <v>Lascelles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NEW</v>
      </c>
      <c r="F136" s="43">
        <f>IFERROR(VLOOKUP($E136,Table2!$B$1:$C$21,MATCH("MP",Table2!$B$1:$C$1,0),0),"")</f>
        <v>18</v>
      </c>
      <c r="G136" s="32">
        <f>IFERROR(VLOOKUP(A136,PlayingTime!$B$1:$Z$999,MATCH("Min",PlayingTime!$B$2:$Z$2,0),0),0)</f>
        <v>1037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1037</v>
      </c>
      <c r="L136" s="31">
        <f>IFERROR(VLOOKUP(A136,PlayerStats!$B$1:$Z$999,MATCH("xG",PlayerStats!$B$2:$Z$2,0),0),0)</f>
        <v>0.7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0.7</v>
      </c>
      <c r="Q136" s="31">
        <f>IFERROR(VLOOKUP(A136,PlayerStats!$B$1:$Z$999,MATCH("xAG",PlayerStats!$B$2:$Z$2,0),0),0)</f>
        <v>0.1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0.1</v>
      </c>
      <c r="V136" s="41">
        <f t="shared" si="11"/>
        <v>43</v>
      </c>
      <c r="X136" s="42" t="str">
        <f>API!M136&amp;" "&amp;API!V136</f>
        <v>Ryan Trevitt</v>
      </c>
      <c r="Y136" s="42">
        <f>API!AC136</f>
        <v>0</v>
      </c>
    </row>
    <row r="137" spans="1:25">
      <c r="A137" s="31" t="str">
        <f>IF([1]FINAL!A137=0,"",[1]FINAL!A137)</f>
        <v>Jack Harrison</v>
      </c>
      <c r="B137" s="31" t="str">
        <f>IF([1]FINAL!B137=0,"",[1]FINAL!B137)</f>
        <v>Harrison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EVE</v>
      </c>
      <c r="F137" s="43">
        <f>IFERROR(VLOOKUP($E137,Table2!$B$1:$C$21,MATCH("MP",Table2!$B$1:$C$1,0),0),"")</f>
        <v>18</v>
      </c>
      <c r="G137" s="32">
        <f>IFERROR(VLOOKUP(A137,PlayingTime!$B$1:$Z$999,MATCH("Min",PlayingTime!$B$2:$Z$2,0),0),0)</f>
        <v>947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947</v>
      </c>
      <c r="L137" s="31">
        <f>IFERROR(VLOOKUP(A137,PlayerStats!$B$1:$Z$999,MATCH("xG",PlayerStats!$B$2:$Z$2,0),0),0)</f>
        <v>1.3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1.3</v>
      </c>
      <c r="Q137" s="31">
        <f>IFERROR(VLOOKUP(A137,PlayerStats!$B$1:$Z$999,MATCH("xAG",PlayerStats!$B$2:$Z$2,0),0),0)</f>
        <v>2.1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2.1</v>
      </c>
      <c r="V137" s="41">
        <f t="shared" si="11"/>
        <v>45</v>
      </c>
      <c r="X137" s="42" t="str">
        <f>API!M137&amp;" "&amp;API!V137</f>
        <v>Yoane Wissa</v>
      </c>
      <c r="Y137" s="42">
        <f>API!AC137</f>
        <v>56</v>
      </c>
    </row>
    <row r="138" spans="1:25">
      <c r="A138" s="31" t="str">
        <f>IF([1]FINAL!A138=0,"",[1]FINAL!A138)</f>
        <v>André Onana</v>
      </c>
      <c r="B138" s="31" t="str">
        <f>IF([1]FINAL!B138=0,"",[1]FINAL!B138)</f>
        <v>Onana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MUN</v>
      </c>
      <c r="F138" s="43">
        <f>IFERROR(VLOOKUP($E138,Table2!$B$1:$C$21,MATCH("MP",Table2!$B$1:$C$1,0),0),"")</f>
        <v>18</v>
      </c>
      <c r="G138" s="32">
        <f>IFERROR(VLOOKUP(A138,PlayingTime!$B$1:$Z$999,MATCH("Min",PlayingTime!$B$2:$Z$2,0),0),0)</f>
        <v>1620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1620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70</v>
      </c>
      <c r="X138" s="42" t="str">
        <f>API!M138&amp;" "&amp;API!V138</f>
        <v>Yegor Yarmoliuk</v>
      </c>
      <c r="Y138" s="42">
        <f>API!AC138</f>
        <v>12</v>
      </c>
    </row>
    <row r="139" spans="1:25">
      <c r="A139" s="31" t="str">
        <f>IF([1]FINAL!A139=0,"",[1]FINAL!A139)</f>
        <v>Jérémy Doku</v>
      </c>
      <c r="B139" s="31" t="str">
        <f>IF([1]FINAL!B139=0,"",[1]FINAL!B139)</f>
        <v>Doku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MCI</v>
      </c>
      <c r="F139" s="43">
        <f>IFERROR(VLOOKUP($E139,Table2!$B$1:$C$21,MATCH("MP",Table2!$B$1:$C$1,0),0),"")</f>
        <v>17</v>
      </c>
      <c r="G139" s="32">
        <f>IFERROR(VLOOKUP(A139,PlayingTime!$B$1:$Z$999,MATCH("Min",PlayingTime!$B$2:$Z$2,0),0),0)</f>
        <v>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49</v>
      </c>
      <c r="X139" s="42" t="str">
        <f>API!M139&amp;" "&amp;API!V139</f>
        <v>Mathias Jorgensen</v>
      </c>
      <c r="Y139" s="42">
        <f>API!AC139</f>
        <v>3</v>
      </c>
    </row>
    <row r="140" spans="1:25">
      <c r="A140" s="31" t="str">
        <f>IF([1]FINAL!A140=0,"",[1]FINAL!A140)</f>
        <v>Robert Sánchez</v>
      </c>
      <c r="B140" s="31" t="str">
        <f>IF([1]FINAL!B140=0,"",[1]FINAL!B140)</f>
        <v>Sanchez</v>
      </c>
      <c r="C140" s="31" t="str">
        <f>IF([1]FINAL!C140=0,"",[1]FINAL!C140)</f>
        <v>R Sanchez</v>
      </c>
      <c r="D140" s="31" t="str">
        <f>IF([1]FINAL!D140=0,"",[1]FINAL!D140)</f>
        <v/>
      </c>
      <c r="E140" s="42" t="str">
        <f>[1]FINAL!M140</f>
        <v>CHE</v>
      </c>
      <c r="F140" s="43">
        <f>IFERROR(VLOOKUP($E140,Table2!$B$1:$C$21,MATCH("MP",Table2!$B$1:$C$1,0),0),"")</f>
        <v>18</v>
      </c>
      <c r="G140" s="32">
        <f>IFERROR(VLOOKUP(A140,PlayingTime!$B$1:$Z$999,MATCH("Min",PlayingTime!$B$2:$Z$2,0),0),0)</f>
        <v>1433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1433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</v>
      </c>
      <c r="V140" s="41">
        <f t="shared" si="11"/>
        <v>59</v>
      </c>
      <c r="X140" s="42" t="str">
        <f>API!M140&amp;" "&amp;API!V140</f>
        <v>Neal Maupay</v>
      </c>
      <c r="Y140" s="42">
        <f>API!AC140</f>
        <v>35</v>
      </c>
    </row>
    <row r="141" spans="1:25">
      <c r="A141" s="31" t="str">
        <f>IF([1]FINAL!A141=0,"",[1]FINAL!A141)</f>
        <v>Tom Cairney</v>
      </c>
      <c r="B141" s="31" t="str">
        <f>IF([1]FINAL!B141=0,"",[1]FINAL!B141)</f>
        <v>Cairney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FUL</v>
      </c>
      <c r="F141" s="43">
        <f>IFERROR(VLOOKUP($E141,Table2!$B$1:$C$21,MATCH("MP",Table2!$B$1:$C$1,0),0),"")</f>
        <v>18</v>
      </c>
      <c r="G141" s="32">
        <f>IFERROR(VLOOKUP(A141,PlayingTime!$B$1:$Z$999,MATCH("Min",PlayingTime!$B$2:$Z$2,0),0),0)</f>
        <v>651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651</v>
      </c>
      <c r="L141" s="31">
        <f>IFERROR(VLOOKUP(A141,PlayerStats!$B$1:$Z$999,MATCH("xG",PlayerStats!$B$2:$Z$2,0),0),0)</f>
        <v>0.6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0.6</v>
      </c>
      <c r="Q141" s="31">
        <f>IFERROR(VLOOKUP(A141,PlayerStats!$B$1:$Z$999,MATCH("xAG",PlayerStats!$B$2:$Z$2,0),0),0)</f>
        <v>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</v>
      </c>
      <c r="V141" s="41">
        <f t="shared" si="11"/>
        <v>40</v>
      </c>
      <c r="X141" s="42" t="str">
        <f>API!M141&amp;" "&amp;API!V141</f>
        <v>Michael Olakigbe</v>
      </c>
      <c r="Y141" s="42">
        <f>API!AC141</f>
        <v>6</v>
      </c>
    </row>
    <row r="142" spans="1:25">
      <c r="A142" s="31" t="str">
        <f>IF([1]FINAL!A142=0,"",[1]FINAL!A142)</f>
        <v>Youri Tielemans</v>
      </c>
      <c r="B142" s="31" t="str">
        <f>IF([1]FINAL!B142=0,"",[1]FINAL!B142)</f>
        <v>Tielemans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AVL</v>
      </c>
      <c r="F142" s="43">
        <f>IFERROR(VLOOKUP($E142,Table2!$B$1:$C$21,MATCH("MP",Table2!$B$1:$C$1,0),0),"")</f>
        <v>18</v>
      </c>
      <c r="G142" s="32">
        <f>IFERROR(VLOOKUP(A142,PlayingTime!$B$1:$Z$999,MATCH("Min",PlayingTime!$B$2:$Z$2,0),0),0)</f>
        <v>564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564</v>
      </c>
      <c r="L142" s="31">
        <f>IFERROR(VLOOKUP(A142,PlayerStats!$B$1:$Z$999,MATCH("xG",PlayerStats!$B$2:$Z$2,0),0),0)</f>
        <v>0.2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0.2</v>
      </c>
      <c r="Q142" s="31">
        <f>IFERROR(VLOOKUP(A142,PlayerStats!$B$1:$Z$999,MATCH("xAG",PlayerStats!$B$2:$Z$2,0),0),0)</f>
        <v>1.2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1.2</v>
      </c>
      <c r="V142" s="41">
        <f t="shared" si="11"/>
        <v>29</v>
      </c>
      <c r="X142" s="42" t="str">
        <f>API!M142&amp;" "&amp;API!V142</f>
        <v>Ethan Brierley</v>
      </c>
      <c r="Y142" s="42">
        <f>API!AC142</f>
        <v>0</v>
      </c>
    </row>
    <row r="143" spans="1:25">
      <c r="A143" s="31" t="str">
        <f>IF([1]FINAL!A143=0,"",[1]FINAL!A143)</f>
        <v>Joachim Andersen</v>
      </c>
      <c r="B143" s="31" t="str">
        <f>IF([1]FINAL!B143=0,"",[1]FINAL!B143)</f>
        <v>Andersen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CRY</v>
      </c>
      <c r="F143" s="43">
        <f>IFERROR(VLOOKUP($E143,Table2!$B$1:$C$21,MATCH("MP",Table2!$B$1:$C$1,0),0),"")</f>
        <v>18</v>
      </c>
      <c r="G143" s="32">
        <f>IFERROR(VLOOKUP(A143,PlayingTime!$B$1:$Z$999,MATCH("Min",PlayingTime!$B$2:$Z$2,0),0),0)</f>
        <v>1620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1620</v>
      </c>
      <c r="L143" s="31">
        <f>IFERROR(VLOOKUP(A143,PlayerStats!$B$1:$Z$999,MATCH("xG",PlayerStats!$B$2:$Z$2,0),0),0)</f>
        <v>1.1000000000000001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1.1000000000000001</v>
      </c>
      <c r="Q143" s="31">
        <f>IFERROR(VLOOKUP(A143,PlayerStats!$B$1:$Z$999,MATCH("xAG",PlayerStats!$B$2:$Z$2,0),0),0)</f>
        <v>1.4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1.4</v>
      </c>
      <c r="V143" s="41">
        <f t="shared" si="11"/>
        <v>66</v>
      </c>
      <c r="X143" s="42" t="str">
        <f>API!M143&amp;" "&amp;API!V143</f>
        <v>Saman Ghoddos</v>
      </c>
      <c r="Y143" s="42">
        <f>API!AC143</f>
        <v>18</v>
      </c>
    </row>
    <row r="144" spans="1:25">
      <c r="A144" s="31" t="str">
        <f>IF([1]FINAL!A144=0,"",[1]FINAL!A144)</f>
        <v>Armando Broja</v>
      </c>
      <c r="B144" s="31" t="str">
        <f>IF([1]FINAL!B144=0,"",[1]FINAL!B144)</f>
        <v>Broja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CHE</v>
      </c>
      <c r="F144" s="43">
        <f>IFERROR(VLOOKUP($E144,Table2!$B$1:$C$21,MATCH("MP",Table2!$B$1:$C$1,0),0),"")</f>
        <v>18</v>
      </c>
      <c r="G144" s="32">
        <f>IFERROR(VLOOKUP(A144,PlayingTime!$B$1:$Z$999,MATCH("Min",PlayingTime!$B$2:$Z$2,0),0),0)</f>
        <v>308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308</v>
      </c>
      <c r="L144" s="31">
        <f>IFERROR(VLOOKUP(A144,PlayerStats!$B$1:$Z$999,MATCH("xG",PlayerStats!$B$2:$Z$2,0),0),0)</f>
        <v>1.9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1.9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19</v>
      </c>
      <c r="X144" s="42" t="str">
        <f>API!M144&amp;" "&amp;API!V144</f>
        <v>Ji-Soo Kim</v>
      </c>
      <c r="Y144" s="42">
        <f>API!AC144</f>
        <v>0</v>
      </c>
    </row>
    <row r="145" spans="1:25">
      <c r="A145" s="31" t="str">
        <f>IF([1]FINAL!A145=0,"",[1]FINAL!A145)</f>
        <v>Declan Rice</v>
      </c>
      <c r="B145" s="31" t="str">
        <f>IF([1]FINAL!B145=0,"",[1]FINAL!B145)</f>
        <v>Rice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ARS</v>
      </c>
      <c r="F145" s="43">
        <f>IFERROR(VLOOKUP($E145,Table2!$B$1:$C$21,MATCH("MP",Table2!$B$1:$C$1,0),0),"")</f>
        <v>18</v>
      </c>
      <c r="G145" s="32">
        <f>IFERROR(VLOOKUP(A145,PlayingTime!$B$1:$Z$999,MATCH("Min",PlayingTime!$B$2:$Z$2,0),0),0)</f>
        <v>1562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1562</v>
      </c>
      <c r="L145" s="31">
        <f>IFERROR(VLOOKUP(A145,PlayerStats!$B$1:$Z$999,MATCH("xG",PlayerStats!$B$2:$Z$2,0),0),0)</f>
        <v>1.5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1.5</v>
      </c>
      <c r="Q145" s="31">
        <f>IFERROR(VLOOKUP(A145,PlayerStats!$B$1:$Z$999,MATCH("xAG",PlayerStats!$B$2:$Z$2,0),0),0)</f>
        <v>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2</v>
      </c>
      <c r="V145" s="41">
        <f t="shared" si="11"/>
        <v>65</v>
      </c>
      <c r="X145" s="42" t="str">
        <f>API!M145&amp;" "&amp;API!V145</f>
        <v>Valintino Adedokun</v>
      </c>
      <c r="Y145" s="42">
        <f>API!AC145</f>
        <v>0</v>
      </c>
    </row>
    <row r="146" spans="1:25">
      <c r="A146" s="31" t="str">
        <f>IF([1]FINAL!A146=0,"",[1]FINAL!A146)</f>
        <v>Luca Koleosho</v>
      </c>
      <c r="B146" s="31" t="str">
        <f>IF([1]FINAL!B146=0,"",[1]FINAL!B146)</f>
        <v>Koleosho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BUR</v>
      </c>
      <c r="F146" s="43">
        <f>IFERROR(VLOOKUP($E146,Table2!$B$1:$C$21,MATCH("MP",Table2!$B$1:$C$1,0),0),"")</f>
        <v>18</v>
      </c>
      <c r="G146" s="32">
        <f>IFERROR(VLOOKUP(A146,PlayingTime!$B$1:$Z$999,MATCH("Min",PlayingTime!$B$2:$Z$2,0),0),0)</f>
        <v>974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974</v>
      </c>
      <c r="L146" s="31">
        <f>IFERROR(VLOOKUP(A146,PlayerStats!$B$1:$Z$999,MATCH("xG",PlayerStats!$B$2:$Z$2,0),0),0)</f>
        <v>2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2</v>
      </c>
      <c r="Q146" s="31">
        <f>IFERROR(VLOOKUP(A146,PlayerStats!$B$1:$Z$999,MATCH("xAG",PlayerStats!$B$2:$Z$2,0),0),0)</f>
        <v>1.3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1.3</v>
      </c>
      <c r="V146" s="41">
        <f t="shared" si="11"/>
        <v>40</v>
      </c>
      <c r="X146" s="42" t="str">
        <f>API!M146&amp;" "&amp;API!V146</f>
        <v>Myles Peart-Harris</v>
      </c>
      <c r="Y146" s="42">
        <f>API!AC146</f>
        <v>2</v>
      </c>
    </row>
    <row r="147" spans="1:25">
      <c r="A147" s="31" t="str">
        <f>IF([1]FINAL!A147=0,"",[1]FINAL!A147)</f>
        <v>Alphonse Areola</v>
      </c>
      <c r="B147" s="31" t="str">
        <f>IF([1]FINAL!B147=0,"",[1]FINAL!B147)</f>
        <v>Areola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WHU</v>
      </c>
      <c r="F147" s="43">
        <f>IFERROR(VLOOKUP($E147,Table2!$B$1:$C$21,MATCH("MP",Table2!$B$1:$C$1,0),0),"")</f>
        <v>18</v>
      </c>
      <c r="G147" s="32">
        <f>IFERROR(VLOOKUP(A147,PlayingTime!$B$1:$Z$999,MATCH("Min",PlayingTime!$B$2:$Z$2,0),0),0)</f>
        <v>1350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1350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53</v>
      </c>
      <c r="X147" s="42" t="str">
        <f>API!M147&amp;" "&amp;API!V147</f>
        <v>Vincent Angelini</v>
      </c>
      <c r="Y147" s="42">
        <f>API!AC147</f>
        <v>0</v>
      </c>
    </row>
    <row r="148" spans="1:25">
      <c r="A148" s="31" t="str">
        <f>IF([1]FINAL!A148=0,"",[1]FINAL!A148)</f>
        <v>Gabriel Martinelli Silva</v>
      </c>
      <c r="B148" s="31" t="str">
        <f>IF([1]FINAL!B148=0,"",[1]FINAL!B148)</f>
        <v>Martinelli</v>
      </c>
      <c r="C148" s="31" t="str">
        <f>IF([1]FINAL!C148=0,"",[1]FINAL!C148)</f>
        <v>Gabriel Martinelli</v>
      </c>
      <c r="D148" s="31" t="str">
        <f>IF([1]FINAL!D148=0,"",[1]FINAL!D148)</f>
        <v/>
      </c>
      <c r="E148" s="42" t="str">
        <f>[1]FINAL!M148</f>
        <v>ARS</v>
      </c>
      <c r="F148" s="43">
        <f>IFERROR(VLOOKUP($E148,Table2!$B$1:$C$21,MATCH("MP",Table2!$B$1:$C$1,0),0),"")</f>
        <v>18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1156</v>
      </c>
      <c r="J148" s="32">
        <f>IFERROR(VLOOKUP(D148,PlayingTime!$B$1:$Z$999,MATCH("Min",PlayingTime!$B$2:$Z$2,0),0),0)</f>
        <v>0</v>
      </c>
      <c r="K148" s="37">
        <f t="shared" si="8"/>
        <v>1156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2.1</v>
      </c>
      <c r="O148" s="31">
        <f>IFERROR(VLOOKUP(D148,PlayerStats!$B$1:$Z$999,MATCH("xG",PlayerStats!$B$2:$Z$2,0),0),0)</f>
        <v>0</v>
      </c>
      <c r="P148" s="39">
        <f t="shared" si="9"/>
        <v>2.1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2.2999999999999998</v>
      </c>
      <c r="T148" s="31">
        <f>IFERROR(VLOOKUP(D148,PlayerStats!$B$1:$Z$999,MATCH("xAG",PlayerStats!$B$2:$Z$2,0),0),0)</f>
        <v>0</v>
      </c>
      <c r="U148" s="39">
        <f t="shared" si="10"/>
        <v>2.2999999999999998</v>
      </c>
      <c r="V148" s="41">
        <f t="shared" si="11"/>
        <v>50</v>
      </c>
      <c r="X148" s="42" t="str">
        <f>API!M148&amp;" "&amp;API!V148</f>
        <v>Simon Adingra</v>
      </c>
      <c r="Y148" s="42">
        <f>API!AC148</f>
        <v>56</v>
      </c>
    </row>
    <row r="149" spans="1:25">
      <c r="A149" s="31" t="str">
        <f>IF([1]FINAL!A149=0,"",[1]FINAL!A149)</f>
        <v>Tomáš Souček</v>
      </c>
      <c r="B149" s="31" t="str">
        <f>IF([1]FINAL!B149=0,"",[1]FINAL!B149)</f>
        <v>Souček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WHU</v>
      </c>
      <c r="F149" s="43">
        <f>IFERROR(VLOOKUP($E149,Table2!$B$1:$C$21,MATCH("MP",Table2!$B$1:$C$1,0),0),"")</f>
        <v>18</v>
      </c>
      <c r="G149" s="32">
        <f>IFERROR(VLOOKUP(A149,PlayingTime!$B$1:$Z$999,MATCH("Min",PlayingTime!$B$2:$Z$2,0),0),0)</f>
        <v>1346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1346</v>
      </c>
      <c r="L149" s="31">
        <f>IFERROR(VLOOKUP(A149,PlayerStats!$B$1:$Z$999,MATCH("xG",PlayerStats!$B$2:$Z$2,0),0),0)</f>
        <v>3.8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3.8</v>
      </c>
      <c r="Q149" s="31">
        <f>IFERROR(VLOOKUP(A149,PlayerStats!$B$1:$Z$999,MATCH("xAG",PlayerStats!$B$2:$Z$2,0),0),0)</f>
        <v>0.6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0.6</v>
      </c>
      <c r="V149" s="41">
        <f t="shared" si="11"/>
        <v>60</v>
      </c>
      <c r="X149" s="42" t="str">
        <f>API!M149&amp;" "&amp;API!V149</f>
        <v>Steven Alzate</v>
      </c>
      <c r="Y149" s="42">
        <f>API!AC149</f>
        <v>0</v>
      </c>
    </row>
    <row r="150" spans="1:25">
      <c r="A150" s="31" t="str">
        <f>IF([1]FINAL!A150=0,"",[1]FINAL!A150)</f>
        <v>Evan Ferguson</v>
      </c>
      <c r="B150" s="31" t="str">
        <f>IF([1]FINAL!B150=0,"",[1]FINAL!B150)</f>
        <v>Ferguson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BHA</v>
      </c>
      <c r="F150" s="43">
        <f>IFERROR(VLOOKUP($E150,Table2!$B$1:$C$21,MATCH("MP",Table2!$B$1:$C$1,0),0),"")</f>
        <v>18</v>
      </c>
      <c r="G150" s="32">
        <f>IFERROR(VLOOKUP(A150,PlayingTime!$B$1:$Z$999,MATCH("Min",PlayingTime!$B$2:$Z$2,0),0),0)</f>
        <v>918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918</v>
      </c>
      <c r="L150" s="31">
        <f>IFERROR(VLOOKUP(A150,PlayerStats!$B$1:$Z$999,MATCH("xG",PlayerStats!$B$2:$Z$2,0),0),0)</f>
        <v>3.3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3.3</v>
      </c>
      <c r="Q150" s="31">
        <f>IFERROR(VLOOKUP(A150,PlayerStats!$B$1:$Z$999,MATCH("xAG",PlayerStats!$B$2:$Z$2,0),0),0)</f>
        <v>0.5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0.5</v>
      </c>
      <c r="V150" s="41">
        <f t="shared" si="11"/>
        <v>52</v>
      </c>
      <c r="X150" s="42" t="str">
        <f>API!M150&amp;" "&amp;API!V150</f>
        <v>Yasin Ayari</v>
      </c>
      <c r="Y150" s="42">
        <f>API!AC150</f>
        <v>0</v>
      </c>
    </row>
    <row r="151" spans="1:25">
      <c r="A151" s="31" t="str">
        <f>IF([1]FINAL!A151=0,"",[1]FINAL!A151)</f>
        <v>Aaron Wan-Bissaka</v>
      </c>
      <c r="B151" s="31" t="str">
        <f>IF([1]FINAL!B151=0,"",[1]FINAL!B151)</f>
        <v>Wan-Bissaka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MUN</v>
      </c>
      <c r="F151" s="43">
        <f>IFERROR(VLOOKUP($E151,Table2!$B$1:$C$21,MATCH("MP",Table2!$B$1:$C$1,0),0),"")</f>
        <v>18</v>
      </c>
      <c r="G151" s="32">
        <f>IFERROR(VLOOKUP(A151,PlayingTime!$B$1:$Z$999,MATCH("Min",PlayingTime!$B$2:$Z$2,0),0),0)</f>
        <v>615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615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</v>
      </c>
      <c r="Q151" s="31">
        <f>IFERROR(VLOOKUP(A151,PlayerStats!$B$1:$Z$999,MATCH("xAG",PlayerStats!$B$2:$Z$2,0),0),0)</f>
        <v>1.1000000000000001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1.1000000000000001</v>
      </c>
      <c r="V151" s="41">
        <f t="shared" si="11"/>
        <v>27</v>
      </c>
      <c r="X151" s="42" t="str">
        <f>API!M151&amp;" "&amp;API!V151</f>
        <v>Facundo Buonanotte</v>
      </c>
      <c r="Y151" s="42">
        <f>API!AC151</f>
        <v>17</v>
      </c>
    </row>
    <row r="152" spans="1:25">
      <c r="A152" s="31" t="str">
        <f>IF([1]FINAL!A152=0,"",[1]FINAL!A152)</f>
        <v>Destiny Udogie</v>
      </c>
      <c r="B152" s="31" t="str">
        <f>IF([1]FINAL!B152=0,"",[1]FINAL!B152)</f>
        <v>Udogie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TOT</v>
      </c>
      <c r="F152" s="43">
        <f>IFERROR(VLOOKUP($E152,Table2!$B$1:$C$21,MATCH("MP",Table2!$B$1:$C$1,0),0),"")</f>
        <v>18</v>
      </c>
      <c r="G152" s="32">
        <f>IFERROR(VLOOKUP(A152,PlayingTime!$B$1:$Z$999,MATCH("Min",PlayingTime!$B$2:$Z$2,0),0),0)</f>
        <v>1232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1232</v>
      </c>
      <c r="L152" s="31">
        <f>IFERROR(VLOOKUP(A152,PlayerStats!$B$1:$Z$999,MATCH("xG",PlayerStats!$B$2:$Z$2,0),0),0)</f>
        <v>1.4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1.4</v>
      </c>
      <c r="Q152" s="31">
        <f>IFERROR(VLOOKUP(A152,PlayerStats!$B$1:$Z$999,MATCH("xAG",PlayerStats!$B$2:$Z$2,0),0),0)</f>
        <v>0.9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0.9</v>
      </c>
      <c r="V152" s="41">
        <f t="shared" si="11"/>
        <v>45</v>
      </c>
      <c r="X152" s="42" t="str">
        <f>API!M152&amp;" "&amp;API!V152</f>
        <v>Aaron Connolly</v>
      </c>
      <c r="Y152" s="42">
        <f>API!AC152</f>
        <v>0</v>
      </c>
    </row>
    <row r="153" spans="1:25">
      <c r="A153" s="31" t="str">
        <f>IF([1]FINAL!A153=0,"",[1]FINAL!A153)</f>
        <v>Taiwo Awoniyi</v>
      </c>
      <c r="B153" s="31" t="str">
        <f>IF([1]FINAL!B153=0,"",[1]FINAL!B153)</f>
        <v>Awoniyi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NFO</v>
      </c>
      <c r="F153" s="43">
        <f>IFERROR(VLOOKUP($E153,Table2!$B$1:$C$21,MATCH("MP",Table2!$B$1:$C$1,0),0),"")</f>
        <v>18</v>
      </c>
      <c r="G153" s="32">
        <f>IFERROR(VLOOKUP(A153,PlayingTime!$B$1:$Z$999,MATCH("Min",PlayingTime!$B$2:$Z$2,0),0),0)</f>
        <v>666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666</v>
      </c>
      <c r="L153" s="31">
        <f>IFERROR(VLOOKUP(A153,PlayerStats!$B$1:$Z$999,MATCH("xG",PlayerStats!$B$2:$Z$2,0),0),0)</f>
        <v>3.6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3.6</v>
      </c>
      <c r="Q153" s="31">
        <f>IFERROR(VLOOKUP(A153,PlayerStats!$B$1:$Z$999,MATCH("xAG",PlayerStats!$B$2:$Z$2,0),0),0)</f>
        <v>0.8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0.8</v>
      </c>
      <c r="V153" s="41">
        <f t="shared" si="11"/>
        <v>42</v>
      </c>
      <c r="X153" s="42" t="str">
        <f>API!M153&amp;" "&amp;API!V153</f>
        <v>Mahmoud Dahoud</v>
      </c>
      <c r="Y153" s="42">
        <f>API!AC153</f>
        <v>14</v>
      </c>
    </row>
    <row r="154" spans="1:25">
      <c r="A154" s="31" t="str">
        <f>IF([1]FINAL!A154=0,"",[1]FINAL!A154)</f>
        <v>Lewis Miley</v>
      </c>
      <c r="B154" s="31" t="str">
        <f>IF([1]FINAL!B154=0,"",[1]FINAL!B154)</f>
        <v>Miley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NEW</v>
      </c>
      <c r="F154" s="43">
        <f>IFERROR(VLOOKUP($E154,Table2!$B$1:$C$21,MATCH("MP",Table2!$B$1:$C$1,0),0),"")</f>
        <v>18</v>
      </c>
      <c r="G154" s="32">
        <f>IFERROR(VLOOKUP(A154,PlayingTime!$B$1:$Z$999,MATCH("Min",PlayingTime!$B$2:$Z$2,0),0),0)</f>
        <v>515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515</v>
      </c>
      <c r="L154" s="31">
        <f>IFERROR(VLOOKUP(A154,PlayerStats!$B$1:$Z$999,MATCH("xG",PlayerStats!$B$2:$Z$2,0),0),0)</f>
        <v>0.8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0.8</v>
      </c>
      <c r="Q154" s="31">
        <f>IFERROR(VLOOKUP(A154,PlayerStats!$B$1:$Z$999,MATCH("xAG",PlayerStats!$B$2:$Z$2,0),0),0)</f>
        <v>1.2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1.2</v>
      </c>
      <c r="V154" s="41">
        <f t="shared" si="11"/>
        <v>22</v>
      </c>
      <c r="X154" s="42" t="str">
        <f>API!M154&amp;" "&amp;API!V154</f>
        <v>Lewis Dunk</v>
      </c>
      <c r="Y154" s="42">
        <f>API!AC154</f>
        <v>23</v>
      </c>
    </row>
    <row r="155" spans="1:25">
      <c r="A155" s="31" t="str">
        <f>IF([1]FINAL!A155=0,"",[1]FINAL!A155)</f>
        <v>Luis Díaz</v>
      </c>
      <c r="B155" s="31" t="str">
        <f>IF([1]FINAL!B155=0,"",[1]FINAL!B155)</f>
        <v>Luis Díaz</v>
      </c>
      <c r="C155" s="31" t="str">
        <f>IF([1]FINAL!C155=0,"",[1]FINAL!C155)</f>
        <v>Luis Diaz</v>
      </c>
      <c r="D155" s="31" t="str">
        <f>IF([1]FINAL!D155=0,"",[1]FINAL!D155)</f>
        <v/>
      </c>
      <c r="E155" s="42" t="str">
        <f>[1]FINAL!M155</f>
        <v>LIV</v>
      </c>
      <c r="F155" s="43">
        <f>IFERROR(VLOOKUP($E155,Table2!$B$1:$C$21,MATCH("MP",Table2!$B$1:$C$1,0),0),"")</f>
        <v>18</v>
      </c>
      <c r="G155" s="32">
        <f>IFERROR(VLOOKUP(A155,PlayingTime!$B$1:$Z$999,MATCH("Min",PlayingTime!$B$2:$Z$2,0),0),0)</f>
        <v>1067</v>
      </c>
      <c r="H155" s="32">
        <f>IFERROR(VLOOKUP(B155,PlayingTime!$B$1:$Z$999,MATCH("Min",PlayingTime!$B$2:$Z$2,0),0),0)</f>
        <v>1067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2134</v>
      </c>
      <c r="L155" s="31">
        <f>IFERROR(VLOOKUP(A155,PlayerStats!$B$1:$Z$999,MATCH("xG",PlayerStats!$B$2:$Z$2,0),0),0)</f>
        <v>3.7</v>
      </c>
      <c r="M155" s="31">
        <f>IFERROR(VLOOKUP(B155,PlayerStats!$B$1:$Z$999,MATCH("xG",PlayerStats!$B$2:$Z$2,0),0),0)</f>
        <v>3.7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7.4</v>
      </c>
      <c r="Q155" s="31">
        <f>IFERROR(VLOOKUP(A155,PlayerStats!$B$1:$Z$999,MATCH("xAG",PlayerStats!$B$2:$Z$2,0),0),0)</f>
        <v>1.4</v>
      </c>
      <c r="R155" s="31">
        <f>IFERROR(VLOOKUP(B155,PlayerStats!$B$1:$Z$999,MATCH("xAG",PlayerStats!$B$2:$Z$2,0),0),0)</f>
        <v>1.4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2.8</v>
      </c>
      <c r="V155" s="41">
        <f t="shared" si="11"/>
        <v>51</v>
      </c>
      <c r="X155" s="42" t="str">
        <f>API!M155&amp;" "&amp;API!V155</f>
        <v>Julio Enciso</v>
      </c>
      <c r="Y155" s="42">
        <f>API!AC155</f>
        <v>8</v>
      </c>
    </row>
    <row r="156" spans="1:25">
      <c r="A156" s="31" t="str">
        <f>IF([1]FINAL!A156=0,"",[1]FINAL!A156)</f>
        <v>Yoane Wissa</v>
      </c>
      <c r="B156" s="31" t="str">
        <f>IF([1]FINAL!B156=0,"",[1]FINAL!B156)</f>
        <v>Wissa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BRE</v>
      </c>
      <c r="F156" s="43">
        <f>IFERROR(VLOOKUP($E156,Table2!$B$1:$C$21,MATCH("MP",Table2!$B$1:$C$1,0),0),"")</f>
        <v>17</v>
      </c>
      <c r="G156" s="32">
        <f>IFERROR(VLOOKUP(A156,PlayingTime!$B$1:$Z$999,MATCH("Min",PlayingTime!$B$2:$Z$2,0),0),0)</f>
        <v>1369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1369</v>
      </c>
      <c r="L156" s="31">
        <f>IFERROR(VLOOKUP(A156,PlayerStats!$B$1:$Z$999,MATCH("xG",PlayerStats!$B$2:$Z$2,0),0),0)</f>
        <v>5.6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5.6</v>
      </c>
      <c r="Q156" s="31">
        <f>IFERROR(VLOOKUP(A156,PlayerStats!$B$1:$Z$999,MATCH("xAG",PlayerStats!$B$2:$Z$2,0),0),0)</f>
        <v>1.4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1.4</v>
      </c>
      <c r="V156" s="41">
        <f t="shared" si="11"/>
        <v>56</v>
      </c>
      <c r="X156" s="42" t="str">
        <f>API!M156&amp;" "&amp;API!V156</f>
        <v>Pervis Estupiñán</v>
      </c>
      <c r="Y156" s="42">
        <f>API!AC156</f>
        <v>25</v>
      </c>
    </row>
    <row r="157" spans="1:25">
      <c r="A157" s="31" t="str">
        <f>IF([1]FINAL!A157=0,"",[1]FINAL!A157)</f>
        <v>Vladimír Coufal</v>
      </c>
      <c r="B157" s="31" t="str">
        <f>IF([1]FINAL!B157=0,"",[1]FINAL!B157)</f>
        <v>Coufal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WHU</v>
      </c>
      <c r="F157" s="43">
        <f>IFERROR(VLOOKUP($E157,Table2!$B$1:$C$21,MATCH("MP",Table2!$B$1:$C$1,0),0),"")</f>
        <v>18</v>
      </c>
      <c r="G157" s="32">
        <f>IFERROR(VLOOKUP(A157,PlayingTime!$B$1:$Z$999,MATCH("Min",PlayingTime!$B$2:$Z$2,0),0),0)</f>
        <v>1615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1615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</v>
      </c>
      <c r="Q157" s="31">
        <f>IFERROR(VLOOKUP(A157,PlayerStats!$B$1:$Z$999,MATCH("xAG",PlayerStats!$B$2:$Z$2,0),0),0)</f>
        <v>2.2000000000000002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2.2000000000000002</v>
      </c>
      <c r="V157" s="41">
        <f t="shared" si="11"/>
        <v>56</v>
      </c>
      <c r="X157" s="42" t="str">
        <f>API!M157&amp;" "&amp;API!V157</f>
        <v>Evan Ferguson</v>
      </c>
      <c r="Y157" s="42">
        <f>API!AC157</f>
        <v>52</v>
      </c>
    </row>
    <row r="158" spans="1:25">
      <c r="A158" s="31" t="str">
        <f>IF([1]FINAL!A158=0,"",[1]FINAL!A158)</f>
        <v>Ethan Pinnock</v>
      </c>
      <c r="B158" s="31" t="str">
        <f>IF([1]FINAL!B158=0,"",[1]FINAL!B158)</f>
        <v>Pinnock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BRE</v>
      </c>
      <c r="F158" s="43">
        <f>IFERROR(VLOOKUP($E158,Table2!$B$1:$C$21,MATCH("MP",Table2!$B$1:$C$1,0),0),"")</f>
        <v>17</v>
      </c>
      <c r="G158" s="32">
        <f>IFERROR(VLOOKUP(A158,PlayingTime!$B$1:$Z$999,MATCH("Min",PlayingTime!$B$2:$Z$2,0),0),0)</f>
        <v>1530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1530</v>
      </c>
      <c r="L158" s="31">
        <f>IFERROR(VLOOKUP(A158,PlayerStats!$B$1:$Z$999,MATCH("xG",PlayerStats!$B$2:$Z$2,0),0),0)</f>
        <v>1.5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1.5</v>
      </c>
      <c r="Q158" s="31">
        <f>IFERROR(VLOOKUP(A158,PlayerStats!$B$1:$Z$999,MATCH("xAG",PlayerStats!$B$2:$Z$2,0),0),0)</f>
        <v>0.9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0.9</v>
      </c>
      <c r="V158" s="41">
        <f t="shared" si="11"/>
        <v>49</v>
      </c>
      <c r="X158" s="42" t="str">
        <f>API!M158&amp;" "&amp;API!V158</f>
        <v>Billy Gilmour</v>
      </c>
      <c r="Y158" s="42">
        <f>API!AC158</f>
        <v>39</v>
      </c>
    </row>
    <row r="159" spans="1:25">
      <c r="A159" s="31" t="str">
        <f>IF([1]FINAL!A159=0,"",[1]FINAL!A159)</f>
        <v>Joelinton Cássio Apolinário de Lira</v>
      </c>
      <c r="B159" s="31" t="str">
        <f>IF([1]FINAL!B159=0,"",[1]FINAL!B159)</f>
        <v>Joelinton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NEW</v>
      </c>
      <c r="F159" s="43">
        <f>IFERROR(VLOOKUP($E159,Table2!$B$1:$C$21,MATCH("MP",Table2!$B$1:$C$1,0),0),"")</f>
        <v>18</v>
      </c>
      <c r="G159" s="32">
        <f>IFERROR(VLOOKUP(A159,PlayingTime!$B$1:$Z$999,MATCH("Min",PlayingTime!$B$2:$Z$2,0),0),0)</f>
        <v>0</v>
      </c>
      <c r="H159" s="32">
        <f>IFERROR(VLOOKUP(B159,PlayingTime!$B$1:$Z$999,MATCH("Min",PlayingTime!$B$2:$Z$2,0),0),0)</f>
        <v>1032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1032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2.2999999999999998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2.2999999999999998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2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2</v>
      </c>
      <c r="V159" s="41">
        <f t="shared" si="11"/>
        <v>39</v>
      </c>
      <c r="X159" s="42" t="str">
        <f>API!M159&amp;" "&amp;API!V159</f>
        <v>Pascal Groß</v>
      </c>
      <c r="Y159" s="42">
        <f>API!AC159</f>
        <v>77</v>
      </c>
    </row>
    <row r="160" spans="1:25">
      <c r="A160" s="31" t="str">
        <f>IF([1]FINAL!A160=0,"",[1]FINAL!A160)</f>
        <v>Mykhailo Mudryk</v>
      </c>
      <c r="B160" s="31" t="str">
        <f>IF([1]FINAL!B160=0,"",[1]FINAL!B160)</f>
        <v>Mudryk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CHE</v>
      </c>
      <c r="F160" s="43">
        <f>IFERROR(VLOOKUP($E160,Table2!$B$1:$C$21,MATCH("MP",Table2!$B$1:$C$1,0),0),"")</f>
        <v>18</v>
      </c>
      <c r="G160" s="32">
        <f>IFERROR(VLOOKUP(A160,PlayingTime!$B$1:$Z$999,MATCH("Min",PlayingTime!$B$2:$Z$2,0),0),0)</f>
        <v>737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737</v>
      </c>
      <c r="L160" s="31">
        <f>IFERROR(VLOOKUP(A160,PlayerStats!$B$1:$Z$999,MATCH("xG",PlayerStats!$B$2:$Z$2,0),0),0)</f>
        <v>1.2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1.2</v>
      </c>
      <c r="Q160" s="31">
        <f>IFERROR(VLOOKUP(A160,PlayerStats!$B$1:$Z$999,MATCH("xAG",PlayerStats!$B$2:$Z$2,0),0),0)</f>
        <v>1.4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1.4</v>
      </c>
      <c r="V160" s="41">
        <f t="shared" si="11"/>
        <v>46</v>
      </c>
      <c r="X160" s="42" t="str">
        <f>API!M160&amp;" "&amp;API!V160</f>
        <v>João Pedro Junqueira de Jesus</v>
      </c>
      <c r="Y160" s="42">
        <f>API!AC160</f>
        <v>53</v>
      </c>
    </row>
    <row r="161" spans="1:25">
      <c r="A161" s="31" t="str">
        <f>IF([1]FINAL!A161=0,"",[1]FINAL!A161)</f>
        <v>Eberechi Eze</v>
      </c>
      <c r="B161" s="31" t="str">
        <f>IF([1]FINAL!B161=0,"",[1]FINAL!B161)</f>
        <v>Eze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CRY</v>
      </c>
      <c r="F161" s="43">
        <f>IFERROR(VLOOKUP($E161,Table2!$B$1:$C$21,MATCH("MP",Table2!$B$1:$C$1,0),0),"")</f>
        <v>18</v>
      </c>
      <c r="G161" s="32">
        <f>IFERROR(VLOOKUP(A161,PlayingTime!$B$1:$Z$999,MATCH("Min",PlayingTime!$B$2:$Z$2,0),0),0)</f>
        <v>820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820</v>
      </c>
      <c r="L161" s="31">
        <f>IFERROR(VLOOKUP(A161,PlayerStats!$B$1:$Z$999,MATCH("xG",PlayerStats!$B$2:$Z$2,0),0),0)</f>
        <v>3.5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3.5</v>
      </c>
      <c r="Q161" s="31">
        <f>IFERROR(VLOOKUP(A161,PlayerStats!$B$1:$Z$999,MATCH("xAG",PlayerStats!$B$2:$Z$2,0),0),0)</f>
        <v>1.9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1.9</v>
      </c>
      <c r="V161" s="41">
        <f t="shared" si="11"/>
        <v>38</v>
      </c>
      <c r="X161" s="42" t="str">
        <f>API!M161&amp;" "&amp;API!V161</f>
        <v>Michał Karbownik</v>
      </c>
      <c r="Y161" s="42">
        <f>API!AC161</f>
        <v>0</v>
      </c>
    </row>
    <row r="162" spans="1:25">
      <c r="A162" s="31" t="str">
        <f>IF([1]FINAL!A162=0,"",[1]FINAL!A162)</f>
        <v>Hugo Bueno López</v>
      </c>
      <c r="B162" s="31" t="str">
        <f>IF([1]FINAL!B162=0,"",[1]FINAL!B162)</f>
        <v>H.Bueno</v>
      </c>
      <c r="C162" s="31" t="str">
        <f>IF([1]FINAL!C162=0,"",[1]FINAL!C162)</f>
        <v>Hugo Bueno</v>
      </c>
      <c r="D162" s="31" t="str">
        <f>IF([1]FINAL!D162=0,"",[1]FINAL!D162)</f>
        <v/>
      </c>
      <c r="E162" s="42" t="str">
        <f>[1]FINAL!M162</f>
        <v>WOL</v>
      </c>
      <c r="F162" s="43">
        <f>IFERROR(VLOOKUP($E162,Table2!$B$1:$C$21,MATCH("MP",Table2!$B$1:$C$1,0),0),"")</f>
        <v>18</v>
      </c>
      <c r="G162" s="32">
        <f>IFERROR(VLOOKUP(A162,PlayingTime!$B$1:$Z$999,MATCH("Min",PlayingTime!$B$2:$Z$2,0),0),0)</f>
        <v>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367</v>
      </c>
      <c r="J162" s="32">
        <f>IFERROR(VLOOKUP(D162,PlayingTime!$B$1:$Z$999,MATCH("Min",PlayingTime!$B$2:$Z$2,0),0),0)</f>
        <v>0</v>
      </c>
      <c r="K162" s="37">
        <f t="shared" si="8"/>
        <v>367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0.2</v>
      </c>
      <c r="O162" s="31">
        <f>IFERROR(VLOOKUP(D162,PlayerStats!$B$1:$Z$999,MATCH("xG",PlayerStats!$B$2:$Z$2,0),0),0)</f>
        <v>0</v>
      </c>
      <c r="P162" s="39">
        <f t="shared" si="9"/>
        <v>0.2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0.4</v>
      </c>
      <c r="T162" s="31">
        <f>IFERROR(VLOOKUP(D162,PlayerStats!$B$1:$Z$999,MATCH("xAG",PlayerStats!$B$2:$Z$2,0),0),0)</f>
        <v>0</v>
      </c>
      <c r="U162" s="39">
        <f t="shared" si="10"/>
        <v>0.4</v>
      </c>
      <c r="V162" s="41">
        <f t="shared" si="11"/>
        <v>17</v>
      </c>
      <c r="X162" s="42" t="str">
        <f>API!M162&amp;" "&amp;API!V162</f>
        <v>Kacper Kozłowski</v>
      </c>
      <c r="Y162" s="42">
        <f>API!AC162</f>
        <v>0</v>
      </c>
    </row>
    <row r="163" spans="1:25">
      <c r="A163" s="31" t="str">
        <f>IF([1]FINAL!A163=0,"",[1]FINAL!A163)</f>
        <v>Amadou Onana</v>
      </c>
      <c r="B163" s="31" t="str">
        <f>IF([1]FINAL!B163=0,"",[1]FINAL!B163)</f>
        <v>Onana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EVE</v>
      </c>
      <c r="F163" s="43">
        <f>IFERROR(VLOOKUP($E163,Table2!$B$1:$C$21,MATCH("MP",Table2!$B$1:$C$1,0),0),"")</f>
        <v>18</v>
      </c>
      <c r="G163" s="32">
        <f>IFERROR(VLOOKUP(A163,PlayingTime!$B$1:$Z$999,MATCH("Min",PlayingTime!$B$2:$Z$2,0),0),0)</f>
        <v>1133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1133</v>
      </c>
      <c r="L163" s="31">
        <f>IFERROR(VLOOKUP(A163,PlayerStats!$B$1:$Z$999,MATCH("xG",PlayerStats!$B$2:$Z$2,0),0),0)</f>
        <v>1.4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1.4</v>
      </c>
      <c r="Q163" s="31">
        <f>IFERROR(VLOOKUP(A163,PlayerStats!$B$1:$Z$999,MATCH("xAG",PlayerStats!$B$2:$Z$2,0),0),0)</f>
        <v>2.2999999999999998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2.2999999999999998</v>
      </c>
      <c r="V163" s="41">
        <f t="shared" si="11"/>
        <v>35</v>
      </c>
      <c r="X163" s="42" t="str">
        <f>API!M163&amp;" "&amp;API!V163</f>
        <v>Adam Lallana</v>
      </c>
      <c r="Y163" s="42">
        <f>API!AC163</f>
        <v>16</v>
      </c>
    </row>
    <row r="164" spans="1:25">
      <c r="A164" s="31" t="str">
        <f>IF([1]FINAL!A164=0,"",[1]FINAL!A164)</f>
        <v>Jacob Ramsey</v>
      </c>
      <c r="B164" s="31" t="str">
        <f>IF([1]FINAL!B164=0,"",[1]FINAL!B164)</f>
        <v>J.Ramsey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AVL</v>
      </c>
      <c r="F164" s="43">
        <f>IFERROR(VLOOKUP($E164,Table2!$B$1:$C$21,MATCH("MP",Table2!$B$1:$C$1,0),0),"")</f>
        <v>18</v>
      </c>
      <c r="G164" s="32">
        <f>IFERROR(VLOOKUP(A164,PlayingTime!$B$1:$Z$999,MATCH("Min",PlayingTime!$B$2:$Z$2,0),0),0)</f>
        <v>316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316</v>
      </c>
      <c r="L164" s="31">
        <f>IFERROR(VLOOKUP(A164,PlayerStats!$B$1:$Z$999,MATCH("xG",PlayerStats!$B$2:$Z$2,0),0),0)</f>
        <v>0.3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0.3</v>
      </c>
      <c r="Q164" s="31">
        <f>IFERROR(VLOOKUP(A164,PlayerStats!$B$1:$Z$999,MATCH("xAG",PlayerStats!$B$2:$Z$2,0),0),0)</f>
        <v>0.3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0.3</v>
      </c>
      <c r="V164" s="41">
        <f t="shared" si="11"/>
        <v>15</v>
      </c>
      <c r="X164" s="42" t="str">
        <f>API!M164&amp;" "&amp;API!V164</f>
        <v>Tariq Lamptey</v>
      </c>
      <c r="Y164" s="42">
        <f>API!AC164</f>
        <v>9</v>
      </c>
    </row>
    <row r="165" spans="1:25">
      <c r="A165" s="31" t="str">
        <f>IF([1]FINAL!A165=0,"",[1]FINAL!A165)</f>
        <v>Jacob Brown</v>
      </c>
      <c r="B165" s="31" t="str">
        <f>IF([1]FINAL!B165=0,"",[1]FINAL!B165)</f>
        <v>Brown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LUT</v>
      </c>
      <c r="F165" s="43">
        <f>IFERROR(VLOOKUP($E165,Table2!$B$1:$C$21,MATCH("MP",Table2!$B$1:$C$1,0),0),"")</f>
        <v>17</v>
      </c>
      <c r="G165" s="32">
        <f>IFERROR(VLOOKUP(A165,PlayingTime!$B$1:$Z$999,MATCH("Min",PlayingTime!$B$2:$Z$2,0),0),0)</f>
        <v>872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872</v>
      </c>
      <c r="L165" s="31">
        <f>IFERROR(VLOOKUP(A165,PlayerStats!$B$1:$Z$999,MATCH("xG",PlayerStats!$B$2:$Z$2,0),0),0)</f>
        <v>2.6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2.6</v>
      </c>
      <c r="Q165" s="31">
        <f>IFERROR(VLOOKUP(A165,PlayerStats!$B$1:$Z$999,MATCH("xAG",PlayerStats!$B$2:$Z$2,0),0),0)</f>
        <v>0.7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0.7</v>
      </c>
      <c r="V165" s="41">
        <f t="shared" si="11"/>
        <v>36</v>
      </c>
      <c r="X165" s="42" t="str">
        <f>API!M165&amp;" "&amp;API!V165</f>
        <v>Solly March</v>
      </c>
      <c r="Y165" s="42">
        <f>API!AC165</f>
        <v>39</v>
      </c>
    </row>
    <row r="166" spans="1:25">
      <c r="A166" s="31" t="str">
        <f>IF([1]FINAL!A166=0,"",[1]FINAL!A166)</f>
        <v>Manuel Akanji</v>
      </c>
      <c r="B166" s="31" t="str">
        <f>IF([1]FINAL!B166=0,"",[1]FINAL!B166)</f>
        <v>Akanji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MCI</v>
      </c>
      <c r="F166" s="43">
        <f>IFERROR(VLOOKUP($E166,Table2!$B$1:$C$21,MATCH("MP",Table2!$B$1:$C$1,0),0),"")</f>
        <v>17</v>
      </c>
      <c r="G166" s="32">
        <f>IFERROR(VLOOKUP(A166,PlayingTime!$B$1:$Z$999,MATCH("Min",PlayingTime!$B$2:$Z$2,0),0),0)</f>
        <v>1080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1080</v>
      </c>
      <c r="L166" s="31">
        <f>IFERROR(VLOOKUP(A166,PlayerStats!$B$1:$Z$999,MATCH("xG",PlayerStats!$B$2:$Z$2,0),0),0)</f>
        <v>0.6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0.6</v>
      </c>
      <c r="Q166" s="31">
        <f>IFERROR(VLOOKUP(A166,PlayerStats!$B$1:$Z$999,MATCH("xAG",PlayerStats!$B$2:$Z$2,0),0),0)</f>
        <v>0.2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0.2</v>
      </c>
      <c r="V166" s="41">
        <f t="shared" si="11"/>
        <v>42</v>
      </c>
      <c r="X166" s="42" t="str">
        <f>API!M166&amp;" "&amp;API!V166</f>
        <v>Tom McGill</v>
      </c>
      <c r="Y166" s="42">
        <f>API!AC166</f>
        <v>0</v>
      </c>
    </row>
    <row r="167" spans="1:25">
      <c r="A167" s="31" t="str">
        <f>IF([1]FINAL!A167=0,"",[1]FINAL!A167)</f>
        <v>Antoine Semenyo</v>
      </c>
      <c r="B167" s="31" t="str">
        <f>IF([1]FINAL!B167=0,"",[1]FINAL!B167)</f>
        <v>Semenyo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BOU</v>
      </c>
      <c r="F167" s="43">
        <f>IFERROR(VLOOKUP($E167,Table2!$B$1:$C$21,MATCH("MP",Table2!$B$1:$C$1,0),0),"")</f>
        <v>17</v>
      </c>
      <c r="G167" s="32">
        <f>IFERROR(VLOOKUP(A167,PlayingTime!$B$1:$Z$999,MATCH("Min",PlayingTime!$B$2:$Z$2,0),0),0)</f>
        <v>746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746</v>
      </c>
      <c r="L167" s="31">
        <f>IFERROR(VLOOKUP(A167,PlayerStats!$B$1:$Z$999,MATCH("xG",PlayerStats!$B$2:$Z$2,0),0),0)</f>
        <v>1.8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1.8</v>
      </c>
      <c r="Q167" s="31">
        <f>IFERROR(VLOOKUP(A167,PlayerStats!$B$1:$Z$999,MATCH("xAG",PlayerStats!$B$2:$Z$2,0),0),0)</f>
        <v>1.6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1.6</v>
      </c>
      <c r="V167" s="41">
        <f t="shared" si="11"/>
        <v>41</v>
      </c>
      <c r="X167" s="42" t="str">
        <f>API!M167&amp;" "&amp;API!V167</f>
        <v>James Milner</v>
      </c>
      <c r="Y167" s="42">
        <f>API!AC167</f>
        <v>15</v>
      </c>
    </row>
    <row r="168" spans="1:25">
      <c r="A168" s="31" t="str">
        <f>IF([1]FINAL!A168=0,"",[1]FINAL!A168)</f>
        <v>Kyle Walker</v>
      </c>
      <c r="B168" s="31" t="str">
        <f>IF([1]FINAL!B168=0,"",[1]FINAL!B168)</f>
        <v>Walker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MCI</v>
      </c>
      <c r="F168" s="43">
        <f>IFERROR(VLOOKUP($E168,Table2!$B$1:$C$21,MATCH("MP",Table2!$B$1:$C$1,0),0),"")</f>
        <v>17</v>
      </c>
      <c r="G168" s="32">
        <f>IFERROR(VLOOKUP(A168,PlayingTime!$B$1:$Z$999,MATCH("Min",PlayingTime!$B$2:$Z$2,0),0),0)</f>
        <v>1529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1529</v>
      </c>
      <c r="L168" s="31">
        <f>IFERROR(VLOOKUP(A168,PlayerStats!$B$1:$Z$999,MATCH("xG",PlayerStats!$B$2:$Z$2,0),0),0)</f>
        <v>0.2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0.2</v>
      </c>
      <c r="Q168" s="31">
        <f>IFERROR(VLOOKUP(A168,PlayerStats!$B$1:$Z$999,MATCH("xAG",PlayerStats!$B$2:$Z$2,0),0),0)</f>
        <v>1.5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1.5</v>
      </c>
      <c r="V168" s="41">
        <f t="shared" si="11"/>
        <v>51</v>
      </c>
      <c r="X168" s="42" t="str">
        <f>API!M168&amp;" "&amp;API!V168</f>
        <v>Kaoru Mitoma</v>
      </c>
      <c r="Y168" s="42">
        <f>API!AC168</f>
        <v>63</v>
      </c>
    </row>
    <row r="169" spans="1:25">
      <c r="A169" s="31" t="str">
        <f>IF([1]FINAL!A169=0,"",[1]FINAL!A169)</f>
        <v>Kurt Zouma</v>
      </c>
      <c r="B169" s="31" t="str">
        <f>IF([1]FINAL!B169=0,"",[1]FINAL!B169)</f>
        <v>Zouma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WHU</v>
      </c>
      <c r="F169" s="43">
        <f>IFERROR(VLOOKUP($E169,Table2!$B$1:$C$21,MATCH("MP",Table2!$B$1:$C$1,0),0),"")</f>
        <v>18</v>
      </c>
      <c r="G169" s="32">
        <f>IFERROR(VLOOKUP(A169,PlayingTime!$B$1:$Z$999,MATCH("Min",PlayingTime!$B$2:$Z$2,0),0),0)</f>
        <v>1413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1413</v>
      </c>
      <c r="L169" s="31">
        <f>IFERROR(VLOOKUP(A169,PlayerStats!$B$1:$Z$999,MATCH("xG",PlayerStats!$B$2:$Z$2,0),0),0)</f>
        <v>1.1000000000000001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1.1000000000000001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</v>
      </c>
      <c r="V169" s="41">
        <f t="shared" si="11"/>
        <v>44</v>
      </c>
      <c r="X169" s="42" t="str">
        <f>API!M169&amp;" "&amp;API!V169</f>
        <v>Jakub Moder</v>
      </c>
      <c r="Y169" s="42">
        <f>API!AC169</f>
        <v>3</v>
      </c>
    </row>
    <row r="170" spans="1:25">
      <c r="A170" s="31" t="str">
        <f>IF([1]FINAL!A170=0,"",[1]FINAL!A170)</f>
        <v>James Trafford</v>
      </c>
      <c r="B170" s="31" t="str">
        <f>IF([1]FINAL!B170=0,"",[1]FINAL!B170)</f>
        <v>Trafford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BUR</v>
      </c>
      <c r="F170" s="43">
        <f>IFERROR(VLOOKUP($E170,Table2!$B$1:$C$21,MATCH("MP",Table2!$B$1:$C$1,0),0),"")</f>
        <v>18</v>
      </c>
      <c r="G170" s="32">
        <f>IFERROR(VLOOKUP(A170,PlayingTime!$B$1:$Z$999,MATCH("Min",PlayingTime!$B$2:$Z$2,0),0),0)</f>
        <v>1620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1620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</v>
      </c>
      <c r="V170" s="41">
        <f t="shared" si="11"/>
        <v>52</v>
      </c>
      <c r="X170" s="42" t="str">
        <f>API!M170&amp;" "&amp;API!V170</f>
        <v>Jeremy Sarmiento Morante</v>
      </c>
      <c r="Y170" s="42">
        <f>API!AC170</f>
        <v>0</v>
      </c>
    </row>
    <row r="171" spans="1:25">
      <c r="A171" s="31" t="str">
        <f>IF([1]FINAL!A171=0,"",[1]FINAL!A171)</f>
        <v>Diogo Teixeira da Silva</v>
      </c>
      <c r="B171" s="31" t="str">
        <f>IF([1]FINAL!B171=0,"",[1]FINAL!B171)</f>
        <v>Diogo J.</v>
      </c>
      <c r="C171" s="31" t="str">
        <f>IF([1]FINAL!C171=0,"",[1]FINAL!C171)</f>
        <v>Diogo Jota</v>
      </c>
      <c r="D171" s="31" t="str">
        <f>IF([1]FINAL!D171=0,"",[1]FINAL!D171)</f>
        <v/>
      </c>
      <c r="E171" s="42" t="str">
        <f>[1]FINAL!M171</f>
        <v>LIV</v>
      </c>
      <c r="F171" s="43">
        <f>IFERROR(VLOOKUP($E171,Table2!$B$1:$C$21,MATCH("MP",Table2!$B$1:$C$1,0),0),"")</f>
        <v>18</v>
      </c>
      <c r="G171" s="32">
        <f>IFERROR(VLOOKUP(A171,PlayingTime!$B$1:$Z$999,MATCH("Min",PlayingTime!$B$2:$Z$2,0),0),0)</f>
        <v>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634</v>
      </c>
      <c r="J171" s="32">
        <f>IFERROR(VLOOKUP(D171,PlayingTime!$B$1:$Z$999,MATCH("Min",PlayingTime!$B$2:$Z$2,0),0),0)</f>
        <v>0</v>
      </c>
      <c r="K171" s="37">
        <f t="shared" si="8"/>
        <v>634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3</v>
      </c>
      <c r="O171" s="31">
        <f>IFERROR(VLOOKUP(D171,PlayerStats!$B$1:$Z$999,MATCH("xG",PlayerStats!$B$2:$Z$2,0),0),0)</f>
        <v>0</v>
      </c>
      <c r="P171" s="39">
        <f t="shared" si="9"/>
        <v>3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0.7</v>
      </c>
      <c r="T171" s="31">
        <f>IFERROR(VLOOKUP(D171,PlayerStats!$B$1:$Z$999,MATCH("xAG",PlayerStats!$B$2:$Z$2,0),0),0)</f>
        <v>0</v>
      </c>
      <c r="U171" s="39">
        <f t="shared" si="10"/>
        <v>0.7</v>
      </c>
      <c r="V171" s="41">
        <f t="shared" si="11"/>
        <v>44</v>
      </c>
      <c r="X171" s="42" t="str">
        <f>API!M171&amp;" "&amp;API!V171</f>
        <v>Kjell Scherpen</v>
      </c>
      <c r="Y171" s="42">
        <f>API!AC171</f>
        <v>0</v>
      </c>
    </row>
    <row r="172" spans="1:25">
      <c r="A172" s="31" t="str">
        <f>IF([1]FINAL!A172=0,"",[1]FINAL!A172)</f>
        <v>Andrew Robertson</v>
      </c>
      <c r="B172" s="31" t="str">
        <f>IF([1]FINAL!B172=0,"",[1]FINAL!B172)</f>
        <v>Robertson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LIV</v>
      </c>
      <c r="F172" s="43">
        <f>IFERROR(VLOOKUP($E172,Table2!$B$1:$C$21,MATCH("MP",Table2!$B$1:$C$1,0),0),"")</f>
        <v>18</v>
      </c>
      <c r="G172" s="32">
        <f>IFERROR(VLOOKUP(A172,PlayingTime!$B$1:$Z$999,MATCH("Min",PlayingTime!$B$2:$Z$2,0),0),0)</f>
        <v>720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720</v>
      </c>
      <c r="L172" s="31">
        <f>IFERROR(VLOOKUP(A172,PlayerStats!$B$1:$Z$999,MATCH("xG",PlayerStats!$B$2:$Z$2,0),0),0)</f>
        <v>0.5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0.5</v>
      </c>
      <c r="Q172" s="31">
        <f>IFERROR(VLOOKUP(A172,PlayerStats!$B$1:$Z$999,MATCH("xAG",PlayerStats!$B$2:$Z$2,0),0),0)</f>
        <v>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</v>
      </c>
      <c r="V172" s="41">
        <f t="shared" si="11"/>
        <v>26</v>
      </c>
      <c r="X172" s="42" t="str">
        <f>API!M172&amp;" "&amp;API!V172</f>
        <v>Jason Steele</v>
      </c>
      <c r="Y172" s="42">
        <f>API!AC172</f>
        <v>18</v>
      </c>
    </row>
    <row r="173" spans="1:25">
      <c r="A173" s="31" t="str">
        <f>IF([1]FINAL!A173=0,"",[1]FINAL!A173)</f>
        <v>Diego Carlos Santos Silva</v>
      </c>
      <c r="B173" s="31" t="str">
        <f>IF([1]FINAL!B173=0,"",[1]FINAL!B173)</f>
        <v>Diego Carlos</v>
      </c>
      <c r="C173" s="31" t="str">
        <f>IF([1]FINAL!C173=0,"",[1]FINAL!C173)</f>
        <v>Carlos</v>
      </c>
      <c r="D173" s="31" t="str">
        <f>IF([1]FINAL!D173=0,"",[1]FINAL!D173)</f>
        <v/>
      </c>
      <c r="E173" s="42" t="str">
        <f>[1]FINAL!M173</f>
        <v>AVL</v>
      </c>
      <c r="F173" s="43">
        <f>IFERROR(VLOOKUP($E173,Table2!$B$1:$C$21,MATCH("MP",Table2!$B$1:$C$1,0),0),"")</f>
        <v>18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727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727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0.5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0.5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25</v>
      </c>
      <c r="X173" s="42" t="str">
        <f>API!M173&amp;" "&amp;API!V173</f>
        <v>Deniz Undav</v>
      </c>
      <c r="Y173" s="42">
        <f>API!AC173</f>
        <v>0</v>
      </c>
    </row>
    <row r="174" spans="1:25">
      <c r="A174" s="31" t="str">
        <f>IF([1]FINAL!A174=0,"",[1]FINAL!A174)</f>
        <v>Fabian Schär</v>
      </c>
      <c r="B174" s="31" t="str">
        <f>IF([1]FINAL!B174=0,"",[1]FINAL!B174)</f>
        <v>Schär</v>
      </c>
      <c r="C174" s="31" t="str">
        <f>IF([1]FINAL!C174=0,"",[1]FINAL!C174)</f>
        <v>Schar</v>
      </c>
      <c r="D174" s="31" t="str">
        <f>IF([1]FINAL!D174=0,"",[1]FINAL!D174)</f>
        <v>Fabian Schar</v>
      </c>
      <c r="E174" s="42" t="str">
        <f>[1]FINAL!M174</f>
        <v>NEW</v>
      </c>
      <c r="F174" s="43">
        <f>IFERROR(VLOOKUP($E174,Table2!$B$1:$C$21,MATCH("MP",Table2!$B$1:$C$1,0),0),"")</f>
        <v>18</v>
      </c>
      <c r="G174" s="32">
        <f>IFERROR(VLOOKUP(A174,PlayingTime!$B$1:$Z$999,MATCH("Min",PlayingTime!$B$2:$Z$2,0),0),0)</f>
        <v>1543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1543</v>
      </c>
      <c r="L174" s="31">
        <f>IFERROR(VLOOKUP(A174,PlayerStats!$B$1:$Z$999,MATCH("xG",PlayerStats!$B$2:$Z$2,0),0),0)</f>
        <v>0.9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0.9</v>
      </c>
      <c r="Q174" s="31">
        <f>IFERROR(VLOOKUP(A174,PlayerStats!$B$1:$Z$999,MATCH("xAG",PlayerStats!$B$2:$Z$2,0),0),0)</f>
        <v>0.1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0.1</v>
      </c>
      <c r="V174" s="41">
        <f t="shared" si="11"/>
        <v>56</v>
      </c>
      <c r="X174" s="42" t="str">
        <f>API!M174&amp;" "&amp;API!V174</f>
        <v>Jan Paul van Hecke</v>
      </c>
      <c r="Y174" s="42">
        <f>API!AC174</f>
        <v>20</v>
      </c>
    </row>
    <row r="175" spans="1:25">
      <c r="A175" s="31" t="str">
        <f>IF([1]FINAL!A175=0,"",[1]FINAL!A175)</f>
        <v>John Stones</v>
      </c>
      <c r="B175" s="31" t="str">
        <f>IF([1]FINAL!B175=0,"",[1]FINAL!B175)</f>
        <v>Stones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MCI</v>
      </c>
      <c r="F175" s="43">
        <f>IFERROR(VLOOKUP($E175,Table2!$B$1:$C$21,MATCH("MP",Table2!$B$1:$C$1,0),0),"")</f>
        <v>17</v>
      </c>
      <c r="G175" s="32">
        <f>IFERROR(VLOOKUP(A175,PlayingTime!$B$1:$Z$999,MATCH("Min",PlayingTime!$B$2:$Z$2,0),0),0)</f>
        <v>370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370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0.1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0.1</v>
      </c>
      <c r="V175" s="41">
        <f t="shared" si="11"/>
        <v>18</v>
      </c>
      <c r="X175" s="42" t="str">
        <f>API!M175&amp;" "&amp;API!V175</f>
        <v>Joël Veltman</v>
      </c>
      <c r="Y175" s="42">
        <f>API!AC175</f>
        <v>20</v>
      </c>
    </row>
    <row r="176" spans="1:25">
      <c r="A176" s="31" t="str">
        <f>IF([1]FINAL!A176=0,"",[1]FINAL!A176)</f>
        <v>Timothy Castagne</v>
      </c>
      <c r="B176" s="31" t="str">
        <f>IF([1]FINAL!B176=0,"",[1]FINAL!B176)</f>
        <v>Castagne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FUL</v>
      </c>
      <c r="F176" s="43">
        <f>IFERROR(VLOOKUP($E176,Table2!$B$1:$C$21,MATCH("MP",Table2!$B$1:$C$1,0),0),"")</f>
        <v>18</v>
      </c>
      <c r="G176" s="32">
        <f>IFERROR(VLOOKUP(A176,PlayingTime!$B$1:$Z$999,MATCH("Min",PlayingTime!$B$2:$Z$2,0),0),0)</f>
        <v>1174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1174</v>
      </c>
      <c r="L176" s="31">
        <f>IFERROR(VLOOKUP(A176,PlayerStats!$B$1:$Z$999,MATCH("xG",PlayerStats!$B$2:$Z$2,0),0),0)</f>
        <v>0.5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0.5</v>
      </c>
      <c r="Q176" s="31">
        <f>IFERROR(VLOOKUP(A176,PlayerStats!$B$1:$Z$999,MATCH("xAG",PlayerStats!$B$2:$Z$2,0),0),0)</f>
        <v>0.7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0.7</v>
      </c>
      <c r="V176" s="41">
        <f t="shared" si="11"/>
        <v>40</v>
      </c>
      <c r="X176" s="42" t="str">
        <f>API!M176&amp;" "&amp;API!V176</f>
        <v>Bart Verbruggen</v>
      </c>
      <c r="Y176" s="42">
        <f>API!AC176</f>
        <v>20</v>
      </c>
    </row>
    <row r="177" spans="1:25">
      <c r="A177" s="31" t="str">
        <f>IF([1]FINAL!A177=0,"",[1]FINAL!A177)</f>
        <v>Callum Hudson-Odoi</v>
      </c>
      <c r="B177" s="31" t="str">
        <f>IF([1]FINAL!B177=0,"",[1]FINAL!B177)</f>
        <v>Hudson-Odoi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NFO</v>
      </c>
      <c r="F177" s="43">
        <f>IFERROR(VLOOKUP($E177,Table2!$B$1:$C$21,MATCH("MP",Table2!$B$1:$C$1,0),0),"")</f>
        <v>18</v>
      </c>
      <c r="G177" s="32">
        <f>IFERROR(VLOOKUP(A177,PlayingTime!$B$1:$Z$999,MATCH("Min",PlayingTime!$B$2:$Z$2,0),0),0)</f>
        <v>394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394</v>
      </c>
      <c r="L177" s="31">
        <f>IFERROR(VLOOKUP(A177,PlayerStats!$B$1:$Z$999,MATCH("xG",PlayerStats!$B$2:$Z$2,0),0),0)</f>
        <v>0.2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0.2</v>
      </c>
      <c r="Q177" s="31">
        <f>IFERROR(VLOOKUP(A177,PlayerStats!$B$1:$Z$999,MATCH("xAG",PlayerStats!$B$2:$Z$2,0),0),0)</f>
        <v>0.4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0.4</v>
      </c>
      <c r="V177" s="41">
        <f t="shared" si="11"/>
        <v>23</v>
      </c>
      <c r="X177" s="42" t="str">
        <f>API!M177&amp;" "&amp;API!V177</f>
        <v>Adam Webster</v>
      </c>
      <c r="Y177" s="42">
        <f>API!AC177</f>
        <v>5</v>
      </c>
    </row>
    <row r="178" spans="1:25">
      <c r="A178" s="31" t="str">
        <f>IF([1]FINAL!A178=0,"",[1]FINAL!A178)</f>
        <v>Sam Johnstone</v>
      </c>
      <c r="B178" s="31" t="str">
        <f>IF([1]FINAL!B178=0,"",[1]FINAL!B178)</f>
        <v>Johnstone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18</v>
      </c>
      <c r="G178" s="32">
        <f>IFERROR(VLOOKUP(A178,PlayingTime!$B$1:$Z$999,MATCH("Min",PlayingTime!$B$2:$Z$2,0),0),0)</f>
        <v>1436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1436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</v>
      </c>
      <c r="V178" s="41">
        <f t="shared" si="11"/>
        <v>56</v>
      </c>
      <c r="X178" s="42" t="str">
        <f>API!M178&amp;" "&amp;API!V178</f>
        <v>Danny Welbeck</v>
      </c>
      <c r="Y178" s="42">
        <f>API!AC178</f>
        <v>24</v>
      </c>
    </row>
    <row r="179" spans="1:25">
      <c r="A179" s="31" t="str">
        <f>IF([1]FINAL!A179=0,"",[1]FINAL!A179)</f>
        <v>Eddie Nketiah</v>
      </c>
      <c r="B179" s="31" t="str">
        <f>IF([1]FINAL!B179=0,"",[1]FINAL!B179)</f>
        <v>Nketiah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ARS</v>
      </c>
      <c r="F179" s="43">
        <f>IFERROR(VLOOKUP($E179,Table2!$B$1:$C$21,MATCH("MP",Table2!$B$1:$C$1,0),0),"")</f>
        <v>18</v>
      </c>
      <c r="G179" s="32">
        <f>IFERROR(VLOOKUP(A179,PlayingTime!$B$1:$Z$999,MATCH("Min",PlayingTime!$B$2:$Z$2,0),0),0)</f>
        <v>851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851</v>
      </c>
      <c r="L179" s="31">
        <f>IFERROR(VLOOKUP(A179,PlayerStats!$B$1:$Z$999,MATCH("xG",PlayerStats!$B$2:$Z$2,0),0),0)</f>
        <v>3.7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3.7</v>
      </c>
      <c r="Q179" s="31">
        <f>IFERROR(VLOOKUP(A179,PlayerStats!$B$1:$Z$999,MATCH("xAG",PlayerStats!$B$2:$Z$2,0),0),0)</f>
        <v>0.5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0.5</v>
      </c>
      <c r="V179" s="41">
        <f t="shared" si="11"/>
        <v>57</v>
      </c>
      <c r="X179" s="42" t="str">
        <f>API!M179&amp;" "&amp;API!V179</f>
        <v>Andi Zeqiri</v>
      </c>
      <c r="Y179" s="42">
        <f>API!AC179</f>
        <v>0</v>
      </c>
    </row>
    <row r="180" spans="1:25">
      <c r="A180" s="31" t="str">
        <f>IF([1]FINAL!A180=0,"",[1]FINAL!A180)</f>
        <v>Guglielmo Vicario</v>
      </c>
      <c r="B180" s="31" t="str">
        <f>IF([1]FINAL!B180=0,"",[1]FINAL!B180)</f>
        <v>Vicario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TOT</v>
      </c>
      <c r="F180" s="43">
        <f>IFERROR(VLOOKUP($E180,Table2!$B$1:$C$21,MATCH("MP",Table2!$B$1:$C$1,0),0),"")</f>
        <v>18</v>
      </c>
      <c r="G180" s="32">
        <f>IFERROR(VLOOKUP(A180,PlayingTime!$B$1:$Z$999,MATCH("Min",PlayingTime!$B$2:$Z$2,0),0),0)</f>
        <v>1620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1620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66</v>
      </c>
      <c r="X180" s="42" t="str">
        <f>API!M180&amp;" "&amp;API!V180</f>
        <v>Igor Julio dos Santos de Paulo</v>
      </c>
      <c r="Y180" s="42">
        <f>API!AC180</f>
        <v>12</v>
      </c>
    </row>
    <row r="181" spans="1:25">
      <c r="A181" s="31" t="str">
        <f>IF([1]FINAL!A181=0,"",[1]FINAL!A181)</f>
        <v>Mathias Jensen</v>
      </c>
      <c r="B181" s="31" t="str">
        <f>IF([1]FINAL!B181=0,"",[1]FINAL!B181)</f>
        <v>Jensen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BRE</v>
      </c>
      <c r="F181" s="43">
        <f>IFERROR(VLOOKUP($E181,Table2!$B$1:$C$21,MATCH("MP",Table2!$B$1:$C$1,0),0),"")</f>
        <v>17</v>
      </c>
      <c r="G181" s="32">
        <f>IFERROR(VLOOKUP(A181,PlayingTime!$B$1:$Z$999,MATCH("Min",PlayingTime!$B$2:$Z$2,0),0),0)</f>
        <v>905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905</v>
      </c>
      <c r="L181" s="31">
        <f>IFERROR(VLOOKUP(A181,PlayerStats!$B$1:$Z$999,MATCH("xG",PlayerStats!$B$2:$Z$2,0),0),0)</f>
        <v>0.5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0.5</v>
      </c>
      <c r="Q181" s="31">
        <f>IFERROR(VLOOKUP(A181,PlayerStats!$B$1:$Z$999,MATCH("xAG",PlayerStats!$B$2:$Z$2,0),0),0)</f>
        <v>2.2999999999999998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2.2999999999999998</v>
      </c>
      <c r="V181" s="41">
        <f t="shared" si="11"/>
        <v>58</v>
      </c>
      <c r="X181" s="42" t="str">
        <f>API!M181&amp;" "&amp;API!V181</f>
        <v>Jack Hinshelwood</v>
      </c>
      <c r="Y181" s="42">
        <f>API!AC181</f>
        <v>18</v>
      </c>
    </row>
    <row r="182" spans="1:25">
      <c r="A182" s="31" t="str">
        <f>IF([1]FINAL!A182=0,"",[1]FINAL!A182)</f>
        <v>Sergio Reguilón</v>
      </c>
      <c r="B182" s="31" t="str">
        <f>IF([1]FINAL!B182=0,"",[1]FINAL!B182)</f>
        <v>Reguilón</v>
      </c>
      <c r="C182" s="31" t="str">
        <f>IF([1]FINAL!C182=0,"",[1]FINAL!C182)</f>
        <v>Reguilon</v>
      </c>
      <c r="D182" s="31" t="str">
        <f>IF([1]FINAL!D182=0,"",[1]FINAL!D182)</f>
        <v/>
      </c>
      <c r="E182" s="42" t="str">
        <f>[1]FINAL!M182</f>
        <v>MUN</v>
      </c>
      <c r="F182" s="43">
        <f>IFERROR(VLOOKUP($E182,Table2!$B$1:$C$21,MATCH("MP",Table2!$B$1:$C$1,0),0),"")</f>
        <v>18</v>
      </c>
      <c r="G182" s="32">
        <f>IFERROR(VLOOKUP(A182,PlayingTime!$B$1:$Z$999,MATCH("Min",PlayingTime!$B$2:$Z$2,0),0),0)</f>
        <v>411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411</v>
      </c>
      <c r="L182" s="31">
        <f>IFERROR(VLOOKUP(A182,PlayerStats!$B$1:$Z$999,MATCH("xG",PlayerStats!$B$2:$Z$2,0),0),0)</f>
        <v>0.2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0.2</v>
      </c>
      <c r="Q182" s="31">
        <f>IFERROR(VLOOKUP(A182,PlayerStats!$B$1:$Z$999,MATCH("xAG",PlayerStats!$B$2:$Z$2,0),0),0)</f>
        <v>0.7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0.7</v>
      </c>
      <c r="V182" s="41">
        <f t="shared" si="11"/>
        <v>17</v>
      </c>
      <c r="X182" s="42" t="str">
        <f>API!M182&amp;" "&amp;API!V182</f>
        <v>Carlos Baleba</v>
      </c>
      <c r="Y182" s="42">
        <f>API!AC182</f>
        <v>12</v>
      </c>
    </row>
    <row r="183" spans="1:25">
      <c r="A183" s="31" t="str">
        <f>IF([1]FINAL!A183=0,"",[1]FINAL!A183)</f>
        <v>Sergio Reguilón</v>
      </c>
      <c r="B183" s="31" t="str">
        <f>IF([1]FINAL!B183=0,"",[1]FINAL!B183)</f>
        <v>Reguilón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MUN</v>
      </c>
      <c r="F183" s="43">
        <f>IFERROR(VLOOKUP($E183,Table2!$B$1:$C$21,MATCH("MP",Table2!$B$1:$C$1,0),0),"")</f>
        <v>18</v>
      </c>
      <c r="G183" s="32">
        <f>IFERROR(VLOOKUP(A183,PlayingTime!$B$1:$Z$999,MATCH("Min",PlayingTime!$B$2:$Z$2,0),0),0)</f>
        <v>411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411</v>
      </c>
      <c r="L183" s="31">
        <f>IFERROR(VLOOKUP(A183,PlayerStats!$B$1:$Z$999,MATCH("xG",PlayerStats!$B$2:$Z$2,0),0),0)</f>
        <v>0.2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0.2</v>
      </c>
      <c r="Q183" s="31">
        <f>IFERROR(VLOOKUP(A183,PlayerStats!$B$1:$Z$999,MATCH("xAG",PlayerStats!$B$2:$Z$2,0),0),0)</f>
        <v>0.7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0.7</v>
      </c>
      <c r="V183" s="41">
        <f t="shared" si="11"/>
        <v>17</v>
      </c>
      <c r="X183" s="42" t="str">
        <f>API!M183&amp;" "&amp;API!V183</f>
        <v>Anssumane Fati Vieira</v>
      </c>
      <c r="Y183" s="42">
        <f>API!AC183</f>
        <v>21</v>
      </c>
    </row>
    <row r="184" spans="1:25">
      <c r="A184" s="31" t="str">
        <f>IF([1]FINAL!A184=0,"",[1]FINAL!A184)</f>
        <v>Jordan Ayew</v>
      </c>
      <c r="B184" s="31" t="str">
        <f>IF([1]FINAL!B184=0,"",[1]FINAL!B184)</f>
        <v>J.Ayew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CRY</v>
      </c>
      <c r="F184" s="43">
        <f>IFERROR(VLOOKUP($E184,Table2!$B$1:$C$21,MATCH("MP",Table2!$B$1:$C$1,0),0),"")</f>
        <v>18</v>
      </c>
      <c r="G184" s="32">
        <f>IFERROR(VLOOKUP(A184,PlayingTime!$B$1:$Z$999,MATCH("Min",PlayingTime!$B$2:$Z$2,0),0),0)</f>
        <v>1379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1379</v>
      </c>
      <c r="L184" s="31">
        <f>IFERROR(VLOOKUP(A184,PlayerStats!$B$1:$Z$999,MATCH("xG",PlayerStats!$B$2:$Z$2,0),0),0)</f>
        <v>2.6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2.6</v>
      </c>
      <c r="Q184" s="31">
        <f>IFERROR(VLOOKUP(A184,PlayerStats!$B$1:$Z$999,MATCH("xAG",PlayerStats!$B$2:$Z$2,0),0),0)</f>
        <v>2.5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2.5</v>
      </c>
      <c r="V184" s="41">
        <f t="shared" si="11"/>
        <v>50</v>
      </c>
      <c r="X184" s="42" t="str">
        <f>API!M184&amp;" "&amp;API!V184</f>
        <v>Mark O’Mahony</v>
      </c>
      <c r="Y184" s="42">
        <f>API!AC184</f>
        <v>0</v>
      </c>
    </row>
    <row r="185" spans="1:25">
      <c r="A185" s="31" t="str">
        <f>IF([1]FINAL!A185=0,"",[1]FINAL!A185)</f>
        <v>Milos Kerkez</v>
      </c>
      <c r="B185" s="31" t="str">
        <f>IF([1]FINAL!B185=0,"",[1]FINAL!B185)</f>
        <v>Kerkez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BOU</v>
      </c>
      <c r="F185" s="43">
        <f>IFERROR(VLOOKUP($E185,Table2!$B$1:$C$21,MATCH("MP",Table2!$B$1:$C$1,0),0),"")</f>
        <v>17</v>
      </c>
      <c r="G185" s="32">
        <f>IFERROR(VLOOKUP(A185,PlayingTime!$B$1:$Z$999,MATCH("Min",PlayingTime!$B$2:$Z$2,0),0),0)</f>
        <v>1161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1161</v>
      </c>
      <c r="L185" s="31">
        <f>IFERROR(VLOOKUP(A185,PlayerStats!$B$1:$Z$999,MATCH("xG",PlayerStats!$B$2:$Z$2,0),0),0)</f>
        <v>0.2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0.2</v>
      </c>
      <c r="Q185" s="31">
        <f>IFERROR(VLOOKUP(A185,PlayerStats!$B$1:$Z$999,MATCH("xAG",PlayerStats!$B$2:$Z$2,0),0),0)</f>
        <v>0.3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0.3</v>
      </c>
      <c r="V185" s="41">
        <f t="shared" si="11"/>
        <v>31</v>
      </c>
      <c r="X185" s="42" t="str">
        <f>API!M185&amp;" "&amp;API!V185</f>
        <v>Benicio Baker-Boaitey</v>
      </c>
      <c r="Y185" s="42">
        <f>API!AC185</f>
        <v>2</v>
      </c>
    </row>
    <row r="186" spans="1:25">
      <c r="A186" s="31" t="str">
        <f>IF([1]FINAL!A186=0,"",[1]FINAL!A186)</f>
        <v>Jefferson Lerma Solís</v>
      </c>
      <c r="B186" s="31" t="str">
        <f>IF([1]FINAL!B186=0,"",[1]FINAL!B186)</f>
        <v>Lerma</v>
      </c>
      <c r="C186" s="31" t="str">
        <f>IF([1]FINAL!C186=0,"",[1]FINAL!C186)</f>
        <v>Jefferson Lerma</v>
      </c>
      <c r="D186" s="31" t="str">
        <f>IF([1]FINAL!D186=0,"",[1]FINAL!D186)</f>
        <v/>
      </c>
      <c r="E186" s="42" t="str">
        <f>[1]FINAL!M186</f>
        <v>CRY</v>
      </c>
      <c r="F186" s="43">
        <f>IFERROR(VLOOKUP($E186,Table2!$B$1:$C$21,MATCH("MP",Table2!$B$1:$C$1,0),0),"")</f>
        <v>18</v>
      </c>
      <c r="G186" s="32">
        <f>IFERROR(VLOOKUP(A186,PlayingTime!$B$1:$Z$999,MATCH("Min",PlayingTime!$B$2:$Z$2,0),0),0)</f>
        <v>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1126</v>
      </c>
      <c r="J186" s="32">
        <f>IFERROR(VLOOKUP(D186,PlayingTime!$B$1:$Z$999,MATCH("Min",PlayingTime!$B$2:$Z$2,0),0),0)</f>
        <v>0</v>
      </c>
      <c r="K186" s="37">
        <f t="shared" si="8"/>
        <v>1126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2</v>
      </c>
      <c r="O186" s="31">
        <f>IFERROR(VLOOKUP(D186,PlayerStats!$B$1:$Z$999,MATCH("xG",PlayerStats!$B$2:$Z$2,0),0),0)</f>
        <v>0</v>
      </c>
      <c r="P186" s="39">
        <f t="shared" si="9"/>
        <v>2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1.5</v>
      </c>
      <c r="T186" s="31">
        <f>IFERROR(VLOOKUP(D186,PlayerStats!$B$1:$Z$999,MATCH("xAG",PlayerStats!$B$2:$Z$2,0),0),0)</f>
        <v>0</v>
      </c>
      <c r="U186" s="39">
        <f t="shared" si="10"/>
        <v>1.5</v>
      </c>
      <c r="V186" s="41">
        <f t="shared" si="11"/>
        <v>32</v>
      </c>
      <c r="X186" s="42" t="str">
        <f>API!M186&amp;" "&amp;API!V186</f>
        <v>Ben Jackson</v>
      </c>
      <c r="Y186" s="42">
        <f>API!AC186</f>
        <v>0</v>
      </c>
    </row>
    <row r="187" spans="1:25">
      <c r="A187" s="31" t="str">
        <f>IF([1]FINAL!A187=0,"",[1]FINAL!A187)</f>
        <v>Antonee Robinson</v>
      </c>
      <c r="B187" s="31" t="str">
        <f>IF([1]FINAL!B187=0,"",[1]FINAL!B187)</f>
        <v>Robinson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FUL</v>
      </c>
      <c r="F187" s="43">
        <f>IFERROR(VLOOKUP($E187,Table2!$B$1:$C$21,MATCH("MP",Table2!$B$1:$C$1,0),0),"")</f>
        <v>18</v>
      </c>
      <c r="G187" s="32">
        <f>IFERROR(VLOOKUP(A187,PlayingTime!$B$1:$Z$999,MATCH("Min",PlayingTime!$B$2:$Z$2,0),0),0)</f>
        <v>1486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1486</v>
      </c>
      <c r="L187" s="31">
        <f>IFERROR(VLOOKUP(A187,PlayerStats!$B$1:$Z$999,MATCH("xG",PlayerStats!$B$2:$Z$2,0),0),0)</f>
        <v>0.3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0.3</v>
      </c>
      <c r="Q187" s="31">
        <f>IFERROR(VLOOKUP(A187,PlayerStats!$B$1:$Z$999,MATCH("xAG",PlayerStats!$B$2:$Z$2,0),0),0)</f>
        <v>2.2999999999999998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2.2999999999999998</v>
      </c>
      <c r="V187" s="41">
        <f t="shared" si="11"/>
        <v>42</v>
      </c>
      <c r="X187" s="42" t="str">
        <f>API!M187&amp;" "&amp;API!V187</f>
        <v>Joshua Duffus</v>
      </c>
      <c r="Y187" s="42">
        <f>API!AC187</f>
        <v>0</v>
      </c>
    </row>
    <row r="188" spans="1:25">
      <c r="A188" s="31" t="str">
        <f>IF([1]FINAL!A188=0,"",[1]FINAL!A188)</f>
        <v>Rúben Gato Alves Dias</v>
      </c>
      <c r="B188" s="31" t="str">
        <f>IF([1]FINAL!B188=0,"",[1]FINAL!B188)</f>
        <v>Rúben</v>
      </c>
      <c r="C188" s="31" t="str">
        <f>IF([1]FINAL!C188=0,"",[1]FINAL!C188)</f>
        <v>Ruben Dias</v>
      </c>
      <c r="D188" s="31" t="str">
        <f>IF([1]FINAL!D188=0,"",[1]FINAL!D188)</f>
        <v>Rúben Dias</v>
      </c>
      <c r="E188" s="42" t="str">
        <f>[1]FINAL!M188</f>
        <v>MCI</v>
      </c>
      <c r="F188" s="43">
        <f>IFERROR(VLOOKUP($E188,Table2!$B$1:$C$21,MATCH("MP",Table2!$B$1:$C$1,0),0),"")</f>
        <v>17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1276</v>
      </c>
      <c r="K188" s="37">
        <f t="shared" si="8"/>
        <v>1276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0.7</v>
      </c>
      <c r="P188" s="39">
        <f t="shared" si="9"/>
        <v>0.7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0.2</v>
      </c>
      <c r="U188" s="39">
        <f t="shared" si="10"/>
        <v>0.2</v>
      </c>
      <c r="V188" s="41">
        <f t="shared" si="11"/>
        <v>35</v>
      </c>
      <c r="X188" s="42" t="str">
        <f>API!M188&amp;" "&amp;API!V188</f>
        <v>Leigh Kavanagh</v>
      </c>
      <c r="Y188" s="42">
        <f>API!AC188</f>
        <v>0</v>
      </c>
    </row>
    <row r="189" spans="1:25">
      <c r="A189" s="31" t="str">
        <f>IF([1]FINAL!A189=0,"",[1]FINAL!A189)</f>
        <v>Ashley Young</v>
      </c>
      <c r="B189" s="31" t="str">
        <f>IF([1]FINAL!B189=0,"",[1]FINAL!B189)</f>
        <v>Young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EVE</v>
      </c>
      <c r="F189" s="43">
        <f>IFERROR(VLOOKUP($E189,Table2!$B$1:$C$21,MATCH("MP",Table2!$B$1:$C$1,0),0),"")</f>
        <v>18</v>
      </c>
      <c r="G189" s="32">
        <f>IFERROR(VLOOKUP(A189,PlayingTime!$B$1:$Z$999,MATCH("Min",PlayingTime!$B$2:$Z$2,0),0),0)</f>
        <v>1209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1209</v>
      </c>
      <c r="L189" s="31">
        <f>IFERROR(VLOOKUP(A189,PlayerStats!$B$1:$Z$999,MATCH("xG",PlayerStats!$B$2:$Z$2,0),0),0)</f>
        <v>0.3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0.3</v>
      </c>
      <c r="Q189" s="31">
        <f>IFERROR(VLOOKUP(A189,PlayerStats!$B$1:$Z$999,MATCH("xAG",PlayerStats!$B$2:$Z$2,0),0),0)</f>
        <v>1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1</v>
      </c>
      <c r="V189" s="41">
        <f t="shared" si="11"/>
        <v>26</v>
      </c>
      <c r="X189" s="42" t="str">
        <f>API!M189&amp;" "&amp;API!V189</f>
        <v>Luca Barrington</v>
      </c>
      <c r="Y189" s="42">
        <f>API!AC189</f>
        <v>0</v>
      </c>
    </row>
    <row r="190" spans="1:25">
      <c r="A190" s="31" t="str">
        <f>IF([1]FINAL!A190=0,"",[1]FINAL!A190)</f>
        <v>Justin Kluivert</v>
      </c>
      <c r="B190" s="31" t="str">
        <f>IF([1]FINAL!B190=0,"",[1]FINAL!B190)</f>
        <v>Kluivert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BOU</v>
      </c>
      <c r="F190" s="43">
        <f>IFERROR(VLOOKUP($E190,Table2!$B$1:$C$21,MATCH("MP",Table2!$B$1:$C$1,0),0),"")</f>
        <v>17</v>
      </c>
      <c r="G190" s="32">
        <f>IFERROR(VLOOKUP(A190,PlayingTime!$B$1:$Z$999,MATCH("Min",PlayingTime!$B$2:$Z$2,0),0),0)</f>
        <v>676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676</v>
      </c>
      <c r="L190" s="31">
        <f>IFERROR(VLOOKUP(A190,PlayerStats!$B$1:$Z$999,MATCH("xG",PlayerStats!$B$2:$Z$2,0),0),0)</f>
        <v>0.9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0.9</v>
      </c>
      <c r="Q190" s="31">
        <f>IFERROR(VLOOKUP(A190,PlayerStats!$B$1:$Z$999,MATCH("xAG",PlayerStats!$B$2:$Z$2,0),0),0)</f>
        <v>0.4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0.4</v>
      </c>
      <c r="V190" s="41">
        <f t="shared" si="11"/>
        <v>30</v>
      </c>
      <c r="X190" s="42" t="str">
        <f>API!M190&amp;" "&amp;API!V190</f>
        <v>Enock Agyei</v>
      </c>
      <c r="Y190" s="42">
        <f>API!AC190</f>
        <v>0</v>
      </c>
    </row>
    <row r="191" spans="1:25">
      <c r="A191" s="31" t="str">
        <f>IF([1]FINAL!A191=0,"",[1]FINAL!A191)</f>
        <v>Ross Barkley</v>
      </c>
      <c r="B191" s="31" t="str">
        <f>IF([1]FINAL!B191=0,"",[1]FINAL!B191)</f>
        <v>Barkley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LUT</v>
      </c>
      <c r="F191" s="43">
        <f>IFERROR(VLOOKUP($E191,Table2!$B$1:$C$21,MATCH("MP",Table2!$B$1:$C$1,0),0),"")</f>
        <v>17</v>
      </c>
      <c r="G191" s="32">
        <f>IFERROR(VLOOKUP(A191,PlayingTime!$B$1:$Z$999,MATCH("Min",PlayingTime!$B$2:$Z$2,0),0),0)</f>
        <v>895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895</v>
      </c>
      <c r="L191" s="31">
        <f>IFERROR(VLOOKUP(A191,PlayerStats!$B$1:$Z$999,MATCH("xG",PlayerStats!$B$2:$Z$2,0),0),0)</f>
        <v>1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1</v>
      </c>
      <c r="Q191" s="31">
        <f>IFERROR(VLOOKUP(A191,PlayerStats!$B$1:$Z$999,MATCH("xAG",PlayerStats!$B$2:$Z$2,0),0),0)</f>
        <v>1.5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1.5</v>
      </c>
      <c r="V191" s="41">
        <f t="shared" si="11"/>
        <v>31</v>
      </c>
      <c r="X191" s="42" t="str">
        <f>API!M191&amp;" "&amp;API!V191</f>
        <v>Ameen Al-Dakhil</v>
      </c>
      <c r="Y191" s="42">
        <f>API!AC191</f>
        <v>10</v>
      </c>
    </row>
    <row r="192" spans="1:25">
      <c r="A192" s="31" t="str">
        <f>IF([1]FINAL!A192=0,"",[1]FINAL!A192)</f>
        <v>Chiedozie Ogbene</v>
      </c>
      <c r="B192" s="31" t="str">
        <f>IF([1]FINAL!B192=0,"",[1]FINAL!B192)</f>
        <v>Ogbene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LUT</v>
      </c>
      <c r="F192" s="43">
        <f>IFERROR(VLOOKUP($E192,Table2!$B$1:$C$21,MATCH("MP",Table2!$B$1:$C$1,0),0),"")</f>
        <v>17</v>
      </c>
      <c r="G192" s="32">
        <f>IFERROR(VLOOKUP(A192,PlayingTime!$B$1:$Z$999,MATCH("Min",PlayingTime!$B$2:$Z$2,0),0),0)</f>
        <v>950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950</v>
      </c>
      <c r="L192" s="31">
        <f>IFERROR(VLOOKUP(A192,PlayerStats!$B$1:$Z$999,MATCH("xG",PlayerStats!$B$2:$Z$2,0),0),0)</f>
        <v>0.9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0.9</v>
      </c>
      <c r="Q192" s="31">
        <f>IFERROR(VLOOKUP(A192,PlayerStats!$B$1:$Z$999,MATCH("xAG",PlayerStats!$B$2:$Z$2,0),0),0)</f>
        <v>1.4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1.4</v>
      </c>
      <c r="V192" s="41">
        <f t="shared" si="11"/>
        <v>34</v>
      </c>
      <c r="X192" s="42" t="str">
        <f>API!M192&amp;" "&amp;API!V192</f>
        <v>Samuel Bastien</v>
      </c>
      <c r="Y192" s="42">
        <f>API!AC192</f>
        <v>0</v>
      </c>
    </row>
    <row r="193" spans="1:25">
      <c r="A193" s="31" t="str">
        <f>IF([1]FINAL!A193=0,"",[1]FINAL!A193)</f>
        <v>Anssumane Fati Vieira</v>
      </c>
      <c r="B193" s="31" t="str">
        <f>IF([1]FINAL!B193=0,"",[1]FINAL!B193)</f>
        <v>Ansu Fati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BHA</v>
      </c>
      <c r="F193" s="43">
        <f>IFERROR(VLOOKUP($E193,Table2!$B$1:$C$21,MATCH("MP",Table2!$B$1:$C$1,0),0),"")</f>
        <v>18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290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290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2.7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2.7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0.5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0.5</v>
      </c>
      <c r="V193" s="41">
        <f t="shared" si="11"/>
        <v>21</v>
      </c>
      <c r="X193" s="42" t="str">
        <f>API!M193&amp;" "&amp;API!V193</f>
        <v>Manuel Benson Hedilazio</v>
      </c>
      <c r="Y193" s="42">
        <f>API!AC193</f>
        <v>4</v>
      </c>
    </row>
    <row r="194" spans="1:25">
      <c r="A194" s="31" t="str">
        <f>IF([1]FINAL!A194=0,"",[1]FINAL!A194)</f>
        <v>Sean Longstaff</v>
      </c>
      <c r="B194" s="31" t="str">
        <f>IF([1]FINAL!B194=0,"",[1]FINAL!B194)</f>
        <v>Longstaff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NEW</v>
      </c>
      <c r="F194" s="43">
        <f>IFERROR(VLOOKUP($E194,Table2!$B$1:$C$21,MATCH("MP",Table2!$B$1:$C$1,0),0),"")</f>
        <v>18</v>
      </c>
      <c r="G194" s="32">
        <f>IFERROR(VLOOKUP(A194,PlayingTime!$B$1:$Z$999,MATCH("Min",PlayingTime!$B$2:$Z$2,0),0),0)</f>
        <v>1019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1019</v>
      </c>
      <c r="L194" s="31">
        <f>IFERROR(VLOOKUP(A194,PlayerStats!$B$1:$Z$999,MATCH("xG",PlayerStats!$B$2:$Z$2,0),0),0)</f>
        <v>1.8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1.8</v>
      </c>
      <c r="Q194" s="31">
        <f>IFERROR(VLOOKUP(A194,PlayerStats!$B$1:$Z$999,MATCH("xAG",PlayerStats!$B$2:$Z$2,0),0),0)</f>
        <v>1.3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1.3</v>
      </c>
      <c r="V194" s="41">
        <f t="shared" si="11"/>
        <v>43</v>
      </c>
      <c r="X194" s="42" t="str">
        <f>API!M194&amp;" "&amp;API!V194</f>
        <v>Jordan Beyer</v>
      </c>
      <c r="Y194" s="42">
        <f>API!AC194</f>
        <v>28</v>
      </c>
    </row>
    <row r="195" spans="1:25">
      <c r="A195" s="31" t="str">
        <f>IF([1]FINAL!A195=0,"",[1]FINAL!A195)</f>
        <v>Emerson Leite de Souza Junior</v>
      </c>
      <c r="B195" s="31" t="str">
        <f>IF([1]FINAL!B195=0,"",[1]FINAL!B195)</f>
        <v>E.Royal</v>
      </c>
      <c r="C195" s="31" t="str">
        <f>IF([1]FINAL!C195=0,"",[1]FINAL!C195)</f>
        <v>Emerson R</v>
      </c>
      <c r="D195" s="31" t="str">
        <f>IF([1]FINAL!D195=0,"",[1]FINAL!D195)</f>
        <v>Emerson</v>
      </c>
      <c r="E195" s="42" t="str">
        <f>[1]FINAL!M195</f>
        <v>TOT</v>
      </c>
      <c r="F195" s="43">
        <f>IFERROR(VLOOKUP($E195,Table2!$B$1:$C$21,MATCH("MP",Table2!$B$1:$C$1,0),0),"")</f>
        <v>18</v>
      </c>
      <c r="G195" s="32">
        <f>IFERROR(VLOOKUP(A195,PlayingTime!$B$1:$Z$999,MATCH("Min",PlayingTime!$B$2:$Z$2,0),0),0)</f>
        <v>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603</v>
      </c>
      <c r="K195" s="37">
        <f t="shared" ref="K195:K258" si="12">G195+H195+I195+J195</f>
        <v>603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0.1</v>
      </c>
      <c r="P195" s="39">
        <f t="shared" ref="P195:P258" si="13">L195+M195+N195+O195</f>
        <v>0.1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0.4</v>
      </c>
      <c r="U195" s="39">
        <f t="shared" ref="U195:U258" si="14">Q195+R195+S195+T195</f>
        <v>0.4</v>
      </c>
      <c r="V195" s="41">
        <f t="shared" ref="V195:V258" si="15">IFERROR(VLOOKUP(A195,$X$1:$Y$1000,MATCH("total_points",$X$1:$Y$1,0),0),"")</f>
        <v>21</v>
      </c>
      <c r="X195" s="42" t="str">
        <f>API!M195&amp;" "&amp;API!V195</f>
        <v>Josh Brownhill</v>
      </c>
      <c r="Y195" s="42">
        <f>API!AC195</f>
        <v>46</v>
      </c>
    </row>
    <row r="196" spans="1:25">
      <c r="A196" s="31" t="str">
        <f>IF([1]FINAL!A196=0,"",[1]FINAL!A196)</f>
        <v>Marc Guéhi</v>
      </c>
      <c r="B196" s="31" t="str">
        <f>IF([1]FINAL!B196=0,"",[1]FINAL!B196)</f>
        <v>Guéhi</v>
      </c>
      <c r="C196" s="31" t="str">
        <f>IF([1]FINAL!C196=0,"",[1]FINAL!C196)</f>
        <v>Guehi</v>
      </c>
      <c r="D196" s="31" t="str">
        <f>IF([1]FINAL!D196=0,"",[1]FINAL!D196)</f>
        <v>Marc Guehi</v>
      </c>
      <c r="E196" s="42" t="str">
        <f>[1]FINAL!M196</f>
        <v>CRY</v>
      </c>
      <c r="F196" s="43">
        <f>IFERROR(VLOOKUP($E196,Table2!$B$1:$C$21,MATCH("MP",Table2!$B$1:$C$1,0),0),"")</f>
        <v>18</v>
      </c>
      <c r="G196" s="32">
        <f>IFERROR(VLOOKUP(A196,PlayingTime!$B$1:$Z$999,MATCH("Min",PlayingTime!$B$2:$Z$2,0),0),0)</f>
        <v>1529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1529</v>
      </c>
      <c r="L196" s="31">
        <f>IFERROR(VLOOKUP(A196,PlayerStats!$B$1:$Z$999,MATCH("xG",PlayerStats!$B$2:$Z$2,0),0),0)</f>
        <v>0.6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0.6</v>
      </c>
      <c r="Q196" s="31">
        <f>IFERROR(VLOOKUP(A196,PlayerStats!$B$1:$Z$999,MATCH("xAG",PlayerStats!$B$2:$Z$2,0),0),0)</f>
        <v>0.4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0.4</v>
      </c>
      <c r="V196" s="41">
        <f t="shared" si="15"/>
        <v>50</v>
      </c>
      <c r="X196" s="42" t="str">
        <f>API!M196&amp;" "&amp;API!V196</f>
        <v>Darko Churlinov</v>
      </c>
      <c r="Y196" s="42">
        <f>API!AC196</f>
        <v>0</v>
      </c>
    </row>
    <row r="197" spans="1:25">
      <c r="A197" s="31" t="str">
        <f>IF([1]FINAL!A197=0,"",[1]FINAL!A197)</f>
        <v>Thiago Emiliano da Silva</v>
      </c>
      <c r="B197" s="31" t="str">
        <f>IF([1]FINAL!B197=0,"",[1]FINAL!B197)</f>
        <v>T.Silva</v>
      </c>
      <c r="C197" s="31" t="str">
        <f>IF([1]FINAL!C197=0,"",[1]FINAL!C197)</f>
        <v>T Silva</v>
      </c>
      <c r="D197" s="31" t="str">
        <f>IF([1]FINAL!D197=0,"",[1]FINAL!D197)</f>
        <v>Thiago Silva</v>
      </c>
      <c r="E197" s="42" t="str">
        <f>[1]FINAL!M197</f>
        <v>CHE</v>
      </c>
      <c r="F197" s="43">
        <f>IFERROR(VLOOKUP($E197,Table2!$B$1:$C$21,MATCH("MP",Table2!$B$1:$C$1,0),0),"")</f>
        <v>18</v>
      </c>
      <c r="G197" s="32">
        <f>IFERROR(VLOOKUP(A197,PlayingTime!$B$1:$Z$999,MATCH("Min",PlayingTime!$B$2:$Z$2,0),0),0)</f>
        <v>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1530</v>
      </c>
      <c r="K197" s="37">
        <f t="shared" si="12"/>
        <v>1530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0.3</v>
      </c>
      <c r="P197" s="39">
        <f t="shared" si="13"/>
        <v>0.3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0.4</v>
      </c>
      <c r="U197" s="39">
        <f t="shared" si="14"/>
        <v>0.4</v>
      </c>
      <c r="V197" s="41">
        <f t="shared" si="15"/>
        <v>49</v>
      </c>
      <c r="X197" s="42" t="str">
        <f>API!M197&amp;" "&amp;API!V197</f>
        <v>Jack Cork</v>
      </c>
      <c r="Y197" s="42">
        <f>API!AC197</f>
        <v>1</v>
      </c>
    </row>
    <row r="198" spans="1:25">
      <c r="A198" s="31" t="str">
        <f>IF([1]FINAL!A198=0,"",[1]FINAL!A198)</f>
        <v>Tyrick Mitchell</v>
      </c>
      <c r="B198" s="31" t="str">
        <f>IF([1]FINAL!B198=0,"",[1]FINAL!B198)</f>
        <v>Mitchell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CRY</v>
      </c>
      <c r="F198" s="43">
        <f>IFERROR(VLOOKUP($E198,Table2!$B$1:$C$21,MATCH("MP",Table2!$B$1:$C$1,0),0),"")</f>
        <v>18</v>
      </c>
      <c r="G198" s="32">
        <f>IFERROR(VLOOKUP(A198,PlayingTime!$B$1:$Z$999,MATCH("Min",PlayingTime!$B$2:$Z$2,0),0),0)</f>
        <v>1447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1447</v>
      </c>
      <c r="L198" s="31">
        <f>IFERROR(VLOOKUP(A198,PlayerStats!$B$1:$Z$999,MATCH("xG",PlayerStats!$B$2:$Z$2,0),0),0)</f>
        <v>0.5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0.5</v>
      </c>
      <c r="Q198" s="31">
        <f>IFERROR(VLOOKUP(A198,PlayerStats!$B$1:$Z$999,MATCH("xAG",PlayerStats!$B$2:$Z$2,0),0),0)</f>
        <v>0.9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0.9</v>
      </c>
      <c r="V198" s="41">
        <f t="shared" si="15"/>
        <v>56</v>
      </c>
      <c r="X198" s="42" t="str">
        <f>API!M198&amp;" "&amp;API!V198</f>
        <v>Dara Costelloe</v>
      </c>
      <c r="Y198" s="42">
        <f>API!AC198</f>
        <v>0</v>
      </c>
    </row>
    <row r="199" spans="1:25">
      <c r="A199" s="31" t="str">
        <f>IF([1]FINAL!A199=0,"",[1]FINAL!A199)</f>
        <v>Joško Gvardiol</v>
      </c>
      <c r="B199" s="31" t="str">
        <f>IF([1]FINAL!B199=0,"",[1]FINAL!B199)</f>
        <v>Gvardiol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MCI</v>
      </c>
      <c r="F199" s="43">
        <f>IFERROR(VLOOKUP($E199,Table2!$B$1:$C$21,MATCH("MP",Table2!$B$1:$C$1,0),0),"")</f>
        <v>17</v>
      </c>
      <c r="G199" s="32">
        <f>IFERROR(VLOOKUP(A199,PlayingTime!$B$1:$Z$999,MATCH("Min",PlayingTime!$B$2:$Z$2,0),0),0)</f>
        <v>1065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1065</v>
      </c>
      <c r="L199" s="31">
        <f>IFERROR(VLOOKUP(A199,PlayerStats!$B$1:$Z$999,MATCH("xG",PlayerStats!$B$2:$Z$2,0),0),0)</f>
        <v>0.5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0.5</v>
      </c>
      <c r="Q199" s="31">
        <f>IFERROR(VLOOKUP(A199,PlayerStats!$B$1:$Z$999,MATCH("xAG",PlayerStats!$B$2:$Z$2,0),0),0)</f>
        <v>0.7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0.7</v>
      </c>
      <c r="V199" s="41">
        <f t="shared" si="15"/>
        <v>32</v>
      </c>
      <c r="X199" s="42" t="str">
        <f>API!M199&amp;" "&amp;API!V199</f>
        <v>Josh Cullen</v>
      </c>
      <c r="Y199" s="42">
        <f>API!AC199</f>
        <v>18</v>
      </c>
    </row>
    <row r="200" spans="1:25">
      <c r="A200" s="31" t="str">
        <f>IF([1]FINAL!A200=0,"",[1]FINAL!A200)</f>
        <v>Tino Livramento</v>
      </c>
      <c r="B200" s="31" t="str">
        <f>IF([1]FINAL!B200=0,"",[1]FINAL!B200)</f>
        <v>Livramento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NEW</v>
      </c>
      <c r="F200" s="43">
        <f>IFERROR(VLOOKUP($E200,Table2!$B$1:$C$21,MATCH("MP",Table2!$B$1:$C$1,0),0),"")</f>
        <v>18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25</v>
      </c>
      <c r="X200" s="42" t="str">
        <f>API!M200&amp;" "&amp;API!V200</f>
        <v>CJ Egan-Riley</v>
      </c>
      <c r="Y200" s="42">
        <f>API!AC200</f>
        <v>0</v>
      </c>
    </row>
    <row r="201" spans="1:25">
      <c r="A201" s="31" t="str">
        <f>IF([1]FINAL!A201=0,"",[1]FINAL!A201)</f>
        <v>Jeffrey Schlupp</v>
      </c>
      <c r="B201" s="31" t="str">
        <f>IF([1]FINAL!B201=0,"",[1]FINAL!B201)</f>
        <v>Schlupp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CRY</v>
      </c>
      <c r="F201" s="43">
        <f>IFERROR(VLOOKUP($E201,Table2!$B$1:$C$21,MATCH("MP",Table2!$B$1:$C$1,0),0),"")</f>
        <v>18</v>
      </c>
      <c r="G201" s="32">
        <f>IFERROR(VLOOKUP(A201,PlayingTime!$B$1:$Z$999,MATCH("Min",PlayingTime!$B$2:$Z$2,0),0),0)</f>
        <v>1068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1068</v>
      </c>
      <c r="L201" s="31">
        <f>IFERROR(VLOOKUP(A201,PlayerStats!$B$1:$Z$999,MATCH("xG",PlayerStats!$B$2:$Z$2,0),0),0)</f>
        <v>1.6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1.6</v>
      </c>
      <c r="Q201" s="31">
        <f>IFERROR(VLOOKUP(A201,PlayerStats!$B$1:$Z$999,MATCH("xAG",PlayerStats!$B$2:$Z$2,0),0),0)</f>
        <v>1.7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1.7</v>
      </c>
      <c r="V201" s="41">
        <f t="shared" si="15"/>
        <v>41</v>
      </c>
      <c r="X201" s="42" t="str">
        <f>API!M201&amp;" "&amp;API!V201</f>
        <v>Hjalmar Ekdal</v>
      </c>
      <c r="Y201" s="42">
        <f>API!AC201</f>
        <v>3</v>
      </c>
    </row>
    <row r="202" spans="1:25">
      <c r="A202" s="31" t="str">
        <f>IF([1]FINAL!A202=0,"",[1]FINAL!A202)</f>
        <v>Nathan Collins</v>
      </c>
      <c r="B202" s="31" t="str">
        <f>IF([1]FINAL!B202=0,"",[1]FINAL!B202)</f>
        <v>Collins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BRE</v>
      </c>
      <c r="F202" s="43">
        <f>IFERROR(VLOOKUP($E202,Table2!$B$1:$C$21,MATCH("MP",Table2!$B$1:$C$1,0),0),"")</f>
        <v>17</v>
      </c>
      <c r="G202" s="32">
        <f>IFERROR(VLOOKUP(A202,PlayingTime!$B$1:$Z$999,MATCH("Min",PlayingTime!$B$2:$Z$2,0),0),0)</f>
        <v>1015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1015</v>
      </c>
      <c r="L202" s="31">
        <f>IFERROR(VLOOKUP(A202,PlayerStats!$B$1:$Z$999,MATCH("xG",PlayerStats!$B$2:$Z$2,0),0),0)</f>
        <v>0.6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0.6</v>
      </c>
      <c r="Q202" s="31">
        <f>IFERROR(VLOOKUP(A202,PlayerStats!$B$1:$Z$999,MATCH("xAG",PlayerStats!$B$2:$Z$2,0),0),0)</f>
        <v>1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1</v>
      </c>
      <c r="V202" s="41">
        <f t="shared" si="15"/>
        <v>40</v>
      </c>
      <c r="X202" s="42" t="str">
        <f>API!M202&amp;" "&amp;API!V202</f>
        <v>Lyle Foster</v>
      </c>
      <c r="Y202" s="42">
        <f>API!AC202</f>
        <v>39</v>
      </c>
    </row>
    <row r="203" spans="1:25">
      <c r="A203" s="31" t="str">
        <f>IF([1]FINAL!A203=0,"",[1]FINAL!A203)</f>
        <v>Axel Disasi</v>
      </c>
      <c r="B203" s="31" t="str">
        <f>IF([1]FINAL!B203=0,"",[1]FINAL!B203)</f>
        <v>Disasi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CHE</v>
      </c>
      <c r="F203" s="43">
        <f>IFERROR(VLOOKUP($E203,Table2!$B$1:$C$21,MATCH("MP",Table2!$B$1:$C$1,0),0),"")</f>
        <v>18</v>
      </c>
      <c r="G203" s="32">
        <f>IFERROR(VLOOKUP(A203,PlayingTime!$B$1:$Z$999,MATCH("Min",PlayingTime!$B$2:$Z$2,0),0),0)</f>
        <v>1416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1416</v>
      </c>
      <c r="L203" s="31">
        <f>IFERROR(VLOOKUP(A203,PlayerStats!$B$1:$Z$999,MATCH("xG",PlayerStats!$B$2:$Z$2,0),0),0)</f>
        <v>0.8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0.8</v>
      </c>
      <c r="Q203" s="31">
        <f>IFERROR(VLOOKUP(A203,PlayerStats!$B$1:$Z$999,MATCH("xAG",PlayerStats!$B$2:$Z$2,0),0),0)</f>
        <v>0.2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0.2</v>
      </c>
      <c r="V203" s="41">
        <f t="shared" si="15"/>
        <v>49</v>
      </c>
      <c r="X203" s="42" t="str">
        <f>API!M203&amp;" "&amp;API!V203</f>
        <v>Denis Franchi</v>
      </c>
      <c r="Y203" s="42">
        <f>API!AC203</f>
        <v>0</v>
      </c>
    </row>
    <row r="204" spans="1:25">
      <c r="A204" s="31" t="str">
        <f>IF([1]FINAL!A204=0,"",[1]FINAL!A204)</f>
        <v>Pape Matar Sarr</v>
      </c>
      <c r="B204" s="31" t="str">
        <f>IF([1]FINAL!B204=0,"",[1]FINAL!B204)</f>
        <v>Sarr</v>
      </c>
      <c r="C204" s="31" t="str">
        <f>IF([1]FINAL!C204=0,"",[1]FINAL!C204)</f>
        <v>P Sarr</v>
      </c>
      <c r="D204" s="31" t="str">
        <f>IF([1]FINAL!D204=0,"",[1]FINAL!D204)</f>
        <v/>
      </c>
      <c r="E204" s="42" t="str">
        <f>[1]FINAL!M204</f>
        <v>TOT</v>
      </c>
      <c r="F204" s="43">
        <f>IFERROR(VLOOKUP($E204,Table2!$B$1:$C$21,MATCH("MP",Table2!$B$1:$C$1,0),0),"")</f>
        <v>18</v>
      </c>
      <c r="G204" s="32">
        <f>IFERROR(VLOOKUP(A204,PlayingTime!$B$1:$Z$999,MATCH("Min",PlayingTime!$B$2:$Z$2,0),0),0)</f>
        <v>1071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1071</v>
      </c>
      <c r="L204" s="31">
        <f>IFERROR(VLOOKUP(A204,PlayerStats!$B$1:$Z$999,MATCH("xG",PlayerStats!$B$2:$Z$2,0),0),0)</f>
        <v>2.2000000000000002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2.2000000000000002</v>
      </c>
      <c r="Q204" s="31">
        <f>IFERROR(VLOOKUP(A204,PlayerStats!$B$1:$Z$999,MATCH("xAG",PlayerStats!$B$2:$Z$2,0),0),0)</f>
        <v>1.3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1.3</v>
      </c>
      <c r="V204" s="41">
        <f t="shared" si="15"/>
        <v>45</v>
      </c>
      <c r="X204" s="42" t="str">
        <f>API!M204&amp;" "&amp;API!V204</f>
        <v>Jóhann Berg Gudmundsson</v>
      </c>
      <c r="Y204" s="42">
        <f>API!AC204</f>
        <v>18</v>
      </c>
    </row>
    <row r="205" spans="1:25">
      <c r="A205" s="31" t="str">
        <f>IF([1]FINAL!A205=0,"",[1]FINAL!A205)</f>
        <v>Kristoffer Ajer</v>
      </c>
      <c r="B205" s="31" t="str">
        <f>IF([1]FINAL!B205=0,"",[1]FINAL!B205)</f>
        <v>Ajer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BRE</v>
      </c>
      <c r="F205" s="43">
        <f>IFERROR(VLOOKUP($E205,Table2!$B$1:$C$21,MATCH("MP",Table2!$B$1:$C$1,0),0),"")</f>
        <v>17</v>
      </c>
      <c r="G205" s="32">
        <f>IFERROR(VLOOKUP(A205,PlayingTime!$B$1:$Z$999,MATCH("Min",PlayingTime!$B$2:$Z$2,0),0),0)</f>
        <v>726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726</v>
      </c>
      <c r="L205" s="31">
        <f>IFERROR(VLOOKUP(A205,PlayerStats!$B$1:$Z$999,MATCH("xG",PlayerStats!$B$2:$Z$2,0),0),0)</f>
        <v>0.7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0.7</v>
      </c>
      <c r="Q205" s="31">
        <f>IFERROR(VLOOKUP(A205,PlayerStats!$B$1:$Z$999,MATCH("xAG",PlayerStats!$B$2:$Z$2,0),0),0)</f>
        <v>1.6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1.6</v>
      </c>
      <c r="V205" s="41">
        <f t="shared" si="15"/>
        <v>22</v>
      </c>
      <c r="X205" s="42" t="str">
        <f>API!M205&amp;" "&amp;API!V205</f>
        <v>Luke McNally</v>
      </c>
      <c r="Y205" s="42">
        <f>API!AC205</f>
        <v>0</v>
      </c>
    </row>
    <row r="206" spans="1:25">
      <c r="A206" s="31" t="str">
        <f>IF([1]FINAL!A206=0,"",[1]FINAL!A206)</f>
        <v>Serge Aurier</v>
      </c>
      <c r="B206" s="31" t="str">
        <f>IF([1]FINAL!B206=0,"",[1]FINAL!B206)</f>
        <v>Aurier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NFO</v>
      </c>
      <c r="F206" s="43">
        <f>IFERROR(VLOOKUP($E206,Table2!$B$1:$C$21,MATCH("MP",Table2!$B$1:$C$1,0),0),"")</f>
        <v>18</v>
      </c>
      <c r="G206" s="32">
        <f>IFERROR(VLOOKUP(A206,PlayingTime!$B$1:$Z$999,MATCH("Min",PlayingTime!$B$2:$Z$2,0),0),0)</f>
        <v>833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833</v>
      </c>
      <c r="L206" s="31">
        <f>IFERROR(VLOOKUP(A206,PlayerStats!$B$1:$Z$999,MATCH("xG",PlayerStats!$B$2:$Z$2,0),0),0)</f>
        <v>0.2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0.2</v>
      </c>
      <c r="Q206" s="31">
        <f>IFERROR(VLOOKUP(A206,PlayerStats!$B$1:$Z$999,MATCH("xAG",PlayerStats!$B$2:$Z$2,0),0),0)</f>
        <v>0.5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0.5</v>
      </c>
      <c r="V206" s="41">
        <f t="shared" si="15"/>
        <v>27</v>
      </c>
      <c r="X206" s="42" t="str">
        <f>API!M206&amp;" "&amp;API!V206</f>
        <v>Arijanet Muric</v>
      </c>
      <c r="Y206" s="42">
        <f>API!AC206</f>
        <v>0</v>
      </c>
    </row>
    <row r="207" spans="1:25">
      <c r="A207" s="31" t="str">
        <f>IF([1]FINAL!A207=0,"",[1]FINAL!A207)</f>
        <v>Cody Gakpo</v>
      </c>
      <c r="B207" s="31" t="str">
        <f>IF([1]FINAL!B207=0,"",[1]FINAL!B207)</f>
        <v>Gakpo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LIV</v>
      </c>
      <c r="F207" s="43">
        <f>IFERROR(VLOOKUP($E207,Table2!$B$1:$C$21,MATCH("MP",Table2!$B$1:$C$1,0),0),"")</f>
        <v>18</v>
      </c>
      <c r="G207" s="32">
        <f>IFERROR(VLOOKUP(A207,PlayingTime!$B$1:$Z$999,MATCH("Min",PlayingTime!$B$2:$Z$2,0),0),0)</f>
        <v>721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721</v>
      </c>
      <c r="L207" s="31">
        <f>IFERROR(VLOOKUP(A207,PlayerStats!$B$1:$Z$999,MATCH("xG",PlayerStats!$B$2:$Z$2,0),0),0)</f>
        <v>2.9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2.9</v>
      </c>
      <c r="Q207" s="31">
        <f>IFERROR(VLOOKUP(A207,PlayerStats!$B$1:$Z$999,MATCH("xAG",PlayerStats!$B$2:$Z$2,0),0),0)</f>
        <v>0.4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0.4</v>
      </c>
      <c r="V207" s="41">
        <f t="shared" si="15"/>
        <v>32</v>
      </c>
      <c r="X207" s="42" t="str">
        <f>API!M207&amp;" "&amp;API!V207</f>
        <v>Dara O'Shea</v>
      </c>
      <c r="Y207" s="42">
        <f>API!AC207</f>
        <v>27</v>
      </c>
    </row>
    <row r="208" spans="1:25">
      <c r="A208" s="31" t="str">
        <f>IF([1]FINAL!A208=0,"",[1]FINAL!A208)</f>
        <v>Willy Boly</v>
      </c>
      <c r="B208" s="31" t="str">
        <f>IF([1]FINAL!B208=0,"",[1]FINAL!B208)</f>
        <v>Boly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NFO</v>
      </c>
      <c r="F208" s="43">
        <f>IFERROR(VLOOKUP($E208,Table2!$B$1:$C$21,MATCH("MP",Table2!$B$1:$C$1,0),0),"")</f>
        <v>18</v>
      </c>
      <c r="G208" s="32">
        <f>IFERROR(VLOOKUP(A208,PlayingTime!$B$1:$Z$999,MATCH("Min",PlayingTime!$B$2:$Z$2,0),0),0)</f>
        <v>991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991</v>
      </c>
      <c r="L208" s="31">
        <f>IFERROR(VLOOKUP(A208,PlayerStats!$B$1:$Z$999,MATCH("xG",PlayerStats!$B$2:$Z$2,0),0),0)</f>
        <v>1.3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1.3</v>
      </c>
      <c r="Q208" s="31">
        <f>IFERROR(VLOOKUP(A208,PlayerStats!$B$1:$Z$999,MATCH("xAG",PlayerStats!$B$2:$Z$2,0),0),0)</f>
        <v>1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1</v>
      </c>
      <c r="V208" s="41">
        <f t="shared" si="15"/>
        <v>36</v>
      </c>
      <c r="X208" s="42" t="str">
        <f>API!M208&amp;" "&amp;API!V208</f>
        <v>Michael Obafemi</v>
      </c>
      <c r="Y208" s="42">
        <f>API!AC208</f>
        <v>2</v>
      </c>
    </row>
    <row r="209" spans="1:25">
      <c r="A209" s="31" t="str">
        <f>IF([1]FINAL!A209=0,"",[1]FINAL!A209)</f>
        <v>Mario Lemina</v>
      </c>
      <c r="B209" s="31" t="str">
        <f>IF([1]FINAL!B209=0,"",[1]FINAL!B209)</f>
        <v>Lemina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WOL</v>
      </c>
      <c r="F209" s="43">
        <f>IFERROR(VLOOKUP($E209,Table2!$B$1:$C$21,MATCH("MP",Table2!$B$1:$C$1,0),0),"")</f>
        <v>18</v>
      </c>
      <c r="G209" s="32">
        <f>IFERROR(VLOOKUP(A209,PlayingTime!$B$1:$Z$999,MATCH("Min",PlayingTime!$B$2:$Z$2,0),0),0)</f>
        <v>1379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1379</v>
      </c>
      <c r="L209" s="31">
        <f>IFERROR(VLOOKUP(A209,PlayerStats!$B$1:$Z$999,MATCH("xG",PlayerStats!$B$2:$Z$2,0),0),0)</f>
        <v>2.7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2.7</v>
      </c>
      <c r="Q209" s="31">
        <f>IFERROR(VLOOKUP(A209,PlayerStats!$B$1:$Z$999,MATCH("xAG",PlayerStats!$B$2:$Z$2,0),0),0)</f>
        <v>0.2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0.2</v>
      </c>
      <c r="V209" s="41">
        <f t="shared" si="15"/>
        <v>47</v>
      </c>
      <c r="X209" s="42" t="str">
        <f>API!M209&amp;" "&amp;API!V209</f>
        <v>Bailey Peacock-Farrell</v>
      </c>
      <c r="Y209" s="42">
        <f>API!AC209</f>
        <v>0</v>
      </c>
    </row>
    <row r="210" spans="1:25">
      <c r="A210" s="31" t="str">
        <f>IF([1]FINAL!A210=0,"",[1]FINAL!A210)</f>
        <v>Ryan Christie</v>
      </c>
      <c r="B210" s="31" t="str">
        <f>IF([1]FINAL!B210=0,"",[1]FINAL!B210)</f>
        <v>Christie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BOU</v>
      </c>
      <c r="F210" s="43">
        <f>IFERROR(VLOOKUP($E210,Table2!$B$1:$C$21,MATCH("MP",Table2!$B$1:$C$1,0),0),"")</f>
        <v>17</v>
      </c>
      <c r="G210" s="32">
        <f>IFERROR(VLOOKUP(A210,PlayingTime!$B$1:$Z$999,MATCH("Min",PlayingTime!$B$2:$Z$2,0),0),0)</f>
        <v>1323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1323</v>
      </c>
      <c r="L210" s="31">
        <f>IFERROR(VLOOKUP(A210,PlayerStats!$B$1:$Z$999,MATCH("xG",PlayerStats!$B$2:$Z$2,0),0),0)</f>
        <v>0.8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0.8</v>
      </c>
      <c r="Q210" s="31">
        <f>IFERROR(VLOOKUP(A210,PlayerStats!$B$1:$Z$999,MATCH("xAG",PlayerStats!$B$2:$Z$2,0),0),0)</f>
        <v>2.9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2.9</v>
      </c>
      <c r="V210" s="41">
        <f t="shared" si="15"/>
        <v>42</v>
      </c>
      <c r="X210" s="42" t="str">
        <f>API!M210&amp;" "&amp;API!V210</f>
        <v>Connor Roberts</v>
      </c>
      <c r="Y210" s="42">
        <f>API!AC210</f>
        <v>10</v>
      </c>
    </row>
    <row r="211" spans="1:25">
      <c r="A211" s="31" t="str">
        <f>IF([1]FINAL!A211=0,"",[1]FINAL!A211)</f>
        <v>Carlos Vinícius Alves Morais</v>
      </c>
      <c r="B211" s="31" t="str">
        <f>IF([1]FINAL!B211=0,"",[1]FINAL!B211)</f>
        <v>Vinícius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FUL</v>
      </c>
      <c r="F211" s="43">
        <f>IFERROR(VLOOKUP($E211,Table2!$B$1:$C$21,MATCH("MP",Table2!$B$1:$C$1,0),0),"")</f>
        <v>18</v>
      </c>
      <c r="G211" s="32">
        <f>IFERROR(VLOOKUP(A211,PlayingTime!$B$1:$Z$999,MATCH("Min",PlayingTime!$B$2:$Z$2,0),0),0)</f>
        <v>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21</v>
      </c>
      <c r="X211" s="42" t="str">
        <f>API!M211&amp;" "&amp;API!V211</f>
        <v>Jay Rodriguez</v>
      </c>
      <c r="Y211" s="42">
        <f>API!AC211</f>
        <v>33</v>
      </c>
    </row>
    <row r="212" spans="1:25">
      <c r="A212" s="31" t="str">
        <f>IF([1]FINAL!A212=0,"",[1]FINAL!A212)</f>
        <v>Bruno Guimarães Rodriguez Moura</v>
      </c>
      <c r="B212" s="31" t="str">
        <f>IF([1]FINAL!B212=0,"",[1]FINAL!B212)</f>
        <v>Bruno G.</v>
      </c>
      <c r="C212" s="31" t="str">
        <f>IF([1]FINAL!C212=0,"",[1]FINAL!C212)</f>
        <v>Guimaraes</v>
      </c>
      <c r="D212" s="31" t="str">
        <f>IF([1]FINAL!D212=0,"",[1]FINAL!D212)</f>
        <v>Bruno Guimarães</v>
      </c>
      <c r="E212" s="42" t="str">
        <f>[1]FINAL!M212</f>
        <v>NEW</v>
      </c>
      <c r="F212" s="43">
        <f>IFERROR(VLOOKUP($E212,Table2!$B$1:$C$21,MATCH("MP",Table2!$B$1:$C$1,0),0),"")</f>
        <v>18</v>
      </c>
      <c r="G212" s="32">
        <f>IFERROR(VLOOKUP(A212,PlayingTime!$B$1:$Z$999,MATCH("Min",PlayingTime!$B$2:$Z$2,0),0),0)</f>
        <v>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1492</v>
      </c>
      <c r="K212" s="37">
        <f t="shared" si="12"/>
        <v>1492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1.9</v>
      </c>
      <c r="P212" s="39">
        <f t="shared" si="13"/>
        <v>1.9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2.1</v>
      </c>
      <c r="U212" s="39">
        <f t="shared" si="14"/>
        <v>2.1</v>
      </c>
      <c r="V212" s="41">
        <f t="shared" si="15"/>
        <v>50</v>
      </c>
      <c r="X212" s="42" t="str">
        <f>API!M212&amp;" "&amp;API!V212</f>
        <v>Charlie Taylor</v>
      </c>
      <c r="Y212" s="42">
        <f>API!AC212</f>
        <v>33</v>
      </c>
    </row>
    <row r="213" spans="1:25">
      <c r="A213" s="31" t="str">
        <f>IF([1]FINAL!A213=0,"",[1]FINAL!A213)</f>
        <v>Ben Davies</v>
      </c>
      <c r="B213" s="31" t="str">
        <f>IF([1]FINAL!B213=0,"",[1]FINAL!B213)</f>
        <v>Davies</v>
      </c>
      <c r="C213" s="31" t="str">
        <f>IF([1]FINAL!C213=0,"",[1]FINAL!C213)</f>
        <v>Ben T Davies</v>
      </c>
      <c r="D213" s="31" t="str">
        <f>IF([1]FINAL!D213=0,"",[1]FINAL!D213)</f>
        <v/>
      </c>
      <c r="E213" s="42" t="str">
        <f>[1]FINAL!M213</f>
        <v>TOT</v>
      </c>
      <c r="F213" s="43">
        <f>IFERROR(VLOOKUP($E213,Table2!$B$1:$C$21,MATCH("MP",Table2!$B$1:$C$1,0),0),"")</f>
        <v>18</v>
      </c>
      <c r="G213" s="32">
        <f>IFERROR(VLOOKUP(A213,PlayingTime!$B$1:$Z$999,MATCH("Min",PlayingTime!$B$2:$Z$2,0),0),0)</f>
        <v>722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722</v>
      </c>
      <c r="L213" s="31">
        <f>IFERROR(VLOOKUP(A213,PlayerStats!$B$1:$Z$999,MATCH("xG",PlayerStats!$B$2:$Z$2,0),0),0)</f>
        <v>1.1000000000000001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1.1000000000000001</v>
      </c>
      <c r="Q213" s="31">
        <f>IFERROR(VLOOKUP(A213,PlayerStats!$B$1:$Z$999,MATCH("xAG",PlayerStats!$B$2:$Z$2,0),0),0)</f>
        <v>0.1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0.1</v>
      </c>
      <c r="V213" s="41">
        <f t="shared" si="15"/>
        <v>21</v>
      </c>
      <c r="X213" s="42" t="str">
        <f>API!M213&amp;" "&amp;API!V213</f>
        <v>Bobby Thomas</v>
      </c>
      <c r="Y213" s="42">
        <f>API!AC213</f>
        <v>0</v>
      </c>
    </row>
    <row r="214" spans="1:25">
      <c r="A214" s="31" t="str">
        <f>IF([1]FINAL!A214=0,"",[1]FINAL!A214)</f>
        <v>Gustavo Hamer</v>
      </c>
      <c r="B214" s="31" t="str">
        <f>IF([1]FINAL!B214=0,"",[1]FINAL!B214)</f>
        <v>Hamer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SHU</v>
      </c>
      <c r="F214" s="43">
        <f>IFERROR(VLOOKUP($E214,Table2!$B$1:$C$21,MATCH("MP",Table2!$B$1:$C$1,0),0),"")</f>
        <v>18</v>
      </c>
      <c r="G214" s="32">
        <f>IFERROR(VLOOKUP(A214,PlayingTime!$B$1:$Z$999,MATCH("Min",PlayingTime!$B$2:$Z$2,0),0),0)</f>
        <v>1364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1364</v>
      </c>
      <c r="L214" s="31">
        <f>IFERROR(VLOOKUP(A214,PlayerStats!$B$1:$Z$999,MATCH("xG",PlayerStats!$B$2:$Z$2,0),0),0)</f>
        <v>1.4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1.4</v>
      </c>
      <c r="Q214" s="31">
        <f>IFERROR(VLOOKUP(A214,PlayerStats!$B$1:$Z$999,MATCH("xAG",PlayerStats!$B$2:$Z$2,0),0),0)</f>
        <v>1.6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1.6</v>
      </c>
      <c r="V214" s="41">
        <f t="shared" si="15"/>
        <v>50</v>
      </c>
      <c r="X214" s="42" t="str">
        <f>API!M214&amp;" "&amp;API!V214</f>
        <v>Scott Twine</v>
      </c>
      <c r="Y214" s="42">
        <f>API!AC214</f>
        <v>0</v>
      </c>
    </row>
    <row r="215" spans="1:25">
      <c r="A215" s="31" t="str">
        <f>IF([1]FINAL!A215=0,"",[1]FINAL!A215)</f>
        <v>Craig Dawson</v>
      </c>
      <c r="B215" s="31" t="str">
        <f>IF([1]FINAL!B215=0,"",[1]FINAL!B215)</f>
        <v>Dawson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WOL</v>
      </c>
      <c r="F215" s="43">
        <f>IFERROR(VLOOKUP($E215,Table2!$B$1:$C$21,MATCH("MP",Table2!$B$1:$C$1,0),0),"")</f>
        <v>18</v>
      </c>
      <c r="G215" s="32">
        <f>IFERROR(VLOOKUP(A215,PlayingTime!$B$1:$Z$999,MATCH("Min",PlayingTime!$B$2:$Z$2,0),0),0)</f>
        <v>1489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1489</v>
      </c>
      <c r="L215" s="31">
        <f>IFERROR(VLOOKUP(A215,PlayerStats!$B$1:$Z$999,MATCH("xG",PlayerStats!$B$2:$Z$2,0),0),0)</f>
        <v>0.9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0.9</v>
      </c>
      <c r="Q215" s="31">
        <f>IFERROR(VLOOKUP(A215,PlayerStats!$B$1:$Z$999,MATCH("xAG",PlayerStats!$B$2:$Z$2,0),0),0)</f>
        <v>0.6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0.6</v>
      </c>
      <c r="V215" s="41">
        <f t="shared" si="15"/>
        <v>36</v>
      </c>
      <c r="X215" s="42" t="str">
        <f>API!M215&amp;" "&amp;API!V215</f>
        <v>Lawrence Vigouroux</v>
      </c>
      <c r="Y215" s="42">
        <f>API!AC215</f>
        <v>0</v>
      </c>
    </row>
    <row r="216" spans="1:25">
      <c r="A216" s="31" t="str">
        <f>IF([1]FINAL!A216=0,"",[1]FINAL!A216)</f>
        <v>Bobby De Cordova-Reid</v>
      </c>
      <c r="B216" s="31" t="str">
        <f>IF([1]FINAL!B216=0,"",[1]FINAL!B216)</f>
        <v>De Cordova-Reid</v>
      </c>
      <c r="C216" s="31" t="str">
        <f>IF([1]FINAL!C216=0,"",[1]FINAL!C216)</f>
        <v>Reid</v>
      </c>
      <c r="D216" s="31" t="str">
        <f>IF([1]FINAL!D216=0,"",[1]FINAL!D216)</f>
        <v>Bobby Reid</v>
      </c>
      <c r="E216" s="42" t="str">
        <f>[1]FINAL!M216</f>
        <v>FUL</v>
      </c>
      <c r="F216" s="43">
        <f>IFERROR(VLOOKUP($E216,Table2!$B$1:$C$21,MATCH("MP",Table2!$B$1:$C$1,0),0),"")</f>
        <v>18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692</v>
      </c>
      <c r="K216" s="37">
        <f t="shared" si="12"/>
        <v>692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2.8</v>
      </c>
      <c r="P216" s="39">
        <f t="shared" si="13"/>
        <v>2.8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0.3</v>
      </c>
      <c r="U216" s="39">
        <f t="shared" si="14"/>
        <v>0.3</v>
      </c>
      <c r="V216" s="41">
        <f t="shared" si="15"/>
        <v>41</v>
      </c>
      <c r="X216" s="42" t="str">
        <f>API!M216&amp;" "&amp;API!V216</f>
        <v>Victor da Silva</v>
      </c>
      <c r="Y216" s="42">
        <f>API!AC216</f>
        <v>24</v>
      </c>
    </row>
    <row r="217" spans="1:25">
      <c r="A217" s="31" t="str">
        <f>IF([1]FINAL!A217=0,"",[1]FINAL!A217)</f>
        <v>Ryan Gravenberch</v>
      </c>
      <c r="B217" s="31" t="str">
        <f>IF([1]FINAL!B217=0,"",[1]FINAL!B217)</f>
        <v>Gravenberch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LIV</v>
      </c>
      <c r="F217" s="43">
        <f>IFERROR(VLOOKUP($E217,Table2!$B$1:$C$21,MATCH("MP",Table2!$B$1:$C$1,0),0),"")</f>
        <v>18</v>
      </c>
      <c r="G217" s="32">
        <f>IFERROR(VLOOKUP(A217,PlayingTime!$B$1:$Z$999,MATCH("Min",PlayingTime!$B$2:$Z$2,0),0),0)</f>
        <v>535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535</v>
      </c>
      <c r="L217" s="31">
        <f>IFERROR(VLOOKUP(A217,PlayerStats!$B$1:$Z$999,MATCH("xG",PlayerStats!$B$2:$Z$2,0),0),0)</f>
        <v>1.3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1.3</v>
      </c>
      <c r="Q217" s="31">
        <f>IFERROR(VLOOKUP(A217,PlayerStats!$B$1:$Z$999,MATCH("xAG",PlayerStats!$B$2:$Z$2,0),0),0)</f>
        <v>0.5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0.5</v>
      </c>
      <c r="V217" s="41">
        <f t="shared" si="15"/>
        <v>19</v>
      </c>
      <c r="X217" s="42" t="str">
        <f>API!M217&amp;" "&amp;API!V217</f>
        <v>Wout Weghorst</v>
      </c>
      <c r="Y217" s="42">
        <f>API!AC217</f>
        <v>0</v>
      </c>
    </row>
    <row r="218" spans="1:25">
      <c r="A218" s="31" t="str">
        <f>IF([1]FINAL!A218=0,"",[1]FINAL!A218)</f>
        <v>James Garner</v>
      </c>
      <c r="B218" s="31" t="str">
        <f>IF([1]FINAL!B218=0,"",[1]FINAL!B218)</f>
        <v>Garner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EVE</v>
      </c>
      <c r="F218" s="43">
        <f>IFERROR(VLOOKUP($E218,Table2!$B$1:$C$21,MATCH("MP",Table2!$B$1:$C$1,0),0),"")</f>
        <v>18</v>
      </c>
      <c r="G218" s="32">
        <f>IFERROR(VLOOKUP(A218,PlayingTime!$B$1:$Z$999,MATCH("Min",PlayingTime!$B$2:$Z$2,0),0),0)</f>
        <v>1427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1427</v>
      </c>
      <c r="L218" s="31">
        <f>IFERROR(VLOOKUP(A218,PlayerStats!$B$1:$Z$999,MATCH("xG",PlayerStats!$B$2:$Z$2,0),0),0)</f>
        <v>1.6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1.6</v>
      </c>
      <c r="Q218" s="31">
        <f>IFERROR(VLOOKUP(A218,PlayerStats!$B$1:$Z$999,MATCH("xAG",PlayerStats!$B$2:$Z$2,0),0),0)</f>
        <v>2.6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2.6</v>
      </c>
      <c r="V218" s="41">
        <f t="shared" si="15"/>
        <v>45</v>
      </c>
      <c r="X218" s="42" t="str">
        <f>API!M218&amp;" "&amp;API!V218</f>
        <v>Anass Zaroury</v>
      </c>
      <c r="Y218" s="42">
        <f>API!AC218</f>
        <v>3</v>
      </c>
    </row>
    <row r="219" spans="1:25">
      <c r="A219" s="31" t="str">
        <f>IF([1]FINAL!A219=0,"",[1]FINAL!A219)</f>
        <v>Mark Flekken</v>
      </c>
      <c r="B219" s="31" t="str">
        <f>IF([1]FINAL!B219=0,"",[1]FINAL!B219)</f>
        <v>Flekken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BRE</v>
      </c>
      <c r="F219" s="43">
        <f>IFERROR(VLOOKUP($E219,Table2!$B$1:$C$21,MATCH("MP",Table2!$B$1:$C$1,0),0),"")</f>
        <v>17</v>
      </c>
      <c r="G219" s="32">
        <f>IFERROR(VLOOKUP(A219,PlayingTime!$B$1:$Z$999,MATCH("Min",PlayingTime!$B$2:$Z$2,0),0),0)</f>
        <v>1395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1395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46</v>
      </c>
      <c r="X219" s="42" t="str">
        <f>API!M219&amp;" "&amp;API!V219</f>
        <v>Sander Berge</v>
      </c>
      <c r="Y219" s="42">
        <f>API!AC219</f>
        <v>42</v>
      </c>
    </row>
    <row r="220" spans="1:25">
      <c r="A220" s="31" t="str">
        <f>IF([1]FINAL!A220=0,"",[1]FINAL!A220)</f>
        <v>Mike Trésor</v>
      </c>
      <c r="B220" s="31" t="str">
        <f>IF([1]FINAL!B220=0,"",[1]FINAL!B220)</f>
        <v>M.Trésor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BUR</v>
      </c>
      <c r="F220" s="43">
        <f>IFERROR(VLOOKUP($E220,Table2!$B$1:$C$21,MATCH("MP",Table2!$B$1:$C$1,0),0),"")</f>
        <v>18</v>
      </c>
      <c r="G220" s="32">
        <f>IFERROR(VLOOKUP(A220,PlayingTime!$B$1:$Z$999,MATCH("Min",PlayingTime!$B$2:$Z$2,0),0),0)</f>
        <v>320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320</v>
      </c>
      <c r="L220" s="31">
        <f>IFERROR(VLOOKUP(A220,PlayerStats!$B$1:$Z$999,MATCH("xG",PlayerStats!$B$2:$Z$2,0),0),0)</f>
        <v>0.5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0.5</v>
      </c>
      <c r="Q220" s="31">
        <f>IFERROR(VLOOKUP(A220,PlayerStats!$B$1:$Z$999,MATCH("xAG",PlayerStats!$B$2:$Z$2,0),0),0)</f>
        <v>0.4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0.4</v>
      </c>
      <c r="V220" s="41">
        <f t="shared" si="15"/>
        <v>14</v>
      </c>
      <c r="X220" s="42" t="str">
        <f>API!M220&amp;" "&amp;API!V220</f>
        <v>Zeki Amdouni</v>
      </c>
      <c r="Y220" s="42">
        <f>API!AC220</f>
        <v>45</v>
      </c>
    </row>
    <row r="221" spans="1:25">
      <c r="A221" s="31" t="str">
        <f>IF([1]FINAL!A221=0,"",[1]FINAL!A221)</f>
        <v>Oliver McBurnie</v>
      </c>
      <c r="B221" s="31" t="str">
        <f>IF([1]FINAL!B221=0,"",[1]FINAL!B221)</f>
        <v>McBurnie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SHU</v>
      </c>
      <c r="F221" s="43">
        <f>IFERROR(VLOOKUP($E221,Table2!$B$1:$C$21,MATCH("MP",Table2!$B$1:$C$1,0),0),"")</f>
        <v>18</v>
      </c>
      <c r="G221" s="32">
        <f>IFERROR(VLOOKUP(A221,PlayingTime!$B$1:$Z$999,MATCH("Min",PlayingTime!$B$2:$Z$2,0),0),0)</f>
        <v>586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586</v>
      </c>
      <c r="L221" s="31">
        <f>IFERROR(VLOOKUP(A221,PlayerStats!$B$1:$Z$999,MATCH("xG",PlayerStats!$B$2:$Z$2,0),0),0)</f>
        <v>2.4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2.4</v>
      </c>
      <c r="Q221" s="31">
        <f>IFERROR(VLOOKUP(A221,PlayerStats!$B$1:$Z$999,MATCH("xAG",PlayerStats!$B$2:$Z$2,0),0),0)</f>
        <v>0.7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0.7</v>
      </c>
      <c r="V221" s="41">
        <f t="shared" si="15"/>
        <v>20</v>
      </c>
      <c r="X221" s="42" t="str">
        <f>API!M221&amp;" "&amp;API!V221</f>
        <v>James Trafford</v>
      </c>
      <c r="Y221" s="42">
        <f>API!AC221</f>
        <v>52</v>
      </c>
    </row>
    <row r="222" spans="1:25">
      <c r="A222" s="31" t="str">
        <f>IF([1]FINAL!A222=0,"",[1]FINAL!A222)</f>
        <v>Oliver Skipp</v>
      </c>
      <c r="B222" s="31" t="str">
        <f>IF([1]FINAL!B222=0,"",[1]FINAL!B222)</f>
        <v>Skipp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TOT</v>
      </c>
      <c r="F222" s="43">
        <f>IFERROR(VLOOKUP($E222,Table2!$B$1:$C$21,MATCH("MP",Table2!$B$1:$C$1,0),0),"")</f>
        <v>18</v>
      </c>
      <c r="G222" s="32">
        <f>IFERROR(VLOOKUP(A222,PlayingTime!$B$1:$Z$999,MATCH("Min",PlayingTime!$B$2:$Z$2,0),0),0)</f>
        <v>389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389</v>
      </c>
      <c r="L222" s="31">
        <f>IFERROR(VLOOKUP(A222,PlayerStats!$B$1:$Z$999,MATCH("xG",PlayerStats!$B$2:$Z$2,0),0),0)</f>
        <v>0.4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0.4</v>
      </c>
      <c r="Q222" s="31">
        <f>IFERROR(VLOOKUP(A222,PlayerStats!$B$1:$Z$999,MATCH("xAG",PlayerStats!$B$2:$Z$2,0),0),0)</f>
        <v>0.4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0.4</v>
      </c>
      <c r="V222" s="41">
        <f t="shared" si="15"/>
        <v>14</v>
      </c>
      <c r="X222" s="42" t="str">
        <f>API!M222&amp;" "&amp;API!V222</f>
        <v>Nathan Redmond</v>
      </c>
      <c r="Y222" s="42">
        <f>API!AC222</f>
        <v>10</v>
      </c>
    </row>
    <row r="223" spans="1:25">
      <c r="A223" s="31" t="str">
        <f>IF([1]FINAL!A223=0,"",[1]FINAL!A223)</f>
        <v>Christian Eriksen</v>
      </c>
      <c r="B223" s="31" t="str">
        <f>IF([1]FINAL!B223=0,"",[1]FINAL!B223)</f>
        <v>Eriksen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MUN</v>
      </c>
      <c r="F223" s="43">
        <f>IFERROR(VLOOKUP($E223,Table2!$B$1:$C$21,MATCH("MP",Table2!$B$1:$C$1,0),0),"")</f>
        <v>18</v>
      </c>
      <c r="G223" s="32">
        <f>IFERROR(VLOOKUP(A223,PlayingTime!$B$1:$Z$999,MATCH("Min",PlayingTime!$B$2:$Z$2,0),0),0)</f>
        <v>613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613</v>
      </c>
      <c r="L223" s="31">
        <f>IFERROR(VLOOKUP(A223,PlayerStats!$B$1:$Z$999,MATCH("xG",PlayerStats!$B$2:$Z$2,0),0),0)</f>
        <v>0.4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0.4</v>
      </c>
      <c r="Q223" s="31">
        <f>IFERROR(VLOOKUP(A223,PlayerStats!$B$1:$Z$999,MATCH("xAG",PlayerStats!$B$2:$Z$2,0),0),0)</f>
        <v>1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1</v>
      </c>
      <c r="V223" s="41">
        <f t="shared" si="15"/>
        <v>30</v>
      </c>
      <c r="X223" s="42" t="str">
        <f>API!M223&amp;" "&amp;API!V223</f>
        <v>Luca Koleosho</v>
      </c>
      <c r="Y223" s="42">
        <f>API!AC223</f>
        <v>40</v>
      </c>
    </row>
    <row r="224" spans="1:25">
      <c r="A224" s="31" t="str">
        <f>IF([1]FINAL!A224=0,"",[1]FINAL!A224)</f>
        <v>Malo Gusto</v>
      </c>
      <c r="B224" s="31" t="str">
        <f>IF([1]FINAL!B224=0,"",[1]FINAL!B224)</f>
        <v>Gusto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CHE</v>
      </c>
      <c r="F224" s="43">
        <f>IFERROR(VLOOKUP($E224,Table2!$B$1:$C$21,MATCH("MP",Table2!$B$1:$C$1,0),0),"")</f>
        <v>18</v>
      </c>
      <c r="G224" s="32">
        <f>IFERROR(VLOOKUP(A224,PlayingTime!$B$1:$Z$999,MATCH("Min",PlayingTime!$B$2:$Z$2,0),0),0)</f>
        <v>621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621</v>
      </c>
      <c r="L224" s="31">
        <f>IFERROR(VLOOKUP(A224,PlayerStats!$B$1:$Z$999,MATCH("xG",PlayerStats!$B$2:$Z$2,0),0),0)</f>
        <v>0.3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0.3</v>
      </c>
      <c r="Q224" s="31">
        <f>IFERROR(VLOOKUP(A224,PlayerStats!$B$1:$Z$999,MATCH("xAG",PlayerStats!$B$2:$Z$2,0),0),0)</f>
        <v>0.7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0.7</v>
      </c>
      <c r="V224" s="41">
        <f t="shared" si="15"/>
        <v>26</v>
      </c>
      <c r="X224" s="42" t="str">
        <f>API!M224&amp;" "&amp;API!V224</f>
        <v>Jacob Bruun Larsen</v>
      </c>
      <c r="Y224" s="42">
        <f>API!AC224</f>
        <v>29</v>
      </c>
    </row>
    <row r="225" spans="1:25">
      <c r="A225" s="31" t="str">
        <f>IF([1]FINAL!A225=0,"",[1]FINAL!A225)</f>
        <v>Jordan Beyer</v>
      </c>
      <c r="B225" s="31" t="str">
        <f>IF([1]FINAL!B225=0,"",[1]FINAL!B225)</f>
        <v>Beyer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BUR</v>
      </c>
      <c r="F225" s="43">
        <f>IFERROR(VLOOKUP($E225,Table2!$B$1:$C$21,MATCH("MP",Table2!$B$1:$C$1,0),0),"")</f>
        <v>18</v>
      </c>
      <c r="G225" s="32">
        <f>IFERROR(VLOOKUP(A225,PlayingTime!$B$1:$Z$999,MATCH("Min",PlayingTime!$B$2:$Z$2,0),0),0)</f>
        <v>1128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1128</v>
      </c>
      <c r="L225" s="31">
        <f>IFERROR(VLOOKUP(A225,PlayerStats!$B$1:$Z$999,MATCH("xG",PlayerStats!$B$2:$Z$2,0),0),0)</f>
        <v>0.3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0.3</v>
      </c>
      <c r="Q225" s="31">
        <f>IFERROR(VLOOKUP(A225,PlayerStats!$B$1:$Z$999,MATCH("xAG",PlayerStats!$B$2:$Z$2,0),0),0)</f>
        <v>0.3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0.3</v>
      </c>
      <c r="V225" s="41">
        <f t="shared" si="15"/>
        <v>28</v>
      </c>
      <c r="X225" s="42" t="str">
        <f>API!M225&amp;" "&amp;API!V225</f>
        <v>Owen Dodgson</v>
      </c>
      <c r="Y225" s="42">
        <f>API!AC225</f>
        <v>0</v>
      </c>
    </row>
    <row r="226" spans="1:25">
      <c r="A226" s="31" t="str">
        <f>IF([1]FINAL!A226=0,"",[1]FINAL!A226)</f>
        <v>José Malheiro de Sá</v>
      </c>
      <c r="B226" s="31" t="str">
        <f>IF([1]FINAL!B226=0,"",[1]FINAL!B226)</f>
        <v>José Sá</v>
      </c>
      <c r="C226" s="31" t="str">
        <f>IF([1]FINAL!C226=0,"",[1]FINAL!C226)</f>
        <v>Sa</v>
      </c>
      <c r="D226" s="31" t="str">
        <f>IF([1]FINAL!D226=0,"",[1]FINAL!D226)</f>
        <v/>
      </c>
      <c r="E226" s="42" t="str">
        <f>[1]FINAL!M226</f>
        <v>WOL</v>
      </c>
      <c r="F226" s="43">
        <f>IFERROR(VLOOKUP($E226,Table2!$B$1:$C$21,MATCH("MP",Table2!$B$1:$C$1,0),0),"")</f>
        <v>18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1372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1372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43</v>
      </c>
      <c r="X226" s="42" t="str">
        <f>API!M226&amp;" "&amp;API!V226</f>
        <v>Wilson Odobert</v>
      </c>
      <c r="Y226" s="42">
        <f>API!AC226</f>
        <v>33</v>
      </c>
    </row>
    <row r="227" spans="1:25">
      <c r="A227" s="31" t="str">
        <f>IF([1]FINAL!A227=0,"",[1]FINAL!A227)</f>
        <v>Victor da Silva</v>
      </c>
      <c r="B227" s="31" t="str">
        <f>IF([1]FINAL!B227=0,"",[1]FINAL!B227)</f>
        <v>Vitinho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BUR</v>
      </c>
      <c r="F227" s="43">
        <f>IFERROR(VLOOKUP($E227,Table2!$B$1:$C$21,MATCH("MP",Table2!$B$1:$C$1,0),0),"")</f>
        <v>18</v>
      </c>
      <c r="G227" s="32">
        <f>IFERROR(VLOOKUP(A227,PlayingTime!$B$1:$Z$999,MATCH("Min",PlayingTime!$B$2:$Z$2,0),0),0)</f>
        <v>0</v>
      </c>
      <c r="H227" s="32">
        <f>IFERROR(VLOOKUP(B227,PlayingTime!$B$1:$Z$999,MATCH("Min",PlayingTime!$B$2:$Z$2,0),0),0)</f>
        <v>955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955</v>
      </c>
      <c r="L227" s="31">
        <f>IFERROR(VLOOKUP(A227,PlayerStats!$B$1:$Z$999,MATCH("xG",PlayerStats!$B$2:$Z$2,0),0),0)</f>
        <v>0</v>
      </c>
      <c r="M227" s="31">
        <f>IFERROR(VLOOKUP(B227,PlayerStats!$B$1:$Z$999,MATCH("xG",PlayerStats!$B$2:$Z$2,0),0),0)</f>
        <v>0.3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0.3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0.1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0.1</v>
      </c>
      <c r="V227" s="41">
        <f t="shared" si="15"/>
        <v>24</v>
      </c>
      <c r="X227" s="42" t="str">
        <f>API!M227&amp;" "&amp;API!V227</f>
        <v>Hannes Delcroix</v>
      </c>
      <c r="Y227" s="42">
        <f>API!AC227</f>
        <v>5</v>
      </c>
    </row>
    <row r="228" spans="1:25">
      <c r="A228" s="31" t="str">
        <f>IF([1]FINAL!A228=0,"",[1]FINAL!A228)</f>
        <v>Ederson Santana de Moraes</v>
      </c>
      <c r="B228" s="31" t="str">
        <f>IF([1]FINAL!B228=0,"",[1]FINAL!B228)</f>
        <v>Ederson M.</v>
      </c>
      <c r="C228" s="31" t="str">
        <f>IF([1]FINAL!C228=0,"",[1]FINAL!C228)</f>
        <v>Ederson</v>
      </c>
      <c r="D228" s="31" t="str">
        <f>IF([1]FINAL!D228=0,"",[1]FINAL!D228)</f>
        <v/>
      </c>
      <c r="E228" s="42" t="str">
        <f>[1]FINAL!M228</f>
        <v>MCI</v>
      </c>
      <c r="F228" s="43">
        <f>IFERROR(VLOOKUP($E228,Table2!$B$1:$C$21,MATCH("MP",Table2!$B$1:$C$1,0),0),"")</f>
        <v>17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1440</v>
      </c>
      <c r="J228" s="32">
        <f>IFERROR(VLOOKUP(D228,PlayingTime!$B$1:$Z$999,MATCH("Min",PlayingTime!$B$2:$Z$2,0),0),0)</f>
        <v>0</v>
      </c>
      <c r="K228" s="37">
        <f t="shared" si="12"/>
        <v>1440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0.1</v>
      </c>
      <c r="T228" s="31">
        <f>IFERROR(VLOOKUP(D228,PlayerStats!$B$1:$Z$999,MATCH("xAG",PlayerStats!$B$2:$Z$2,0),0),0)</f>
        <v>0</v>
      </c>
      <c r="U228" s="39">
        <f t="shared" si="14"/>
        <v>0.1</v>
      </c>
      <c r="V228" s="41">
        <f t="shared" si="15"/>
        <v>46</v>
      </c>
      <c r="X228" s="42" t="str">
        <f>API!M228&amp;" "&amp;API!V228</f>
        <v>Aaron Ramsey</v>
      </c>
      <c r="Y228" s="42">
        <f>API!AC228</f>
        <v>10</v>
      </c>
    </row>
    <row r="229" spans="1:25">
      <c r="A229" s="31" t="str">
        <f>IF([1]FINAL!A229=0,"",[1]FINAL!A229)</f>
        <v>Micky van de Ven</v>
      </c>
      <c r="B229" s="31" t="str">
        <f>IF([1]FINAL!B229=0,"",[1]FINAL!B229)</f>
        <v>Van de Ven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TOT</v>
      </c>
      <c r="F229" s="43">
        <f>IFERROR(VLOOKUP($E229,Table2!$B$1:$C$21,MATCH("MP",Table2!$B$1:$C$1,0),0),"")</f>
        <v>18</v>
      </c>
      <c r="G229" s="32">
        <f>IFERROR(VLOOKUP(A229,PlayingTime!$B$1:$Z$999,MATCH("Min",PlayingTime!$B$2:$Z$2,0),0),0)</f>
        <v>943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943</v>
      </c>
      <c r="L229" s="31">
        <f>IFERROR(VLOOKUP(A229,PlayerStats!$B$1:$Z$999,MATCH("xG",PlayerStats!$B$2:$Z$2,0),0),0)</f>
        <v>0.3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0.3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43</v>
      </c>
      <c r="X229" s="42" t="str">
        <f>API!M229&amp;" "&amp;API!V229</f>
        <v>Han-Noah Massengo</v>
      </c>
      <c r="Y229" s="42">
        <f>API!AC229</f>
        <v>0</v>
      </c>
    </row>
    <row r="230" spans="1:25">
      <c r="A230" s="31" t="str">
        <f>IF([1]FINAL!A230=0,"",[1]FINAL!A230)</f>
        <v>James McAtee</v>
      </c>
      <c r="B230" s="31" t="str">
        <f>IF([1]FINAL!B230=0,"",[1]FINAL!B230)</f>
        <v>McAtee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SHU</v>
      </c>
      <c r="F230" s="43">
        <f>IFERROR(VLOOKUP($E230,Table2!$B$1:$C$21,MATCH("MP",Table2!$B$1:$C$1,0),0),"")</f>
        <v>18</v>
      </c>
      <c r="G230" s="32">
        <f>IFERROR(VLOOKUP(A230,PlayingTime!$B$1:$Z$999,MATCH("Min",PlayingTime!$B$2:$Z$2,0),0),0)</f>
        <v>914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914</v>
      </c>
      <c r="L230" s="31">
        <f>IFERROR(VLOOKUP(A230,PlayerStats!$B$1:$Z$999,MATCH("xG",PlayerStats!$B$2:$Z$2,0),0),0)</f>
        <v>1.1000000000000001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1.1000000000000001</v>
      </c>
      <c r="Q230" s="31">
        <f>IFERROR(VLOOKUP(A230,PlayerStats!$B$1:$Z$999,MATCH("xAG",PlayerStats!$B$2:$Z$2,0),0),0)</f>
        <v>0.6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0.6</v>
      </c>
      <c r="V230" s="41">
        <f t="shared" si="15"/>
        <v>36</v>
      </c>
      <c r="X230" s="42" t="str">
        <f>API!M230&amp;" "&amp;API!V230</f>
        <v>Mike Trésor</v>
      </c>
      <c r="Y230" s="42">
        <f>API!AC230</f>
        <v>14</v>
      </c>
    </row>
    <row r="231" spans="1:25">
      <c r="A231" s="31" t="str">
        <f>IF([1]FINAL!A231=0,"",[1]FINAL!A231)</f>
        <v>Elliot Anderson</v>
      </c>
      <c r="B231" s="31" t="str">
        <f>IF([1]FINAL!B231=0,"",[1]FINAL!B231)</f>
        <v>Anderson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NEW</v>
      </c>
      <c r="F231" s="43">
        <f>IFERROR(VLOOKUP($E231,Table2!$B$1:$C$21,MATCH("MP",Table2!$B$1:$C$1,0),0),"")</f>
        <v>18</v>
      </c>
      <c r="G231" s="32">
        <f>IFERROR(VLOOKUP(A231,PlayingTime!$B$1:$Z$999,MATCH("Min",PlayingTime!$B$2:$Z$2,0),0),0)</f>
        <v>411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411</v>
      </c>
      <c r="L231" s="31">
        <f>IFERROR(VLOOKUP(A231,PlayerStats!$B$1:$Z$999,MATCH("xG",PlayerStats!$B$2:$Z$2,0),0),0)</f>
        <v>0.7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0.7</v>
      </c>
      <c r="Q231" s="31">
        <f>IFERROR(VLOOKUP(A231,PlayerStats!$B$1:$Z$999,MATCH("xAG",PlayerStats!$B$2:$Z$2,0),0),0)</f>
        <v>0.9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0.9</v>
      </c>
      <c r="V231" s="41">
        <f t="shared" si="15"/>
        <v>19</v>
      </c>
      <c r="X231" s="42" t="str">
        <f>API!M231&amp;" "&amp;API!V231</f>
        <v>Moisés Caicedo Corozo</v>
      </c>
      <c r="Y231" s="42">
        <f>API!AC231</f>
        <v>28</v>
      </c>
    </row>
    <row r="232" spans="1:25">
      <c r="A232" s="31" t="str">
        <f>IF([1]FINAL!A232=0,"",[1]FINAL!A232)</f>
        <v>Wes Foderingham</v>
      </c>
      <c r="B232" s="31" t="str">
        <f>IF([1]FINAL!B232=0,"",[1]FINAL!B232)</f>
        <v>Foderingham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SHU</v>
      </c>
      <c r="F232" s="43">
        <f>IFERROR(VLOOKUP($E232,Table2!$B$1:$C$21,MATCH("MP",Table2!$B$1:$C$1,0),0),"")</f>
        <v>18</v>
      </c>
      <c r="G232" s="32">
        <f>IFERROR(VLOOKUP(A232,PlayingTime!$B$1:$Z$999,MATCH("Min",PlayingTime!$B$2:$Z$2,0),0),0)</f>
        <v>1620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1620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46</v>
      </c>
      <c r="X232" s="42" t="str">
        <f>API!M232&amp;" "&amp;API!V232</f>
        <v>Robert Sánchez</v>
      </c>
      <c r="Y232" s="42">
        <f>API!AC232</f>
        <v>59</v>
      </c>
    </row>
    <row r="233" spans="1:25">
      <c r="A233" s="31" t="str">
        <f>IF([1]FINAL!A233=0,"",[1]FINAL!A233)</f>
        <v>Jean-Ricner Bellegarde</v>
      </c>
      <c r="B233" s="31" t="str">
        <f>IF([1]FINAL!B233=0,"",[1]FINAL!B233)</f>
        <v>Bellegarde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WOL</v>
      </c>
      <c r="F233" s="43">
        <f>IFERROR(VLOOKUP($E233,Table2!$B$1:$C$21,MATCH("MP",Table2!$B$1:$C$1,0),0),"")</f>
        <v>18</v>
      </c>
      <c r="G233" s="32">
        <f>IFERROR(VLOOKUP(A233,PlayingTime!$B$1:$Z$999,MATCH("Min",PlayingTime!$B$2:$Z$2,0),0),0)</f>
        <v>463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463</v>
      </c>
      <c r="L233" s="31">
        <f>IFERROR(VLOOKUP(A233,PlayerStats!$B$1:$Z$999,MATCH("xG",PlayerStats!$B$2:$Z$2,0),0),0)</f>
        <v>0.3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0.3</v>
      </c>
      <c r="Q233" s="31">
        <f>IFERROR(VLOOKUP(A233,PlayerStats!$B$1:$Z$999,MATCH("xAG",PlayerStats!$B$2:$Z$2,0),0),0)</f>
        <v>0.4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0.4</v>
      </c>
      <c r="V233" s="41">
        <f t="shared" si="15"/>
        <v>20</v>
      </c>
      <c r="X233" s="42" t="str">
        <f>API!M233&amp;" "&amp;API!V233</f>
        <v>Ethan Ampadu</v>
      </c>
      <c r="Y233" s="42">
        <f>API!AC233</f>
        <v>0</v>
      </c>
    </row>
    <row r="234" spans="1:25">
      <c r="A234" s="31" t="str">
        <f>IF([1]FINAL!A234=0,"",[1]FINAL!A234)</f>
        <v>Joe Worrall</v>
      </c>
      <c r="B234" s="31" t="str">
        <f>IF([1]FINAL!B234=0,"",[1]FINAL!B234)</f>
        <v>Worrall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NFO</v>
      </c>
      <c r="F234" s="43">
        <f>IFERROR(VLOOKUP($E234,Table2!$B$1:$C$21,MATCH("MP",Table2!$B$1:$C$1,0),0),"")</f>
        <v>18</v>
      </c>
      <c r="G234" s="32">
        <f>IFERROR(VLOOKUP(A234,PlayingTime!$B$1:$Z$999,MATCH("Min",PlayingTime!$B$2:$Z$2,0),0),0)</f>
        <v>438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438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0.2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0.2</v>
      </c>
      <c r="V234" s="41">
        <f t="shared" si="15"/>
        <v>12</v>
      </c>
      <c r="X234" s="42" t="str">
        <f>API!M234&amp;" "&amp;API!V234</f>
        <v>Kepa Arrizabalaga</v>
      </c>
      <c r="Y234" s="42">
        <f>API!AC234</f>
        <v>0</v>
      </c>
    </row>
    <row r="235" spans="1:25">
      <c r="A235" s="31" t="str">
        <f>IF([1]FINAL!A235=0,"",[1]FINAL!A235)</f>
        <v>Zeki Amdouni</v>
      </c>
      <c r="B235" s="31" t="str">
        <f>IF([1]FINAL!B235=0,"",[1]FINAL!B235)</f>
        <v>Amdouni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BUR</v>
      </c>
      <c r="F235" s="43">
        <f>IFERROR(VLOOKUP($E235,Table2!$B$1:$C$21,MATCH("MP",Table2!$B$1:$C$1,0),0),"")</f>
        <v>18</v>
      </c>
      <c r="G235" s="32">
        <f>IFERROR(VLOOKUP(A235,PlayingTime!$B$1:$Z$999,MATCH("Min",PlayingTime!$B$2:$Z$2,0),0),0)</f>
        <v>1226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1226</v>
      </c>
      <c r="L235" s="31">
        <f>IFERROR(VLOOKUP(A235,PlayerStats!$B$1:$Z$999,MATCH("xG",PlayerStats!$B$2:$Z$2,0),0),0)</f>
        <v>2.6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2.6</v>
      </c>
      <c r="Q235" s="31">
        <f>IFERROR(VLOOKUP(A235,PlayerStats!$B$1:$Z$999,MATCH("xAG",PlayerStats!$B$2:$Z$2,0),0),0)</f>
        <v>0.8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0.8</v>
      </c>
      <c r="V235" s="41">
        <f t="shared" si="15"/>
        <v>45</v>
      </c>
      <c r="X235" s="42" t="str">
        <f>API!M235&amp;" "&amp;API!V235</f>
        <v>Pierre-Emerick Aubameyang</v>
      </c>
      <c r="Y235" s="42">
        <f>API!AC235</f>
        <v>0</v>
      </c>
    </row>
    <row r="236" spans="1:25">
      <c r="A236" s="31" t="str">
        <f>IF([1]FINAL!A236=0,"",[1]FINAL!A236)</f>
        <v>Nayef Aguerd</v>
      </c>
      <c r="B236" s="31" t="str">
        <f>IF([1]FINAL!B236=0,"",[1]FINAL!B236)</f>
        <v>N.Aguerd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WHU</v>
      </c>
      <c r="F236" s="43">
        <f>IFERROR(VLOOKUP($E236,Table2!$B$1:$C$21,MATCH("MP",Table2!$B$1:$C$1,0),0),"")</f>
        <v>18</v>
      </c>
      <c r="G236" s="32">
        <f>IFERROR(VLOOKUP(A236,PlayingTime!$B$1:$Z$999,MATCH("Min",PlayingTime!$B$2:$Z$2,0),0),0)</f>
        <v>1416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1416</v>
      </c>
      <c r="L236" s="31">
        <f>IFERROR(VLOOKUP(A236,PlayerStats!$B$1:$Z$999,MATCH("xG",PlayerStats!$B$2:$Z$2,0),0),0)</f>
        <v>1.3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1.3</v>
      </c>
      <c r="Q236" s="31">
        <f>IFERROR(VLOOKUP(A236,PlayerStats!$B$1:$Z$999,MATCH("xAG",PlayerStats!$B$2:$Z$2,0),0),0)</f>
        <v>0.2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0.2</v>
      </c>
      <c r="V236" s="41">
        <f t="shared" si="15"/>
        <v>33</v>
      </c>
      <c r="X236" s="42" t="str">
        <f>API!M236&amp;" "&amp;API!V236</f>
        <v>César Azpilicueta</v>
      </c>
      <c r="Y236" s="42">
        <f>API!AC236</f>
        <v>0</v>
      </c>
    </row>
    <row r="237" spans="1:25">
      <c r="A237" s="31" t="str">
        <f>IF([1]FINAL!A237=0,"",[1]FINAL!A237)</f>
        <v>Mads Roerslev Rasmussen</v>
      </c>
      <c r="B237" s="31" t="str">
        <f>IF([1]FINAL!B237=0,"",[1]FINAL!B237)</f>
        <v>Roerslev</v>
      </c>
      <c r="C237" s="31" t="str">
        <f>IF([1]FINAL!C237=0,"",[1]FINAL!C237)</f>
        <v>Mads Roerslev</v>
      </c>
      <c r="D237" s="31" t="str">
        <f>IF([1]FINAL!D237=0,"",[1]FINAL!D237)</f>
        <v/>
      </c>
      <c r="E237" s="42" t="str">
        <f>[1]FINAL!M237</f>
        <v>BRE</v>
      </c>
      <c r="F237" s="43">
        <f>IFERROR(VLOOKUP($E237,Table2!$B$1:$C$21,MATCH("MP",Table2!$B$1:$C$1,0),0),"")</f>
        <v>17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606</v>
      </c>
      <c r="J237" s="32">
        <f>IFERROR(VLOOKUP(D237,PlayingTime!$B$1:$Z$999,MATCH("Min",PlayingTime!$B$2:$Z$2,0),0),0)</f>
        <v>0</v>
      </c>
      <c r="K237" s="37">
        <f t="shared" si="12"/>
        <v>606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0.1</v>
      </c>
      <c r="O237" s="31">
        <f>IFERROR(VLOOKUP(D237,PlayerStats!$B$1:$Z$999,MATCH("xG",PlayerStats!$B$2:$Z$2,0),0),0)</f>
        <v>0</v>
      </c>
      <c r="P237" s="39">
        <f t="shared" si="13"/>
        <v>0.1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0.2</v>
      </c>
      <c r="T237" s="31">
        <f>IFERROR(VLOOKUP(D237,PlayerStats!$B$1:$Z$999,MATCH("xAG",PlayerStats!$B$2:$Z$2,0),0),0)</f>
        <v>0</v>
      </c>
      <c r="U237" s="39">
        <f t="shared" si="14"/>
        <v>0.2</v>
      </c>
      <c r="V237" s="41">
        <f t="shared" si="15"/>
        <v>19</v>
      </c>
      <c r="X237" s="42" t="str">
        <f>API!M237&amp;" "&amp;API!V237</f>
        <v>Abdul Rahman Baba</v>
      </c>
      <c r="Y237" s="42">
        <f>API!AC237</f>
        <v>0</v>
      </c>
    </row>
    <row r="238" spans="1:25">
      <c r="A238" s="31" t="str">
        <f>IF([1]FINAL!A238=0,"",[1]FINAL!A238)</f>
        <v>Nathaniel Clyne</v>
      </c>
      <c r="B238" s="31" t="str">
        <f>IF([1]FINAL!B238=0,"",[1]FINAL!B238)</f>
        <v>Clyne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CRY</v>
      </c>
      <c r="F238" s="43">
        <f>IFERROR(VLOOKUP($E238,Table2!$B$1:$C$21,MATCH("MP",Table2!$B$1:$C$1,0),0),"")</f>
        <v>18</v>
      </c>
      <c r="G238" s="32">
        <f>IFERROR(VLOOKUP(A238,PlayingTime!$B$1:$Z$999,MATCH("Min",PlayingTime!$B$2:$Z$2,0),0),0)</f>
        <v>463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463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14</v>
      </c>
      <c r="X238" s="42" t="str">
        <f>API!M238&amp;" "&amp;API!V238</f>
        <v>Benoît Badiashile</v>
      </c>
      <c r="Y238" s="42">
        <f>API!AC238</f>
        <v>15</v>
      </c>
    </row>
    <row r="239" spans="1:25">
      <c r="A239" s="31" t="str">
        <f>IF([1]FINAL!A239=0,"",[1]FINAL!A239)</f>
        <v>Dara O'Shea</v>
      </c>
      <c r="B239" s="31" t="str">
        <f>IF([1]FINAL!B239=0,"",[1]FINAL!B239)</f>
        <v>O'Shea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BUR</v>
      </c>
      <c r="F239" s="43">
        <f>IFERROR(VLOOKUP($E239,Table2!$B$1:$C$21,MATCH("MP",Table2!$B$1:$C$1,0),0),"")</f>
        <v>18</v>
      </c>
      <c r="G239" s="32">
        <f>IFERROR(VLOOKUP(A239,PlayingTime!$B$1:$Z$999,MATCH("Min",PlayingTime!$B$2:$Z$2,0),0),0)</f>
        <v>1207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1207</v>
      </c>
      <c r="L239" s="31">
        <f>IFERROR(VLOOKUP(A239,PlayerStats!$B$1:$Z$999,MATCH("xG",PlayerStats!$B$2:$Z$2,0),0),0)</f>
        <v>0.3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0.3</v>
      </c>
      <c r="Q239" s="31">
        <f>IFERROR(VLOOKUP(A239,PlayerStats!$B$1:$Z$999,MATCH("xAG",PlayerStats!$B$2:$Z$2,0),0),0)</f>
        <v>0.5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0.5</v>
      </c>
      <c r="V239" s="41">
        <f t="shared" si="15"/>
        <v>27</v>
      </c>
      <c r="X239" s="42" t="str">
        <f>API!M239&amp;" "&amp;API!V239</f>
        <v>Marcus Bettinelli</v>
      </c>
      <c r="Y239" s="42">
        <f>API!AC239</f>
        <v>-1</v>
      </c>
    </row>
    <row r="240" spans="1:25">
      <c r="A240" s="31" t="str">
        <f>IF([1]FINAL!A240=0,"",[1]FINAL!A240)</f>
        <v>Charlie Taylor</v>
      </c>
      <c r="B240" s="31" t="str">
        <f>IF([1]FINAL!B240=0,"",[1]FINAL!B240)</f>
        <v>Taylor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18</v>
      </c>
      <c r="G240" s="32">
        <f>IFERROR(VLOOKUP(A240,PlayingTime!$B$1:$Z$999,MATCH("Min",PlayingTime!$B$2:$Z$2,0),0),0)</f>
        <v>1260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1260</v>
      </c>
      <c r="L240" s="31">
        <f>IFERROR(VLOOKUP(A240,PlayerStats!$B$1:$Z$999,MATCH("xG",PlayerStats!$B$2:$Z$2,0),0),0)</f>
        <v>0.1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0.1</v>
      </c>
      <c r="Q240" s="31">
        <f>IFERROR(VLOOKUP(A240,PlayerStats!$B$1:$Z$999,MATCH("xAG",PlayerStats!$B$2:$Z$2,0),0),0)</f>
        <v>0.3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0.3</v>
      </c>
      <c r="V240" s="41">
        <f t="shared" si="15"/>
        <v>33</v>
      </c>
      <c r="X240" s="42" t="str">
        <f>API!M240&amp;" "&amp;API!V240</f>
        <v>Armando Broja</v>
      </c>
      <c r="Y240" s="42">
        <f>API!AC240</f>
        <v>19</v>
      </c>
    </row>
    <row r="241" spans="1:25">
      <c r="A241" s="31" t="str">
        <f>IF([1]FINAL!A241=0,"",[1]FINAL!A241)</f>
        <v>Tommy Doyle</v>
      </c>
      <c r="B241" s="31" t="str">
        <f>IF([1]FINAL!B241=0,"",[1]FINAL!B241)</f>
        <v>Doyle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WOL</v>
      </c>
      <c r="F241" s="43">
        <f>IFERROR(VLOOKUP($E241,Table2!$B$1:$C$21,MATCH("MP",Table2!$B$1:$C$1,0),0),"")</f>
        <v>18</v>
      </c>
      <c r="G241" s="32">
        <f>IFERROR(VLOOKUP(A241,PlayingTime!$B$1:$Z$999,MATCH("Min",PlayingTime!$B$2:$Z$2,0),0),0)</f>
        <v>295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295</v>
      </c>
      <c r="L241" s="31">
        <f>IFERROR(VLOOKUP(A241,PlayerStats!$B$1:$Z$999,MATCH("xG",PlayerStats!$B$2:$Z$2,0),0),0)</f>
        <v>0.1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0.1</v>
      </c>
      <c r="Q241" s="31">
        <f>IFERROR(VLOOKUP(A241,PlayerStats!$B$1:$Z$999,MATCH("xAG",PlayerStats!$B$2:$Z$2,0),0),0)</f>
        <v>0.2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12</v>
      </c>
      <c r="X241" s="42" t="str">
        <f>API!M241&amp;" "&amp;API!V241</f>
        <v>Trevoh Chalobah</v>
      </c>
      <c r="Y241" s="42">
        <f>API!AC241</f>
        <v>0</v>
      </c>
    </row>
    <row r="242" spans="1:25">
      <c r="A242" s="31" t="str">
        <f>IF([1]FINAL!A242=0,"",[1]FINAL!A242)</f>
        <v>Matt Turner</v>
      </c>
      <c r="B242" s="31" t="str">
        <f>IF([1]FINAL!B242=0,"",[1]FINAL!B242)</f>
        <v>Turner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NFO</v>
      </c>
      <c r="F242" s="43">
        <f>IFERROR(VLOOKUP($E242,Table2!$B$1:$C$21,MATCH("MP",Table2!$B$1:$C$1,0),0),"")</f>
        <v>18</v>
      </c>
      <c r="G242" s="32">
        <f>IFERROR(VLOOKUP(A242,PlayingTime!$B$1:$Z$999,MATCH("Min",PlayingTime!$B$2:$Z$2,0),0),0)</f>
        <v>1170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1170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34</v>
      </c>
      <c r="X242" s="42" t="str">
        <f>API!M242&amp;" "&amp;API!V242</f>
        <v>Ben Chilwell</v>
      </c>
      <c r="Y242" s="42">
        <f>API!AC242</f>
        <v>15</v>
      </c>
    </row>
    <row r="243" spans="1:25">
      <c r="A243" s="31" t="str">
        <f>IF([1]FINAL!A243=0,"",[1]FINAL!A243)</f>
        <v>Antony Matheus dos Santos</v>
      </c>
      <c r="B243" s="31" t="str">
        <f>IF([1]FINAL!B243=0,"",[1]FINAL!B243)</f>
        <v>Antony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MUN</v>
      </c>
      <c r="F243" s="43">
        <f>IFERROR(VLOOKUP($E243,Table2!$B$1:$C$21,MATCH("MP",Table2!$B$1:$C$1,0),0),"")</f>
        <v>18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840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840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1.4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1.4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2.1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2.1</v>
      </c>
      <c r="V243" s="41">
        <f t="shared" si="15"/>
        <v>24</v>
      </c>
      <c r="X243" s="42" t="str">
        <f>API!M243&amp;" "&amp;API!V243</f>
        <v>Carney Chukwuemeka</v>
      </c>
      <c r="Y243" s="42">
        <f>API!AC243</f>
        <v>6</v>
      </c>
    </row>
    <row r="244" spans="1:25">
      <c r="A244" s="31" t="str">
        <f>IF([1]FINAL!A244=0,"",[1]FINAL!A244)</f>
        <v>Billy Gilmour</v>
      </c>
      <c r="B244" s="31" t="str">
        <f>IF([1]FINAL!B244=0,"",[1]FINAL!B244)</f>
        <v>Gilmour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BHA</v>
      </c>
      <c r="F244" s="43">
        <f>IFERROR(VLOOKUP($E244,Table2!$B$1:$C$21,MATCH("MP",Table2!$B$1:$C$1,0),0),"")</f>
        <v>18</v>
      </c>
      <c r="G244" s="32">
        <f>IFERROR(VLOOKUP(A244,PlayingTime!$B$1:$Z$999,MATCH("Min",PlayingTime!$B$2:$Z$2,0),0),0)</f>
        <v>1099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1099</v>
      </c>
      <c r="L244" s="31">
        <f>IFERROR(VLOOKUP(A244,PlayerStats!$B$1:$Z$999,MATCH("xG",PlayerStats!$B$2:$Z$2,0),0),0)</f>
        <v>0.7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0.7</v>
      </c>
      <c r="Q244" s="31">
        <f>IFERROR(VLOOKUP(A244,PlayerStats!$B$1:$Z$999,MATCH("xAG",PlayerStats!$B$2:$Z$2,0),0),0)</f>
        <v>1.8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1.8</v>
      </c>
      <c r="V244" s="41">
        <f t="shared" si="15"/>
        <v>39</v>
      </c>
      <c r="X244" s="42" t="str">
        <f>API!M244&amp;" "&amp;API!V244</f>
        <v>Levi Colwill</v>
      </c>
      <c r="Y244" s="42">
        <f>API!AC244</f>
        <v>52</v>
      </c>
    </row>
    <row r="245" spans="1:25">
      <c r="A245" s="31" t="str">
        <f>IF([1]FINAL!A245=0,"",[1]FINAL!A245)</f>
        <v>Rico Henry</v>
      </c>
      <c r="B245" s="31" t="str">
        <f>IF([1]FINAL!B245=0,"",[1]FINAL!B245)</f>
        <v>Henry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BRE</v>
      </c>
      <c r="F245" s="43">
        <f>IFERROR(VLOOKUP($E245,Table2!$B$1:$C$21,MATCH("MP",Table2!$B$1:$C$1,0),0),"")</f>
        <v>17</v>
      </c>
      <c r="G245" s="32">
        <f>IFERROR(VLOOKUP(A245,PlayingTime!$B$1:$Z$999,MATCH("Min",PlayingTime!$B$2:$Z$2,0),0),0)</f>
        <v>401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401</v>
      </c>
      <c r="L245" s="31">
        <f>IFERROR(VLOOKUP(A245,PlayerStats!$B$1:$Z$999,MATCH("xG",PlayerStats!$B$2:$Z$2,0),0),0)</f>
        <v>0.1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1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1</v>
      </c>
      <c r="V245" s="41">
        <f t="shared" si="15"/>
        <v>13</v>
      </c>
      <c r="X245" s="42" t="str">
        <f>API!M245&amp;" "&amp;API!V245</f>
        <v>Marc Cucurella Saseta</v>
      </c>
      <c r="Y245" s="42">
        <f>API!AC245</f>
        <v>10</v>
      </c>
    </row>
    <row r="246" spans="1:25">
      <c r="A246" s="31" t="str">
        <f>IF([1]FINAL!A246=0,"",[1]FINAL!A246)</f>
        <v>Gabriel Osho</v>
      </c>
      <c r="B246" s="31" t="str">
        <f>IF([1]FINAL!B246=0,"",[1]FINAL!B246)</f>
        <v>Osho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LUT</v>
      </c>
      <c r="F246" s="43">
        <f>IFERROR(VLOOKUP($E246,Table2!$B$1:$C$21,MATCH("MP",Table2!$B$1:$C$1,0),0),"")</f>
        <v>17</v>
      </c>
      <c r="G246" s="32">
        <f>IFERROR(VLOOKUP(A246,PlayingTime!$B$1:$Z$999,MATCH("Min",PlayingTime!$B$2:$Z$2,0),0),0)</f>
        <v>596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596</v>
      </c>
      <c r="L246" s="31">
        <f>IFERROR(VLOOKUP(A246,PlayerStats!$B$1:$Z$999,MATCH("xG",PlayerStats!$B$2:$Z$2,0),0),0)</f>
        <v>0.2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0.2</v>
      </c>
      <c r="Q246" s="31">
        <f>IFERROR(VLOOKUP(A246,PlayerStats!$B$1:$Z$999,MATCH("xAG",PlayerStats!$B$2:$Z$2,0),0),0)</f>
        <v>0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</v>
      </c>
      <c r="V246" s="41">
        <f t="shared" si="15"/>
        <v>18</v>
      </c>
      <c r="X246" s="42" t="str">
        <f>API!M246&amp;" "&amp;API!V246</f>
        <v>Enzo Fernández</v>
      </c>
      <c r="Y246" s="42">
        <f>API!AC246</f>
        <v>44</v>
      </c>
    </row>
    <row r="247" spans="1:25">
      <c r="A247" s="31" t="str">
        <f>IF([1]FINAL!A247=0,"",[1]FINAL!A247)</f>
        <v>Illia Zabarnyi</v>
      </c>
      <c r="B247" s="31" t="str">
        <f>IF([1]FINAL!B247=0,"",[1]FINAL!B247)</f>
        <v>Zabarnyi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BOU</v>
      </c>
      <c r="F247" s="43">
        <f>IFERROR(VLOOKUP($E247,Table2!$B$1:$C$21,MATCH("MP",Table2!$B$1:$C$1,0),0),"")</f>
        <v>17</v>
      </c>
      <c r="G247" s="32">
        <f>IFERROR(VLOOKUP(A247,PlayingTime!$B$1:$Z$999,MATCH("Min",PlayingTime!$B$2:$Z$2,0),0),0)</f>
        <v>1530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1530</v>
      </c>
      <c r="L247" s="31">
        <f>IFERROR(VLOOKUP(A247,PlayerStats!$B$1:$Z$999,MATCH("xG",PlayerStats!$B$2:$Z$2,0),0),0)</f>
        <v>0.4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0.4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34</v>
      </c>
      <c r="X247" s="42" t="str">
        <f>API!M247&amp;" "&amp;API!V247</f>
        <v>David Datro Fofana</v>
      </c>
      <c r="Y247" s="42">
        <f>API!AC247</f>
        <v>0</v>
      </c>
    </row>
    <row r="248" spans="1:25">
      <c r="A248" s="31" t="str">
        <f>IF([1]FINAL!A248=0,"",[1]FINAL!A248)</f>
        <v>Joel Matip</v>
      </c>
      <c r="B248" s="31" t="str">
        <f>IF([1]FINAL!B248=0,"",[1]FINAL!B248)</f>
        <v>Matip</v>
      </c>
      <c r="C248" s="31" t="str">
        <f>IF([1]FINAL!C248=0,"",[1]FINAL!C248)</f>
        <v>Joël Matip</v>
      </c>
      <c r="D248" s="31" t="str">
        <f>IF([1]FINAL!D248=0,"",[1]FINAL!D248)</f>
        <v/>
      </c>
      <c r="E248" s="42" t="str">
        <f>[1]FINAL!M248</f>
        <v>LIV</v>
      </c>
      <c r="F248" s="43">
        <f>IFERROR(VLOOKUP($E248,Table2!$B$1:$C$21,MATCH("MP",Table2!$B$1:$C$1,0),0),"")</f>
        <v>18</v>
      </c>
      <c r="G248" s="32">
        <f>IFERROR(VLOOKUP(A248,PlayingTime!$B$1:$Z$999,MATCH("Min",PlayingTime!$B$2:$Z$2,0),0),0)</f>
        <v>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781</v>
      </c>
      <c r="J248" s="32">
        <f>IFERROR(VLOOKUP(D248,PlayingTime!$B$1:$Z$999,MATCH("Min",PlayingTime!$B$2:$Z$2,0),0),0)</f>
        <v>0</v>
      </c>
      <c r="K248" s="37">
        <f t="shared" si="12"/>
        <v>781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0.5</v>
      </c>
      <c r="O248" s="31">
        <f>IFERROR(VLOOKUP(D248,PlayerStats!$B$1:$Z$999,MATCH("xG",PlayerStats!$B$2:$Z$2,0),0),0)</f>
        <v>0</v>
      </c>
      <c r="P248" s="39">
        <f t="shared" si="13"/>
        <v>0.5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0.1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21</v>
      </c>
      <c r="X248" s="42" t="str">
        <f>API!M248&amp;" "&amp;API!V248</f>
        <v>Wesley Fofana</v>
      </c>
      <c r="Y248" s="42">
        <f>API!AC248</f>
        <v>0</v>
      </c>
    </row>
    <row r="249" spans="1:25">
      <c r="A249" s="31" t="str">
        <f>IF([1]FINAL!A249=0,"",[1]FINAL!A249)</f>
        <v>Mateo Kovačić</v>
      </c>
      <c r="B249" s="31" t="str">
        <f>IF([1]FINAL!B249=0,"",[1]FINAL!B249)</f>
        <v>Kovačić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MCI</v>
      </c>
      <c r="F249" s="43">
        <f>IFERROR(VLOOKUP($E249,Table2!$B$1:$C$21,MATCH("MP",Table2!$B$1:$C$1,0),0),"")</f>
        <v>17</v>
      </c>
      <c r="G249" s="32">
        <f>IFERROR(VLOOKUP(A249,PlayingTime!$B$1:$Z$999,MATCH("Min",PlayingTime!$B$2:$Z$2,0),0),0)</f>
        <v>672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672</v>
      </c>
      <c r="L249" s="31">
        <f>IFERROR(VLOOKUP(A249,PlayerStats!$B$1:$Z$999,MATCH("xG",PlayerStats!$B$2:$Z$2,0),0),0)</f>
        <v>0.7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0.7</v>
      </c>
      <c r="Q249" s="31">
        <f>IFERROR(VLOOKUP(A249,PlayerStats!$B$1:$Z$999,MATCH("xAG",PlayerStats!$B$2:$Z$2,0),0),0)</f>
        <v>0.8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0.8</v>
      </c>
      <c r="V249" s="41">
        <f t="shared" si="15"/>
        <v>21</v>
      </c>
      <c r="X249" s="42" t="str">
        <f>API!M249&amp;" "&amp;API!V249</f>
        <v>Conor Gallagher</v>
      </c>
      <c r="Y249" s="42">
        <f>API!AC249</f>
        <v>50</v>
      </c>
    </row>
    <row r="250" spans="1:25">
      <c r="A250" s="31" t="str">
        <f>IF([1]FINAL!A250=0,"",[1]FINAL!A250)</f>
        <v>Dango Ouattara</v>
      </c>
      <c r="B250" s="31" t="str">
        <f>IF([1]FINAL!B250=0,"",[1]FINAL!B250)</f>
        <v>O.Dango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BOU</v>
      </c>
      <c r="F250" s="43">
        <f>IFERROR(VLOOKUP($E250,Table2!$B$1:$C$21,MATCH("MP",Table2!$B$1:$C$1,0),0),"")</f>
        <v>17</v>
      </c>
      <c r="G250" s="32">
        <f>IFERROR(VLOOKUP(A250,PlayingTime!$B$1:$Z$999,MATCH("Min",PlayingTime!$B$2:$Z$2,0),0),0)</f>
        <v>323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323</v>
      </c>
      <c r="L250" s="31">
        <f>IFERROR(VLOOKUP(A250,PlayerStats!$B$1:$Z$999,MATCH("xG",PlayerStats!$B$2:$Z$2,0),0),0)</f>
        <v>0.8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0.8</v>
      </c>
      <c r="Q250" s="31">
        <f>IFERROR(VLOOKUP(A250,PlayerStats!$B$1:$Z$999,MATCH("xAG",PlayerStats!$B$2:$Z$2,0),0),0)</f>
        <v>0.4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0.4</v>
      </c>
      <c r="V250" s="41">
        <f t="shared" si="15"/>
        <v>12</v>
      </c>
      <c r="X250" s="42" t="str">
        <f>API!M250&amp;" "&amp;API!V250</f>
        <v>Malo Gusto</v>
      </c>
      <c r="Y250" s="42">
        <f>API!AC250</f>
        <v>26</v>
      </c>
    </row>
    <row r="251" spans="1:25">
      <c r="A251" s="31" t="str">
        <f>IF([1]FINAL!A251=0,"",[1]FINAL!A251)</f>
        <v>Martin Dubravka</v>
      </c>
      <c r="B251" s="31" t="str">
        <f>IF([1]FINAL!B251=0,"",[1]FINAL!B251)</f>
        <v>Dubravka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NEW</v>
      </c>
      <c r="F251" s="43">
        <f>IFERROR(VLOOKUP($E251,Table2!$B$1:$C$21,MATCH("MP",Table2!$B$1:$C$1,0),0),"")</f>
        <v>18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0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</v>
      </c>
      <c r="V251" s="41">
        <f t="shared" si="15"/>
        <v>15</v>
      </c>
      <c r="X251" s="42" t="str">
        <f>API!M251&amp;" "&amp;API!V251</f>
        <v>Reece James</v>
      </c>
      <c r="Y251" s="42">
        <f>API!AC251</f>
        <v>9</v>
      </c>
    </row>
    <row r="252" spans="1:25">
      <c r="A252" s="31" t="str">
        <f>IF([1]FINAL!A252=0,"",[1]FINAL!A252)</f>
        <v>Joel Ward</v>
      </c>
      <c r="B252" s="31" t="str">
        <f>IF([1]FINAL!B252=0,"",[1]FINAL!B252)</f>
        <v>Ward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CRY</v>
      </c>
      <c r="F252" s="43">
        <f>IFERROR(VLOOKUP($E252,Table2!$B$1:$C$21,MATCH("MP",Table2!$B$1:$C$1,0),0),"")</f>
        <v>18</v>
      </c>
      <c r="G252" s="32">
        <f>IFERROR(VLOOKUP(A252,PlayingTime!$B$1:$Z$999,MATCH("Min",PlayingTime!$B$2:$Z$2,0),0),0)</f>
        <v>1332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1332</v>
      </c>
      <c r="L252" s="31">
        <f>IFERROR(VLOOKUP(A252,PlayerStats!$B$1:$Z$999,MATCH("xG",PlayerStats!$B$2:$Z$2,0),0),0)</f>
        <v>0.7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0.7</v>
      </c>
      <c r="Q252" s="31">
        <f>IFERROR(VLOOKUP(A252,PlayerStats!$B$1:$Z$999,MATCH("xAG",PlayerStats!$B$2:$Z$2,0),0),0)</f>
        <v>0.2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0.2</v>
      </c>
      <c r="V252" s="41">
        <f t="shared" si="15"/>
        <v>36</v>
      </c>
      <c r="X252" s="42" t="str">
        <f>API!M252&amp;" "&amp;API!V252</f>
        <v>Romelu Lukaku Bolingoli</v>
      </c>
      <c r="Y252" s="42">
        <f>API!AC252</f>
        <v>0</v>
      </c>
    </row>
    <row r="253" spans="1:25">
      <c r="A253" s="31" t="str">
        <f>IF([1]FINAL!A253=0,"",[1]FINAL!A253)</f>
        <v>Vitaly Janelt</v>
      </c>
      <c r="B253" s="31" t="str">
        <f>IF([1]FINAL!B253=0,"",[1]FINAL!B253)</f>
        <v>Janelt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BRE</v>
      </c>
      <c r="F253" s="43">
        <f>IFERROR(VLOOKUP($E253,Table2!$B$1:$C$21,MATCH("MP",Table2!$B$1:$C$1,0),0),"")</f>
        <v>17</v>
      </c>
      <c r="G253" s="32">
        <f>IFERROR(VLOOKUP(A253,PlayingTime!$B$1:$Z$999,MATCH("Min",PlayingTime!$B$2:$Z$2,0),0),0)</f>
        <v>1374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1374</v>
      </c>
      <c r="L253" s="31">
        <f>IFERROR(VLOOKUP(A253,PlayerStats!$B$1:$Z$999,MATCH("xG",PlayerStats!$B$2:$Z$2,0),0),0)</f>
        <v>0.6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0.6</v>
      </c>
      <c r="Q253" s="31">
        <f>IFERROR(VLOOKUP(A253,PlayerStats!$B$1:$Z$999,MATCH("xAG",PlayerStats!$B$2:$Z$2,0),0),0)</f>
        <v>2.7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2.7</v>
      </c>
      <c r="V253" s="41">
        <f t="shared" si="15"/>
        <v>41</v>
      </c>
      <c r="X253" s="42" t="str">
        <f>API!M253&amp;" "&amp;API!V253</f>
        <v>Noni Madueke</v>
      </c>
      <c r="Y253" s="42">
        <f>API!AC253</f>
        <v>8</v>
      </c>
    </row>
    <row r="254" spans="1:25">
      <c r="A254" s="31" t="str">
        <f>IF([1]FINAL!A254=0,"",[1]FINAL!A254)</f>
        <v>Lewis Cook</v>
      </c>
      <c r="B254" s="31" t="str">
        <f>IF([1]FINAL!B254=0,"",[1]FINAL!B254)</f>
        <v>L.Cook</v>
      </c>
      <c r="C254" s="31" t="str">
        <f>IF([1]FINAL!C254=0,"",[1]FINAL!C254)</f>
        <v>L Cook</v>
      </c>
      <c r="D254" s="31" t="str">
        <f>IF([1]FINAL!D254=0,"",[1]FINAL!D254)</f>
        <v/>
      </c>
      <c r="E254" s="42" t="str">
        <f>[1]FINAL!M254</f>
        <v>BOU</v>
      </c>
      <c r="F254" s="43">
        <f>IFERROR(VLOOKUP($E254,Table2!$B$1:$C$21,MATCH("MP",Table2!$B$1:$C$1,0),0),"")</f>
        <v>17</v>
      </c>
      <c r="G254" s="32">
        <f>IFERROR(VLOOKUP(A254,PlayingTime!$B$1:$Z$999,MATCH("Min",PlayingTime!$B$2:$Z$2,0),0),0)</f>
        <v>998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998</v>
      </c>
      <c r="L254" s="31">
        <f>IFERROR(VLOOKUP(A254,PlayerStats!$B$1:$Z$999,MATCH("xG",PlayerStats!$B$2:$Z$2,0),0),0)</f>
        <v>0.1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0.1</v>
      </c>
      <c r="Q254" s="31">
        <f>IFERROR(VLOOKUP(A254,PlayerStats!$B$1:$Z$999,MATCH("xAG",PlayerStats!$B$2:$Z$2,0),0),0)</f>
        <v>1.2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1.2</v>
      </c>
      <c r="V254" s="41">
        <f t="shared" si="15"/>
        <v>28</v>
      </c>
      <c r="X254" s="42" t="str">
        <f>API!M254&amp;" "&amp;API!V254</f>
        <v>Mykhailo Mudryk</v>
      </c>
      <c r="Y254" s="42">
        <f>API!AC254</f>
        <v>46</v>
      </c>
    </row>
    <row r="255" spans="1:25">
      <c r="A255" s="31" t="str">
        <f>IF([1]FINAL!A255=0,"",[1]FINAL!A255)</f>
        <v>Olu Aina</v>
      </c>
      <c r="B255" s="31" t="str">
        <f>IF([1]FINAL!B255=0,"",[1]FINAL!B255)</f>
        <v>Aina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NFO</v>
      </c>
      <c r="F255" s="43">
        <f>IFERROR(VLOOKUP($E255,Table2!$B$1:$C$21,MATCH("MP",Table2!$B$1:$C$1,0),0),"")</f>
        <v>18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30</v>
      </c>
      <c r="X255" s="42" t="str">
        <f>API!M255&amp;" "&amp;API!V255</f>
        <v>Nicolas Jackson</v>
      </c>
      <c r="Y255" s="42">
        <f>API!AC255</f>
        <v>59</v>
      </c>
    </row>
    <row r="256" spans="1:25">
      <c r="A256" s="31" t="str">
        <f>IF([1]FINAL!A256=0,"",[1]FINAL!A256)</f>
        <v>George Baldock</v>
      </c>
      <c r="B256" s="31" t="str">
        <f>IF([1]FINAL!B256=0,"",[1]FINAL!B256)</f>
        <v>Baldock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SHU</v>
      </c>
      <c r="F256" s="43">
        <f>IFERROR(VLOOKUP($E256,Table2!$B$1:$C$21,MATCH("MP",Table2!$B$1:$C$1,0),0),"")</f>
        <v>18</v>
      </c>
      <c r="G256" s="32">
        <f>IFERROR(VLOOKUP(A256,PlayingTime!$B$1:$Z$999,MATCH("Min",PlayingTime!$B$2:$Z$2,0),0),0)</f>
        <v>654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654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0.7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0.7</v>
      </c>
      <c r="V256" s="41">
        <f t="shared" si="15"/>
        <v>18</v>
      </c>
      <c r="X256" s="42" t="str">
        <f>API!M256&amp;" "&amp;API!V256</f>
        <v>Christopher Nkunku</v>
      </c>
      <c r="Y256" s="42">
        <f>API!AC256</f>
        <v>7</v>
      </c>
    </row>
    <row r="257" spans="1:25">
      <c r="A257" s="31" t="str">
        <f>IF([1]FINAL!A257=0,"",[1]FINAL!A257)</f>
        <v>Teden Mengi</v>
      </c>
      <c r="B257" s="31" t="str">
        <f>IF([1]FINAL!B257=0,"",[1]FINAL!B257)</f>
        <v>Mengi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LUT</v>
      </c>
      <c r="F257" s="43">
        <f>IFERROR(VLOOKUP($E257,Table2!$B$1:$C$21,MATCH("MP",Table2!$B$1:$C$1,0),0),"")</f>
        <v>17</v>
      </c>
      <c r="G257" s="32">
        <f>IFERROR(VLOOKUP(A257,PlayingTime!$B$1:$Z$999,MATCH("Min",PlayingTime!$B$2:$Z$2,0),0),0)</f>
        <v>952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952</v>
      </c>
      <c r="L257" s="31">
        <f>IFERROR(VLOOKUP(A257,PlayerStats!$B$1:$Z$999,MATCH("xG",PlayerStats!$B$2:$Z$2,0),0),0)</f>
        <v>0.2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0.2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25</v>
      </c>
      <c r="X257" s="42" t="str">
        <f>API!M257&amp;" "&amp;API!V257</f>
        <v>Christian Pulisic</v>
      </c>
      <c r="Y257" s="42">
        <f>API!AC257</f>
        <v>0</v>
      </c>
    </row>
    <row r="258" spans="1:25">
      <c r="A258" s="31" t="str">
        <f>IF([1]FINAL!A258=0,"",[1]FINAL!A258)</f>
        <v>Josh Brownhill</v>
      </c>
      <c r="B258" s="31" t="str">
        <f>IF([1]FINAL!B258=0,"",[1]FINAL!B258)</f>
        <v>Brownhill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BUR</v>
      </c>
      <c r="F258" s="43">
        <f>IFERROR(VLOOKUP($E258,Table2!$B$1:$C$21,MATCH("MP",Table2!$B$1:$C$1,0),0),"")</f>
        <v>18</v>
      </c>
      <c r="G258" s="32">
        <f>IFERROR(VLOOKUP(A258,PlayingTime!$B$1:$Z$999,MATCH("Min",PlayingTime!$B$2:$Z$2,0),0),0)</f>
        <v>1320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1320</v>
      </c>
      <c r="L258" s="31">
        <f>IFERROR(VLOOKUP(A258,PlayerStats!$B$1:$Z$999,MATCH("xG",PlayerStats!$B$2:$Z$2,0),0),0)</f>
        <v>0.8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0.8</v>
      </c>
      <c r="Q258" s="31">
        <f>IFERROR(VLOOKUP(A258,PlayerStats!$B$1:$Z$999,MATCH("xAG",PlayerStats!$B$2:$Z$2,0),0),0)</f>
        <v>0.9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0.9</v>
      </c>
      <c r="V258" s="41">
        <f t="shared" si="15"/>
        <v>46</v>
      </c>
      <c r="X258" s="42" t="str">
        <f>API!M258&amp;" "&amp;API!V258</f>
        <v>Malang Sarr</v>
      </c>
      <c r="Y258" s="42">
        <f>API!AC258</f>
        <v>0</v>
      </c>
    </row>
    <row r="259" spans="1:25">
      <c r="A259" s="31" t="str">
        <f>IF([1]FINAL!A259=0,"",[1]FINAL!A259)</f>
        <v>Bart Verbruggen</v>
      </c>
      <c r="B259" s="31" t="str">
        <f>IF([1]FINAL!B259=0,"",[1]FINAL!B259)</f>
        <v>Verbruggen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BHA</v>
      </c>
      <c r="F259" s="43">
        <f>IFERROR(VLOOKUP($E259,Table2!$B$1:$C$21,MATCH("MP",Table2!$B$1:$C$1,0),0),"")</f>
        <v>18</v>
      </c>
      <c r="G259" s="32">
        <f>IFERROR(VLOOKUP(A259,PlayingTime!$B$1:$Z$999,MATCH("Min",PlayingTime!$B$2:$Z$2,0),0),0)</f>
        <v>810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810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20</v>
      </c>
      <c r="X259" s="42" t="str">
        <f>API!M259&amp;" "&amp;API!V259</f>
        <v>Gabriel Słonina</v>
      </c>
      <c r="Y259" s="42">
        <f>API!AC259</f>
        <v>0</v>
      </c>
    </row>
    <row r="260" spans="1:25">
      <c r="A260" s="31" t="str">
        <f>IF([1]FINAL!A260=0,"",[1]FINAL!A260)</f>
        <v>Sander Berge</v>
      </c>
      <c r="B260" s="31" t="str">
        <f>IF([1]FINAL!B260=0,"",[1]FINAL!B260)</f>
        <v>Berge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BUR</v>
      </c>
      <c r="F260" s="43">
        <f>IFERROR(VLOOKUP($E260,Table2!$B$1:$C$21,MATCH("MP",Table2!$B$1:$C$1,0),0),"")</f>
        <v>18</v>
      </c>
      <c r="G260" s="32">
        <f>IFERROR(VLOOKUP(A260,PlayingTime!$B$1:$Z$999,MATCH("Min",PlayingTime!$B$2:$Z$2,0),0),0)</f>
        <v>1330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1330</v>
      </c>
      <c r="L260" s="31">
        <f>IFERROR(VLOOKUP(A260,PlayerStats!$B$1:$Z$999,MATCH("xG",PlayerStats!$B$2:$Z$2,0),0),0)</f>
        <v>1.1000000000000001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1.1000000000000001</v>
      </c>
      <c r="Q260" s="31">
        <f>IFERROR(VLOOKUP(A260,PlayerStats!$B$1:$Z$999,MATCH("xAG",PlayerStats!$B$2:$Z$2,0),0),0)</f>
        <v>0.8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0.8</v>
      </c>
      <c r="V260" s="41">
        <f t="shared" si="19"/>
        <v>42</v>
      </c>
      <c r="X260" s="42" t="str">
        <f>API!M260&amp;" "&amp;API!V260</f>
        <v>Raheem Sterling</v>
      </c>
      <c r="Y260" s="42">
        <f>API!AC260</f>
        <v>81</v>
      </c>
    </row>
    <row r="261" spans="1:25">
      <c r="A261" s="31" t="str">
        <f>IF([1]FINAL!A261=0,"",[1]FINAL!A261)</f>
        <v>Alexis Mac Allister</v>
      </c>
      <c r="B261" s="31" t="str">
        <f>IF([1]FINAL!B261=0,"",[1]FINAL!B261)</f>
        <v>Mac Allister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LIV</v>
      </c>
      <c r="F261" s="43">
        <f>IFERROR(VLOOKUP($E261,Table2!$B$1:$C$21,MATCH("MP",Table2!$B$1:$C$1,0),0),"")</f>
        <v>18</v>
      </c>
      <c r="G261" s="32">
        <f>IFERROR(VLOOKUP(A261,PlayingTime!$B$1:$Z$999,MATCH("Min",PlayingTime!$B$2:$Z$2,0),0),0)</f>
        <v>1084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1084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0.4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0.4</v>
      </c>
      <c r="V261" s="41">
        <f t="shared" si="19"/>
        <v>31</v>
      </c>
      <c r="X261" s="42" t="str">
        <f>API!M261&amp;" "&amp;API!V261</f>
        <v>Thiago Emiliano da Silva</v>
      </c>
      <c r="Y261" s="42">
        <f>API!AC261</f>
        <v>49</v>
      </c>
    </row>
    <row r="262" spans="1:25">
      <c r="A262" s="31" t="str">
        <f>IF([1]FINAL!A262=0,"",[1]FINAL!A262)</f>
        <v>Scott McKenna</v>
      </c>
      <c r="B262" s="31" t="str">
        <f>IF([1]FINAL!B262=0,"",[1]FINAL!B262)</f>
        <v>McKenna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18</v>
      </c>
      <c r="G262" s="32">
        <f>IFERROR(VLOOKUP(A262,PlayingTime!$B$1:$Z$999,MATCH("Min",PlayingTime!$B$2:$Z$2,0),0),0)</f>
        <v>416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416</v>
      </c>
      <c r="L262" s="31">
        <f>IFERROR(VLOOKUP(A262,PlayerStats!$B$1:$Z$999,MATCH("xG",PlayerStats!$B$2:$Z$2,0),0),0)</f>
        <v>0.2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0.2</v>
      </c>
      <c r="Q262" s="31">
        <f>IFERROR(VLOOKUP(A262,PlayerStats!$B$1:$Z$999,MATCH("xAG",PlayerStats!$B$2:$Z$2,0),0),0)</f>
        <v>0.2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0.2</v>
      </c>
      <c r="V262" s="41">
        <f t="shared" si="19"/>
        <v>12</v>
      </c>
      <c r="X262" s="42" t="str">
        <f>API!M262&amp;" "&amp;API!V262</f>
        <v>Hakim Ziyech</v>
      </c>
      <c r="Y262" s="42">
        <f>API!AC262</f>
        <v>0</v>
      </c>
    </row>
    <row r="263" spans="1:25">
      <c r="A263" s="31" t="str">
        <f>IF([1]FINAL!A263=0,"",[1]FINAL!A263)</f>
        <v>Lloyd Kelly</v>
      </c>
      <c r="B263" s="31" t="str">
        <f>IF([1]FINAL!B263=0,"",[1]FINAL!B263)</f>
        <v>Kelly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BOU</v>
      </c>
      <c r="F263" s="43">
        <f>IFERROR(VLOOKUP($E263,Table2!$B$1:$C$21,MATCH("MP",Table2!$B$1:$C$1,0),0),"")</f>
        <v>17</v>
      </c>
      <c r="G263" s="32">
        <f>IFERROR(VLOOKUP(A263,PlayingTime!$B$1:$Z$999,MATCH("Min",PlayingTime!$B$2:$Z$2,0),0),0)</f>
        <v>682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682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20</v>
      </c>
      <c r="X263" s="42" t="str">
        <f>API!M263&amp;" "&amp;API!V263</f>
        <v>Cole Palmer</v>
      </c>
      <c r="Y263" s="42">
        <f>API!AC263</f>
        <v>74</v>
      </c>
    </row>
    <row r="264" spans="1:25">
      <c r="A264" s="31" t="str">
        <f>IF([1]FINAL!A264=0,"",[1]FINAL!A264)</f>
        <v>Luke Shaw</v>
      </c>
      <c r="B264" s="31" t="str">
        <f>IF([1]FINAL!B264=0,"",[1]FINAL!B264)</f>
        <v>Shaw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MUN</v>
      </c>
      <c r="F264" s="43">
        <f>IFERROR(VLOOKUP($E264,Table2!$B$1:$C$21,MATCH("MP",Table2!$B$1:$C$1,0),0),"")</f>
        <v>18</v>
      </c>
      <c r="G264" s="32">
        <f>IFERROR(VLOOKUP(A264,PlayingTime!$B$1:$Z$999,MATCH("Min",PlayingTime!$B$2:$Z$2,0),0),0)</f>
        <v>693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693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0.9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0.9</v>
      </c>
      <c r="V264" s="41">
        <f t="shared" si="19"/>
        <v>21</v>
      </c>
      <c r="X264" s="42" t="str">
        <f>API!M264&amp;" "&amp;API!V264</f>
        <v>Ângelo Gabriel Borges Damaceno</v>
      </c>
      <c r="Y264" s="42">
        <f>API!AC264</f>
        <v>0</v>
      </c>
    </row>
    <row r="265" spans="1:25">
      <c r="A265" s="31" t="str">
        <f>IF([1]FINAL!A265=0,"",[1]FINAL!A265)</f>
        <v>Nélson Cabral Semedo</v>
      </c>
      <c r="B265" s="31" t="str">
        <f>IF([1]FINAL!B265=0,"",[1]FINAL!B265)</f>
        <v>N.Semedo</v>
      </c>
      <c r="C265" s="31" t="str">
        <f>IF([1]FINAL!C265=0,"",[1]FINAL!C265)</f>
        <v>Nélson Semedo</v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18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1488</v>
      </c>
      <c r="J265" s="32">
        <f>IFERROR(VLOOKUP(D265,PlayingTime!$B$1:$Z$999,MATCH("Min",PlayingTime!$B$2:$Z$2,0),0),0)</f>
        <v>0</v>
      </c>
      <c r="K265" s="37">
        <f t="shared" si="16"/>
        <v>1488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0.7</v>
      </c>
      <c r="O265" s="31">
        <f>IFERROR(VLOOKUP(D265,PlayerStats!$B$1:$Z$999,MATCH("xG",PlayerStats!$B$2:$Z$2,0),0),0)</f>
        <v>0</v>
      </c>
      <c r="P265" s="39">
        <f t="shared" si="17"/>
        <v>0.7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0.4</v>
      </c>
      <c r="T265" s="31">
        <f>IFERROR(VLOOKUP(D265,PlayerStats!$B$1:$Z$999,MATCH("xAG",PlayerStats!$B$2:$Z$2,0),0),0)</f>
        <v>0</v>
      </c>
      <c r="U265" s="39">
        <f t="shared" si="18"/>
        <v>0.4</v>
      </c>
      <c r="V265" s="41">
        <f t="shared" si="19"/>
        <v>32</v>
      </c>
      <c r="X265" s="42" t="str">
        <f>API!M265&amp;" "&amp;API!V265</f>
        <v>Ian Maatsen</v>
      </c>
      <c r="Y265" s="42">
        <f>API!AC265</f>
        <v>10</v>
      </c>
    </row>
    <row r="266" spans="1:25">
      <c r="A266" s="31" t="str">
        <f>IF([1]FINAL!A266=0,"",[1]FINAL!A266)</f>
        <v>Nicolás Domínguez</v>
      </c>
      <c r="B266" s="31" t="str">
        <f>IF([1]FINAL!B266=0,"",[1]FINAL!B266)</f>
        <v>Dominguez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NFO</v>
      </c>
      <c r="F266" s="43">
        <f>IFERROR(VLOOKUP($E266,Table2!$B$1:$C$21,MATCH("MP",Table2!$B$1:$C$1,0),0),"")</f>
        <v>18</v>
      </c>
      <c r="G266" s="32">
        <f>IFERROR(VLOOKUP(A266,PlayingTime!$B$1:$Z$999,MATCH("Min",PlayingTime!$B$2:$Z$2,0),0),0)</f>
        <v>648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648</v>
      </c>
      <c r="L266" s="31">
        <f>IFERROR(VLOOKUP(A266,PlayerStats!$B$1:$Z$999,MATCH("xG",PlayerStats!$B$2:$Z$2,0),0),0)</f>
        <v>0.6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0.6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26</v>
      </c>
      <c r="X266" s="42" t="str">
        <f>API!M266&amp;" "&amp;API!V266</f>
        <v>Axel Disasi</v>
      </c>
      <c r="Y266" s="42">
        <f>API!AC266</f>
        <v>49</v>
      </c>
    </row>
    <row r="267" spans="1:25">
      <c r="A267" s="31" t="str">
        <f>IF([1]FINAL!A267=0,"",[1]FINAL!A267)</f>
        <v>João Palhinha Gonçalves</v>
      </c>
      <c r="B267" s="31" t="str">
        <f>IF([1]FINAL!B267=0,"",[1]FINAL!B267)</f>
        <v>J.Palhinha</v>
      </c>
      <c r="C267" s="31" t="str">
        <f>IF([1]FINAL!C267=0,"",[1]FINAL!C267)</f>
        <v>Joao Palhinha</v>
      </c>
      <c r="D267" s="31" t="str">
        <f>IF([1]FINAL!D267=0,"",[1]FINAL!D267)</f>
        <v>João Palhinha</v>
      </c>
      <c r="E267" s="42" t="str">
        <f>[1]FINAL!M267</f>
        <v>FUL</v>
      </c>
      <c r="F267" s="43">
        <f>IFERROR(VLOOKUP($E267,Table2!$B$1:$C$21,MATCH("MP",Table2!$B$1:$C$1,0),0),"")</f>
        <v>18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1229</v>
      </c>
      <c r="K267" s="37">
        <f t="shared" si="16"/>
        <v>1229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0.9</v>
      </c>
      <c r="P267" s="39">
        <f t="shared" si="17"/>
        <v>0.9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0.2</v>
      </c>
      <c r="U267" s="39">
        <f t="shared" si="18"/>
        <v>0.2</v>
      </c>
      <c r="V267" s="41">
        <f t="shared" si="19"/>
        <v>44</v>
      </c>
      <c r="X267" s="42" t="str">
        <f>API!M267&amp;" "&amp;API!V267</f>
        <v>Lesley Ugochukwu</v>
      </c>
      <c r="Y267" s="42">
        <f>API!AC267</f>
        <v>11</v>
      </c>
    </row>
    <row r="268" spans="1:25">
      <c r="A268" s="31" t="str">
        <f>IF([1]FINAL!A268=0,"",[1]FINAL!A268)</f>
        <v>Max Kilman</v>
      </c>
      <c r="B268" s="31" t="str">
        <f>IF([1]FINAL!B268=0,"",[1]FINAL!B268)</f>
        <v>Kilman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18</v>
      </c>
      <c r="G268" s="32">
        <f>IFERROR(VLOOKUP(A268,PlayingTime!$B$1:$Z$999,MATCH("Min",PlayingTime!$B$2:$Z$2,0),0),0)</f>
        <v>1620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1620</v>
      </c>
      <c r="L268" s="31">
        <f>IFERROR(VLOOKUP(A268,PlayerStats!$B$1:$Z$999,MATCH("xG",PlayerStats!$B$2:$Z$2,0),0),0)</f>
        <v>0.5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0.5</v>
      </c>
      <c r="Q268" s="31">
        <f>IFERROR(VLOOKUP(A268,PlayerStats!$B$1:$Z$999,MATCH("xAG",PlayerStats!$B$2:$Z$2,0),0),0)</f>
        <v>0.5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0.5</v>
      </c>
      <c r="V268" s="41">
        <f t="shared" si="19"/>
        <v>34</v>
      </c>
      <c r="X268" s="42" t="str">
        <f>API!M268&amp;" "&amp;API!V268</f>
        <v>Mason Burstow</v>
      </c>
      <c r="Y268" s="42">
        <f>API!AC268</f>
        <v>2</v>
      </c>
    </row>
    <row r="269" spans="1:25">
      <c r="A269" s="31" t="str">
        <f>IF([1]FINAL!A269=0,"",[1]FINAL!A269)</f>
        <v>Conor Gallagher</v>
      </c>
      <c r="B269" s="31" t="str">
        <f>IF([1]FINAL!B269=0,"",[1]FINAL!B269)</f>
        <v>Gallagher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CHE</v>
      </c>
      <c r="F269" s="43">
        <f>IFERROR(VLOOKUP($E269,Table2!$B$1:$C$21,MATCH("MP",Table2!$B$1:$C$1,0),0),"")</f>
        <v>18</v>
      </c>
      <c r="G269" s="32">
        <f>IFERROR(VLOOKUP(A269,PlayingTime!$B$1:$Z$999,MATCH("Min",PlayingTime!$B$2:$Z$2,0),0),0)</f>
        <v>1417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1417</v>
      </c>
      <c r="L269" s="31">
        <f>IFERROR(VLOOKUP(A269,PlayerStats!$B$1:$Z$999,MATCH("xG",PlayerStats!$B$2:$Z$2,0),0),0)</f>
        <v>1.2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1.2</v>
      </c>
      <c r="Q269" s="31">
        <f>IFERROR(VLOOKUP(A269,PlayerStats!$B$1:$Z$999,MATCH("xAG",PlayerStats!$B$2:$Z$2,0),0),0)</f>
        <v>1.9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1.9</v>
      </c>
      <c r="V269" s="41">
        <f t="shared" si="19"/>
        <v>50</v>
      </c>
      <c r="X269" s="42" t="str">
        <f>API!M269&amp;" "&amp;API!V269</f>
        <v>Lucas Bergström</v>
      </c>
      <c r="Y269" s="42">
        <f>API!AC269</f>
        <v>0</v>
      </c>
    </row>
    <row r="270" spans="1:25">
      <c r="A270" s="31" t="str">
        <f>IF([1]FINAL!A270=0,"",[1]FINAL!A270)</f>
        <v>Jan Paul van Hecke</v>
      </c>
      <c r="B270" s="31" t="str">
        <f>IF([1]FINAL!B270=0,"",[1]FINAL!B270)</f>
        <v>Van Hecke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BHA</v>
      </c>
      <c r="F270" s="43">
        <f>IFERROR(VLOOKUP($E270,Table2!$B$1:$C$21,MATCH("MP",Table2!$B$1:$C$1,0),0),"")</f>
        <v>18</v>
      </c>
      <c r="G270" s="32">
        <f>IFERROR(VLOOKUP(A270,PlayingTime!$B$1:$Z$999,MATCH("Min",PlayingTime!$B$2:$Z$2,0),0),0)</f>
        <v>1019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1019</v>
      </c>
      <c r="L270" s="31">
        <f>IFERROR(VLOOKUP(A270,PlayerStats!$B$1:$Z$999,MATCH("xG",PlayerStats!$B$2:$Z$2,0),0),0)</f>
        <v>0.5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0.5</v>
      </c>
      <c r="Q270" s="31">
        <f>IFERROR(VLOOKUP(A270,PlayerStats!$B$1:$Z$999,MATCH("xAG",PlayerStats!$B$2:$Z$2,0),0),0)</f>
        <v>0.2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0.2</v>
      </c>
      <c r="V270" s="41">
        <f t="shared" si="19"/>
        <v>20</v>
      </c>
      <c r="X270" s="42" t="str">
        <f>API!M270&amp;" "&amp;API!V270</f>
        <v>Roméo Lavia</v>
      </c>
      <c r="Y270" s="42">
        <f>API!AC270</f>
        <v>0</v>
      </c>
    </row>
    <row r="271" spans="1:25">
      <c r="A271" s="31" t="str">
        <f>IF([1]FINAL!A271=0,"",[1]FINAL!A271)</f>
        <v>Murillo Santiago Costa dos Santos</v>
      </c>
      <c r="B271" s="31" t="str">
        <f>IF([1]FINAL!B271=0,"",[1]FINAL!B271)</f>
        <v>Murillo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NFO</v>
      </c>
      <c r="F271" s="43">
        <f>IFERROR(VLOOKUP($E271,Table2!$B$1:$C$21,MATCH("MP",Table2!$B$1:$C$1,0),0),"")</f>
        <v>18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1051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1051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0.7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0.7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0.2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0.2</v>
      </c>
      <c r="V271" s="41">
        <f t="shared" si="19"/>
        <v>23</v>
      </c>
      <c r="X271" s="42" t="str">
        <f>API!M271&amp;" "&amp;API!V271</f>
        <v>Bashir Humphreys</v>
      </c>
      <c r="Y271" s="42">
        <f>API!AC271</f>
        <v>0</v>
      </c>
    </row>
    <row r="272" spans="1:25">
      <c r="A272" s="31" t="str">
        <f>IF([1]FINAL!A272=0,"",[1]FINAL!A272)</f>
        <v>Lewis Dunk</v>
      </c>
      <c r="B272" s="31" t="str">
        <f>IF([1]FINAL!B272=0,"",[1]FINAL!B272)</f>
        <v>Dunk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BHA</v>
      </c>
      <c r="F272" s="43">
        <f>IFERROR(VLOOKUP($E272,Table2!$B$1:$C$21,MATCH("MP",Table2!$B$1:$C$1,0),0),"")</f>
        <v>18</v>
      </c>
      <c r="G272" s="32">
        <f>IFERROR(VLOOKUP(A272,PlayingTime!$B$1:$Z$999,MATCH("Min",PlayingTime!$B$2:$Z$2,0),0),0)</f>
        <v>1326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1326</v>
      </c>
      <c r="L272" s="31">
        <f>IFERROR(VLOOKUP(A272,PlayerStats!$B$1:$Z$999,MATCH("xG",PlayerStats!$B$2:$Z$2,0),0),0)</f>
        <v>1.8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1.8</v>
      </c>
      <c r="Q272" s="31">
        <f>IFERROR(VLOOKUP(A272,PlayerStats!$B$1:$Z$999,MATCH("xAG",PlayerStats!$B$2:$Z$2,0),0),0)</f>
        <v>0.2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0.2</v>
      </c>
      <c r="V272" s="41">
        <f t="shared" si="19"/>
        <v>23</v>
      </c>
      <c r="X272" s="42" t="str">
        <f>API!M272&amp;" "&amp;API!V272</f>
        <v>Deivid Washington de Souza Eugênio</v>
      </c>
      <c r="Y272" s="42">
        <f>API!AC272</f>
        <v>1</v>
      </c>
    </row>
    <row r="273" spans="1:25">
      <c r="A273" s="31" t="str">
        <f>IF([1]FINAL!A273=0,"",[1]FINAL!A273)</f>
        <v>Frank Onyeka</v>
      </c>
      <c r="B273" s="31" t="str">
        <f>IF([1]FINAL!B273=0,"",[1]FINAL!B273)</f>
        <v>Onyeka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BRE</v>
      </c>
      <c r="F273" s="43">
        <f>IFERROR(VLOOKUP($E273,Table2!$B$1:$C$21,MATCH("MP",Table2!$B$1:$C$1,0),0),"")</f>
        <v>17</v>
      </c>
      <c r="G273" s="32">
        <f>IFERROR(VLOOKUP(A273,PlayingTime!$B$1:$Z$999,MATCH("Min",PlayingTime!$B$2:$Z$2,0),0),0)</f>
        <v>714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714</v>
      </c>
      <c r="L273" s="31">
        <f>IFERROR(VLOOKUP(A273,PlayerStats!$B$1:$Z$999,MATCH("xG",PlayerStats!$B$2:$Z$2,0),0),0)</f>
        <v>1.4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1.4</v>
      </c>
      <c r="Q273" s="31">
        <f>IFERROR(VLOOKUP(A273,PlayerStats!$B$1:$Z$999,MATCH("xAG",PlayerStats!$B$2:$Z$2,0),0),0)</f>
        <v>1.6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1.6</v>
      </c>
      <c r="V273" s="41">
        <f t="shared" si="19"/>
        <v>19</v>
      </c>
      <c r="X273" s="42" t="str">
        <f>API!M273&amp;" "&amp;API!V273</f>
        <v>Eddie Beach</v>
      </c>
      <c r="Y273" s="42">
        <f>API!AC273</f>
        <v>0</v>
      </c>
    </row>
    <row r="274" spans="1:25">
      <c r="A274" s="31" t="str">
        <f>IF([1]FINAL!A274=0,"",[1]FINAL!A274)</f>
        <v>Issa Diop</v>
      </c>
      <c r="B274" s="31" t="str">
        <f>IF([1]FINAL!B274=0,"",[1]FINAL!B274)</f>
        <v>Diop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FUL</v>
      </c>
      <c r="F274" s="43">
        <f>IFERROR(VLOOKUP($E274,Table2!$B$1:$C$21,MATCH("MP",Table2!$B$1:$C$1,0),0),"")</f>
        <v>18</v>
      </c>
      <c r="G274" s="32">
        <f>IFERROR(VLOOKUP(A274,PlayingTime!$B$1:$Z$999,MATCH("Min",PlayingTime!$B$2:$Z$2,0),0),0)</f>
        <v>790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790</v>
      </c>
      <c r="L274" s="31">
        <f>IFERROR(VLOOKUP(A274,PlayerStats!$B$1:$Z$999,MATCH("xG",PlayerStats!$B$2:$Z$2,0),0),0)</f>
        <v>0.2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0.2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24</v>
      </c>
      <c r="X274" s="42" t="str">
        <f>API!M274&amp;" "&amp;API!V274</f>
        <v>Diego Manuel Jadon da Silva Moreira</v>
      </c>
      <c r="Y274" s="42">
        <f>API!AC274</f>
        <v>0</v>
      </c>
    </row>
    <row r="275" spans="1:25">
      <c r="A275" s="31" t="str">
        <f>IF([1]FINAL!A275=0,"",[1]FINAL!A275)</f>
        <v>Tim Ream</v>
      </c>
      <c r="B275" s="31" t="str">
        <f>IF([1]FINAL!B275=0,"",[1]FINAL!B275)</f>
        <v>Ream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FUL</v>
      </c>
      <c r="F275" s="43">
        <f>IFERROR(VLOOKUP($E275,Table2!$B$1:$C$21,MATCH("MP",Table2!$B$1:$C$1,0),0),"")</f>
        <v>18</v>
      </c>
      <c r="G275" s="32">
        <f>IFERROR(VLOOKUP(A275,PlayingTime!$B$1:$Z$999,MATCH("Min",PlayingTime!$B$2:$Z$2,0),0),0)</f>
        <v>1143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1143</v>
      </c>
      <c r="L275" s="31">
        <f>IFERROR(VLOOKUP(A275,PlayerStats!$B$1:$Z$999,MATCH("xG",PlayerStats!$B$2:$Z$2,0),0),0)</f>
        <v>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34</v>
      </c>
      <c r="X275" s="42" t="str">
        <f>API!M275&amp;" "&amp;API!V275</f>
        <v>Djordje Petrovic</v>
      </c>
      <c r="Y275" s="42">
        <f>API!AC275</f>
        <v>9</v>
      </c>
    </row>
    <row r="276" spans="1:25">
      <c r="A276" s="31" t="str">
        <f>IF([1]FINAL!A276=0,"",[1]FINAL!A276)</f>
        <v>Joël Veltman</v>
      </c>
      <c r="B276" s="31" t="str">
        <f>IF([1]FINAL!B276=0,"",[1]FINAL!B276)</f>
        <v>Veltman</v>
      </c>
      <c r="C276" s="31" t="str">
        <f>IF([1]FINAL!C276=0,"",[1]FINAL!C276)</f>
        <v>Joel Veltman</v>
      </c>
      <c r="D276" s="31" t="str">
        <f>IF([1]FINAL!D276=0,"",[1]FINAL!D276)</f>
        <v/>
      </c>
      <c r="E276" s="42" t="str">
        <f>[1]FINAL!M276</f>
        <v>BHA</v>
      </c>
      <c r="F276" s="43">
        <f>IFERROR(VLOOKUP($E276,Table2!$B$1:$C$21,MATCH("MP",Table2!$B$1:$C$1,0),0),"")</f>
        <v>18</v>
      </c>
      <c r="G276" s="32">
        <f>IFERROR(VLOOKUP(A276,PlayingTime!$B$1:$Z$999,MATCH("Min",PlayingTime!$B$2:$Z$2,0),0),0)</f>
        <v>914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914</v>
      </c>
      <c r="L276" s="31">
        <f>IFERROR(VLOOKUP(A276,PlayerStats!$B$1:$Z$999,MATCH("xG",PlayerStats!$B$2:$Z$2,0),0),0)</f>
        <v>0.2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0.2</v>
      </c>
      <c r="Q276" s="31">
        <f>IFERROR(VLOOKUP(A276,PlayerStats!$B$1:$Z$999,MATCH("xAG",PlayerStats!$B$2:$Z$2,0),0),0)</f>
        <v>0.4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0.4</v>
      </c>
      <c r="V276" s="41">
        <f t="shared" si="19"/>
        <v>20</v>
      </c>
      <c r="X276" s="42" t="str">
        <f>API!M276&amp;" "&amp;API!V276</f>
        <v>Alfie Gilchrist</v>
      </c>
      <c r="Y276" s="42">
        <f>API!AC276</f>
        <v>0</v>
      </c>
    </row>
    <row r="277" spans="1:25">
      <c r="A277" s="31" t="str">
        <f>IF([1]FINAL!A277=0,"",[1]FINAL!A277)</f>
        <v>Facundo Buonanotte</v>
      </c>
      <c r="B277" s="31" t="str">
        <f>IF([1]FINAL!B277=0,"",[1]FINAL!B277)</f>
        <v>Buonanotte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BHA</v>
      </c>
      <c r="F277" s="43">
        <f>IFERROR(VLOOKUP($E277,Table2!$B$1:$C$21,MATCH("MP",Table2!$B$1:$C$1,0),0),"")</f>
        <v>18</v>
      </c>
      <c r="G277" s="32">
        <f>IFERROR(VLOOKUP(A277,PlayingTime!$B$1:$Z$999,MATCH("Min",PlayingTime!$B$2:$Z$2,0),0),0)</f>
        <v>373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373</v>
      </c>
      <c r="L277" s="31">
        <f>IFERROR(VLOOKUP(A277,PlayerStats!$B$1:$Z$999,MATCH("xG",PlayerStats!$B$2:$Z$2,0),0),0)</f>
        <v>0.4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0.4</v>
      </c>
      <c r="Q277" s="31">
        <f>IFERROR(VLOOKUP(A277,PlayerStats!$B$1:$Z$999,MATCH("xAG",PlayerStats!$B$2:$Z$2,0),0),0)</f>
        <v>0.8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0.8</v>
      </c>
      <c r="V277" s="41">
        <f t="shared" si="19"/>
        <v>17</v>
      </c>
      <c r="X277" s="42" t="str">
        <f>API!M277&amp;" "&amp;API!V277</f>
        <v>Ronnie Stutter</v>
      </c>
      <c r="Y277" s="42">
        <f>API!AC277</f>
        <v>0</v>
      </c>
    </row>
    <row r="278" spans="1:25">
      <c r="A278" s="31" t="str">
        <f>IF([1]FINAL!A278=0,"",[1]FINAL!A278)</f>
        <v>Rasmus Højlund</v>
      </c>
      <c r="B278" s="31" t="str">
        <f>IF([1]FINAL!B278=0,"",[1]FINAL!B278)</f>
        <v>Højlund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MUN</v>
      </c>
      <c r="F278" s="43">
        <f>IFERROR(VLOOKUP($E278,Table2!$B$1:$C$21,MATCH("MP",Table2!$B$1:$C$1,0),0),"")</f>
        <v>18</v>
      </c>
      <c r="G278" s="32">
        <f>IFERROR(VLOOKUP(A278,PlayingTime!$B$1:$Z$999,MATCH("Min",PlayingTime!$B$2:$Z$2,0),0),0)</f>
        <v>941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941</v>
      </c>
      <c r="L278" s="31">
        <f>IFERROR(VLOOKUP(A278,PlayerStats!$B$1:$Z$999,MATCH("xG",PlayerStats!$B$2:$Z$2,0),0),0)</f>
        <v>3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3</v>
      </c>
      <c r="Q278" s="31">
        <f>IFERROR(VLOOKUP(A278,PlayerStats!$B$1:$Z$999,MATCH("xAG",PlayerStats!$B$2:$Z$2,0),0),0)</f>
        <v>0.6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0.6</v>
      </c>
      <c r="V278" s="41">
        <f t="shared" si="19"/>
        <v>23</v>
      </c>
      <c r="X278" s="42" t="str">
        <f>API!M278&amp;" "&amp;API!V278</f>
        <v>Alex Matos</v>
      </c>
      <c r="Y278" s="42">
        <f>API!AC278</f>
        <v>1</v>
      </c>
    </row>
    <row r="279" spans="1:25">
      <c r="A279" s="31" t="str">
        <f>IF([1]FINAL!A279=0,"",[1]FINAL!A279)</f>
        <v>Curtis Jones</v>
      </c>
      <c r="B279" s="31" t="str">
        <f>IF([1]FINAL!B279=0,"",[1]FINAL!B279)</f>
        <v>Jones</v>
      </c>
      <c r="C279" s="31" t="str">
        <f>IF([1]FINAL!C279=0,"",[1]FINAL!C279)</f>
        <v>C Jones</v>
      </c>
      <c r="D279" s="31" t="str">
        <f>IF([1]FINAL!D279=0,"",[1]FINAL!D279)</f>
        <v/>
      </c>
      <c r="E279" s="42" t="str">
        <f>[1]FINAL!M279</f>
        <v>LIV</v>
      </c>
      <c r="F279" s="43">
        <f>IFERROR(VLOOKUP($E279,Table2!$B$1:$C$21,MATCH("MP",Table2!$B$1:$C$1,0),0),"")</f>
        <v>18</v>
      </c>
      <c r="G279" s="32">
        <f>IFERROR(VLOOKUP(A279,PlayingTime!$B$1:$Z$999,MATCH("Min",PlayingTime!$B$2:$Z$2,0),0),0)</f>
        <v>464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464</v>
      </c>
      <c r="L279" s="31">
        <f>IFERROR(VLOOKUP(A279,PlayerStats!$B$1:$Z$999,MATCH("xG",PlayerStats!$B$2:$Z$2,0),0),0)</f>
        <v>0.3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0.3</v>
      </c>
      <c r="Q279" s="31">
        <f>IFERROR(VLOOKUP(A279,PlayerStats!$B$1:$Z$999,MATCH("xAG",PlayerStats!$B$2:$Z$2,0),0),0)</f>
        <v>0.2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14</v>
      </c>
      <c r="X279" s="42" t="str">
        <f>API!M279&amp;" "&amp;API!V279</f>
        <v>Josh Brooking</v>
      </c>
      <c r="Y279" s="42">
        <f>API!AC279</f>
        <v>0</v>
      </c>
    </row>
    <row r="280" spans="1:25">
      <c r="A280" s="31" t="str">
        <f>IF([1]FINAL!A280=0,"",[1]FINAL!A280)</f>
        <v>Rodrigo Hernandez</v>
      </c>
      <c r="B280" s="31" t="str">
        <f>IF([1]FINAL!B280=0,"",[1]FINAL!B280)</f>
        <v>Rodrigo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MCI</v>
      </c>
      <c r="F280" s="43">
        <f>IFERROR(VLOOKUP($E280,Table2!$B$1:$C$21,MATCH("MP",Table2!$B$1:$C$1,0),0),"")</f>
        <v>17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51</v>
      </c>
      <c r="X280" s="42" t="str">
        <f>API!M280&amp;" "&amp;API!V280</f>
        <v>Leo Castledine</v>
      </c>
      <c r="Y280" s="42">
        <f>API!AC280</f>
        <v>0</v>
      </c>
    </row>
    <row r="281" spans="1:25">
      <c r="A281" s="31" t="str">
        <f>IF([1]FINAL!A281=0,"",[1]FINAL!A281)</f>
        <v>Michail Antonio</v>
      </c>
      <c r="B281" s="31" t="str">
        <f>IF([1]FINAL!B281=0,"",[1]FINAL!B281)</f>
        <v>Antonio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WHU</v>
      </c>
      <c r="F281" s="43">
        <f>IFERROR(VLOOKUP($E281,Table2!$B$1:$C$21,MATCH("MP",Table2!$B$1:$C$1,0),0),"")</f>
        <v>18</v>
      </c>
      <c r="G281" s="32">
        <f>IFERROR(VLOOKUP(A281,PlayingTime!$B$1:$Z$999,MATCH("Min",PlayingTime!$B$2:$Z$2,0),0),0)</f>
        <v>813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813</v>
      </c>
      <c r="L281" s="31">
        <f>IFERROR(VLOOKUP(A281,PlayerStats!$B$1:$Z$999,MATCH("xG",PlayerStats!$B$2:$Z$2,0),0),0)</f>
        <v>1.8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1.8</v>
      </c>
      <c r="Q281" s="31">
        <f>IFERROR(VLOOKUP(A281,PlayerStats!$B$1:$Z$999,MATCH("xAG",PlayerStats!$B$2:$Z$2,0),0),0)</f>
        <v>0.7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0.7</v>
      </c>
      <c r="V281" s="41">
        <f t="shared" si="19"/>
        <v>38</v>
      </c>
      <c r="X281" s="42" t="str">
        <f>API!M281&amp;" "&amp;API!V281</f>
        <v>Rob Holding</v>
      </c>
      <c r="Y281" s="42">
        <f>API!AC281</f>
        <v>0</v>
      </c>
    </row>
    <row r="282" spans="1:25">
      <c r="A282" s="31" t="str">
        <f>IF([1]FINAL!A282=0,"",[1]FINAL!A282)</f>
        <v>Amari'i Bell</v>
      </c>
      <c r="B282" s="31" t="str">
        <f>IF([1]FINAL!B282=0,"",[1]FINAL!B282)</f>
        <v>Bell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LUT</v>
      </c>
      <c r="F282" s="43">
        <f>IFERROR(VLOOKUP($E282,Table2!$B$1:$C$21,MATCH("MP",Table2!$B$1:$C$1,0),0),"")</f>
        <v>17</v>
      </c>
      <c r="G282" s="32">
        <f>IFERROR(VLOOKUP(A282,PlayingTime!$B$1:$Z$999,MATCH("Min",PlayingTime!$B$2:$Z$2,0),0),0)</f>
        <v>995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995</v>
      </c>
      <c r="L282" s="31">
        <f>IFERROR(VLOOKUP(A282,PlayerStats!$B$1:$Z$999,MATCH("xG",PlayerStats!$B$2:$Z$2,0),0),0)</f>
        <v>0.3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0.3</v>
      </c>
      <c r="Q282" s="31">
        <f>IFERROR(VLOOKUP(A282,PlayerStats!$B$1:$Z$999,MATCH("xAG",PlayerStats!$B$2:$Z$2,0),0),0)</f>
        <v>0.4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0.4</v>
      </c>
      <c r="V282" s="41">
        <f t="shared" si="19"/>
        <v>20</v>
      </c>
      <c r="X282" s="42" t="str">
        <f>API!M282&amp;" "&amp;API!V282</f>
        <v>Naouirou Ahamada</v>
      </c>
      <c r="Y282" s="42">
        <f>API!AC282</f>
        <v>9</v>
      </c>
    </row>
    <row r="283" spans="1:25">
      <c r="A283" s="31" t="str">
        <f>IF([1]FINAL!A283=0,"",[1]FINAL!A283)</f>
        <v>Jason Steele</v>
      </c>
      <c r="B283" s="31" t="str">
        <f>IF([1]FINAL!B283=0,"",[1]FINAL!B283)</f>
        <v>Steele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BHA</v>
      </c>
      <c r="F283" s="43">
        <f>IFERROR(VLOOKUP($E283,Table2!$B$1:$C$21,MATCH("MP",Table2!$B$1:$C$1,0),0),"")</f>
        <v>18</v>
      </c>
      <c r="G283" s="32">
        <f>IFERROR(VLOOKUP(A283,PlayingTime!$B$1:$Z$999,MATCH("Min",PlayingTime!$B$2:$Z$2,0),0),0)</f>
        <v>810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810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18</v>
      </c>
      <c r="X283" s="42" t="str">
        <f>API!M283&amp;" "&amp;API!V283</f>
        <v>Joachim Andersen</v>
      </c>
      <c r="Y283" s="42">
        <f>API!AC283</f>
        <v>66</v>
      </c>
    </row>
    <row r="284" spans="1:25">
      <c r="A284" s="31" t="str">
        <f>IF([1]FINAL!A284=0,"",[1]FINAL!A284)</f>
        <v>Konstantinos Mavropanos</v>
      </c>
      <c r="B284" s="31" t="str">
        <f>IF([1]FINAL!B284=0,"",[1]FINAL!B284)</f>
        <v>Mavropanos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WHU</v>
      </c>
      <c r="F284" s="43">
        <f>IFERROR(VLOOKUP($E284,Table2!$B$1:$C$21,MATCH("MP",Table2!$B$1:$C$1,0),0),"")</f>
        <v>18</v>
      </c>
      <c r="G284" s="32">
        <f>IFERROR(VLOOKUP(A284,PlayingTime!$B$1:$Z$999,MATCH("Min",PlayingTime!$B$2:$Z$2,0),0),0)</f>
        <v>316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316</v>
      </c>
      <c r="L284" s="31">
        <f>IFERROR(VLOOKUP(A284,PlayerStats!$B$1:$Z$999,MATCH("xG",PlayerStats!$B$2:$Z$2,0),0),0)</f>
        <v>0.2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0.2</v>
      </c>
      <c r="Q284" s="31">
        <f>IFERROR(VLOOKUP(A284,PlayerStats!$B$1:$Z$999,MATCH("xAG",PlayerStats!$B$2:$Z$2,0),0),0)</f>
        <v>0.1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0.1</v>
      </c>
      <c r="V284" s="41">
        <f t="shared" si="19"/>
        <v>7</v>
      </c>
      <c r="X284" s="42" t="str">
        <f>API!M284&amp;" "&amp;API!V284</f>
        <v>Jordan Ayew</v>
      </c>
      <c r="Y284" s="42">
        <f>API!AC284</f>
        <v>50</v>
      </c>
    </row>
    <row r="285" spans="1:25">
      <c r="A285" s="31" t="str">
        <f>IF([1]FINAL!A285=0,"",[1]FINAL!A285)</f>
        <v>Ryan Yates</v>
      </c>
      <c r="B285" s="31" t="str">
        <f>IF([1]FINAL!B285=0,"",[1]FINAL!B285)</f>
        <v>Yates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NFO</v>
      </c>
      <c r="F285" s="43">
        <f>IFERROR(VLOOKUP($E285,Table2!$B$1:$C$21,MATCH("MP",Table2!$B$1:$C$1,0),0),"")</f>
        <v>18</v>
      </c>
      <c r="G285" s="32">
        <f>IFERROR(VLOOKUP(A285,PlayingTime!$B$1:$Z$999,MATCH("Min",PlayingTime!$B$2:$Z$2,0),0),0)</f>
        <v>793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793</v>
      </c>
      <c r="L285" s="31">
        <f>IFERROR(VLOOKUP(A285,PlayerStats!$B$1:$Z$999,MATCH("xG",PlayerStats!$B$2:$Z$2,0),0),0)</f>
        <v>0.8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0.8</v>
      </c>
      <c r="Q285" s="31">
        <f>IFERROR(VLOOKUP(A285,PlayerStats!$B$1:$Z$999,MATCH("xAG",PlayerStats!$B$2:$Z$2,0),0),0)</f>
        <v>0.2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0.2</v>
      </c>
      <c r="V285" s="41">
        <f t="shared" si="19"/>
        <v>21</v>
      </c>
      <c r="X285" s="42" t="str">
        <f>API!M285&amp;" "&amp;API!V285</f>
        <v>Nathaniel Clyne</v>
      </c>
      <c r="Y285" s="42">
        <f>API!AC285</f>
        <v>14</v>
      </c>
    </row>
    <row r="286" spans="1:25">
      <c r="A286" s="31" t="str">
        <f>IF([1]FINAL!A286=0,"",[1]FINAL!A286)</f>
        <v>Saïd Benrahma</v>
      </c>
      <c r="B286" s="31" t="str">
        <f>IF([1]FINAL!B286=0,"",[1]FINAL!B286)</f>
        <v>Benrahma</v>
      </c>
      <c r="C286" s="31" t="str">
        <f>IF([1]FINAL!C286=0,"",[1]FINAL!C286)</f>
        <v>Said Benrahma</v>
      </c>
      <c r="D286" s="31" t="str">
        <f>IF([1]FINAL!D286=0,"",[1]FINAL!D286)</f>
        <v/>
      </c>
      <c r="E286" s="42" t="str">
        <f>[1]FINAL!M286</f>
        <v>WHU</v>
      </c>
      <c r="F286" s="43">
        <f>IFERROR(VLOOKUP($E286,Table2!$B$1:$C$21,MATCH("MP",Table2!$B$1:$C$1,0),0),"")</f>
        <v>18</v>
      </c>
      <c r="G286" s="32">
        <f>IFERROR(VLOOKUP(A286,PlayingTime!$B$1:$Z$999,MATCH("Min",PlayingTime!$B$2:$Z$2,0),0),0)</f>
        <v>490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490</v>
      </c>
      <c r="L286" s="31">
        <f>IFERROR(VLOOKUP(A286,PlayerStats!$B$1:$Z$999,MATCH("xG",PlayerStats!$B$2:$Z$2,0),0),0)</f>
        <v>0.9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0.9</v>
      </c>
      <c r="Q286" s="31">
        <f>IFERROR(VLOOKUP(A286,PlayerStats!$B$1:$Z$999,MATCH("xAG",PlayerStats!$B$2:$Z$2,0),0),0)</f>
        <v>1.4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1.4</v>
      </c>
      <c r="V286" s="41">
        <f t="shared" si="19"/>
        <v>18</v>
      </c>
      <c r="X286" s="42" t="str">
        <f>API!M286&amp;" "&amp;API!V286</f>
        <v>Cheick Doucouré</v>
      </c>
      <c r="Y286" s="42">
        <f>API!AC286</f>
        <v>21</v>
      </c>
    </row>
    <row r="287" spans="1:25">
      <c r="A287" s="31" t="str">
        <f>IF([1]FINAL!A287=0,"",[1]FINAL!A287)</f>
        <v>Christian Nørgaard</v>
      </c>
      <c r="B287" s="31" t="str">
        <f>IF([1]FINAL!B287=0,"",[1]FINAL!B287)</f>
        <v>Nørgaard</v>
      </c>
      <c r="C287" s="31" t="str">
        <f>IF([1]FINAL!C287=0,"",[1]FINAL!C287)</f>
        <v>Norgaard</v>
      </c>
      <c r="D287" s="31" t="str">
        <f>IF([1]FINAL!D287=0,"",[1]FINAL!D287)</f>
        <v/>
      </c>
      <c r="E287" s="42" t="str">
        <f>[1]FINAL!M287</f>
        <v>BRE</v>
      </c>
      <c r="F287" s="43">
        <f>IFERROR(VLOOKUP($E287,Table2!$B$1:$C$21,MATCH("MP",Table2!$B$1:$C$1,0),0),"")</f>
        <v>17</v>
      </c>
      <c r="G287" s="32">
        <f>IFERROR(VLOOKUP(A287,PlayingTime!$B$1:$Z$999,MATCH("Min",PlayingTime!$B$2:$Z$2,0),0),0)</f>
        <v>1390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1390</v>
      </c>
      <c r="L287" s="31">
        <f>IFERROR(VLOOKUP(A287,PlayerStats!$B$1:$Z$999,MATCH("xG",PlayerStats!$B$2:$Z$2,0),0),0)</f>
        <v>2.1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2.1</v>
      </c>
      <c r="Q287" s="31">
        <f>IFERROR(VLOOKUP(A287,PlayerStats!$B$1:$Z$999,MATCH("xAG",PlayerStats!$B$2:$Z$2,0),0),0)</f>
        <v>1.2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1.2</v>
      </c>
      <c r="V287" s="41">
        <f t="shared" si="19"/>
        <v>39</v>
      </c>
      <c r="X287" s="42" t="str">
        <f>API!M287&amp;" "&amp;API!V287</f>
        <v>Malcolm Ebiowei</v>
      </c>
      <c r="Y287" s="42">
        <f>API!AC287</f>
        <v>0</v>
      </c>
    </row>
    <row r="288" spans="1:25">
      <c r="A288" s="31" t="str">
        <f>IF([1]FINAL!A288=0,"",[1]FINAL!A288)</f>
        <v>Pelly Ruddock Mpanzu</v>
      </c>
      <c r="B288" s="31" t="str">
        <f>IF([1]FINAL!B288=0,"",[1]FINAL!B288)</f>
        <v>Mpanzu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LUT</v>
      </c>
      <c r="F288" s="43">
        <f>IFERROR(VLOOKUP($E288,Table2!$B$1:$C$21,MATCH("MP",Table2!$B$1:$C$1,0),0),"")</f>
        <v>17</v>
      </c>
      <c r="G288" s="32">
        <f>IFERROR(VLOOKUP(A288,PlayingTime!$B$1:$Z$999,MATCH("Min",PlayingTime!$B$2:$Z$2,0),0),0)</f>
        <v>727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727</v>
      </c>
      <c r="L288" s="31">
        <f>IFERROR(VLOOKUP(A288,PlayerStats!$B$1:$Z$999,MATCH("xG",PlayerStats!$B$2:$Z$2,0),0),0)</f>
        <v>0.5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0.5</v>
      </c>
      <c r="Q288" s="31">
        <f>IFERROR(VLOOKUP(A288,PlayerStats!$B$1:$Z$999,MATCH("xAG",PlayerStats!$B$2:$Z$2,0),0),0)</f>
        <v>0.4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0.4</v>
      </c>
      <c r="V288" s="41">
        <f t="shared" si="19"/>
        <v>23</v>
      </c>
      <c r="X288" s="42" t="str">
        <f>API!M288&amp;" "&amp;API!V288</f>
        <v>Odsonne Edouard</v>
      </c>
      <c r="Y288" s="42">
        <f>API!AC288</f>
        <v>59</v>
      </c>
    </row>
    <row r="289" spans="1:25">
      <c r="A289" s="31" t="str">
        <f>IF([1]FINAL!A289=0,"",[1]FINAL!A289)</f>
        <v>Harvey Elliott</v>
      </c>
      <c r="B289" s="31" t="str">
        <f>IF([1]FINAL!B289=0,"",[1]FINAL!B289)</f>
        <v>Elliott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LIV</v>
      </c>
      <c r="F289" s="43">
        <f>IFERROR(VLOOKUP($E289,Table2!$B$1:$C$21,MATCH("MP",Table2!$B$1:$C$1,0),0),"")</f>
        <v>18</v>
      </c>
      <c r="G289" s="32">
        <f>IFERROR(VLOOKUP(A289,PlayingTime!$B$1:$Z$999,MATCH("Min",PlayingTime!$B$2:$Z$2,0),0),0)</f>
        <v>346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346</v>
      </c>
      <c r="L289" s="31">
        <f>IFERROR(VLOOKUP(A289,PlayerStats!$B$1:$Z$999,MATCH("xG",PlayerStats!$B$2:$Z$2,0),0),0)</f>
        <v>0.5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0.5</v>
      </c>
      <c r="Q289" s="31">
        <f>IFERROR(VLOOKUP(A289,PlayerStats!$B$1:$Z$999,MATCH("xAG",PlayerStats!$B$2:$Z$2,0),0),0)</f>
        <v>0.9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0.9</v>
      </c>
      <c r="V289" s="41">
        <f t="shared" si="19"/>
        <v>25</v>
      </c>
      <c r="X289" s="42" t="str">
        <f>API!M289&amp;" "&amp;API!V289</f>
        <v>Eberechi Eze</v>
      </c>
      <c r="Y289" s="42">
        <f>API!AC289</f>
        <v>38</v>
      </c>
    </row>
    <row r="290" spans="1:25">
      <c r="A290" s="31" t="str">
        <f>IF([1]FINAL!A290=0,"",[1]FINAL!A290)</f>
        <v>Thomas Kaminski</v>
      </c>
      <c r="B290" s="31" t="str">
        <f>IF([1]FINAL!B290=0,"",[1]FINAL!B290)</f>
        <v>Kaminski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17</v>
      </c>
      <c r="G290" s="32">
        <f>IFERROR(VLOOKUP(A290,PlayingTime!$B$1:$Z$999,MATCH("Min",PlayingTime!$B$2:$Z$2,0),0),0)</f>
        <v>1530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1530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40</v>
      </c>
      <c r="X290" s="42" t="str">
        <f>API!M290&amp;" "&amp;API!V290</f>
        <v>Vicente Guaita</v>
      </c>
      <c r="Y290" s="42">
        <f>API!AC290</f>
        <v>0</v>
      </c>
    </row>
    <row r="291" spans="1:25">
      <c r="A291" s="31" t="str">
        <f>IF([1]FINAL!A291=0,"",[1]FINAL!A291)</f>
        <v>Toti António Gomes</v>
      </c>
      <c r="B291" s="31" t="str">
        <f>IF([1]FINAL!B291=0,"",[1]FINAL!B291)</f>
        <v>Toti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WOL</v>
      </c>
      <c r="F291" s="43">
        <f>IFERROR(VLOOKUP($E291,Table2!$B$1:$C$21,MATCH("MP",Table2!$B$1:$C$1,0),0),"")</f>
        <v>18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32</v>
      </c>
      <c r="X291" s="42" t="str">
        <f>API!M291&amp;" "&amp;API!V291</f>
        <v>Marc Guéhi</v>
      </c>
      <c r="Y291" s="42">
        <f>API!AC291</f>
        <v>50</v>
      </c>
    </row>
    <row r="292" spans="1:25">
      <c r="A292" s="31" t="str">
        <f>IF([1]FINAL!A292=0,"",[1]FINAL!A292)</f>
        <v>Carlos Henrique Casimiro</v>
      </c>
      <c r="B292" s="31" t="str">
        <f>IF([1]FINAL!B292=0,"",[1]FINAL!B292)</f>
        <v>Casemiro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MUN</v>
      </c>
      <c r="F292" s="43">
        <f>IFERROR(VLOOKUP($E292,Table2!$B$1:$C$21,MATCH("MP",Table2!$B$1:$C$1,0),0),"")</f>
        <v>18</v>
      </c>
      <c r="G292" s="32">
        <f>IFERROR(VLOOKUP(A292,PlayingTime!$B$1:$Z$999,MATCH("Min",PlayingTime!$B$2:$Z$2,0),0),0)</f>
        <v>0</v>
      </c>
      <c r="H292" s="32">
        <f>IFERROR(VLOOKUP(B292,PlayingTime!$B$1:$Z$999,MATCH("Min",PlayingTime!$B$2:$Z$2,0),0),0)</f>
        <v>648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648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1.8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1.8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0.3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0.3</v>
      </c>
      <c r="V292" s="41">
        <f t="shared" si="19"/>
        <v>21</v>
      </c>
      <c r="X292" s="42" t="str">
        <f>API!M292&amp;" "&amp;API!V292</f>
        <v>Will Hughes</v>
      </c>
      <c r="Y292" s="42">
        <f>API!AC292</f>
        <v>25</v>
      </c>
    </row>
    <row r="293" spans="1:25">
      <c r="A293" s="31" t="str">
        <f>IF([1]FINAL!A293=0,"",[1]FINAL!A293)</f>
        <v>Danny Welbeck</v>
      </c>
      <c r="B293" s="31" t="str">
        <f>IF([1]FINAL!B293=0,"",[1]FINAL!B293)</f>
        <v>Welbeck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BHA</v>
      </c>
      <c r="F293" s="43">
        <f>IFERROR(VLOOKUP($E293,Table2!$B$1:$C$21,MATCH("MP",Table2!$B$1:$C$1,0),0),"")</f>
        <v>18</v>
      </c>
      <c r="G293" s="32">
        <f>IFERROR(VLOOKUP(A293,PlayingTime!$B$1:$Z$999,MATCH("Min",PlayingTime!$B$2:$Z$2,0),0),0)</f>
        <v>465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465</v>
      </c>
      <c r="L293" s="31">
        <f>IFERROR(VLOOKUP(A293,PlayerStats!$B$1:$Z$999,MATCH("xG",PlayerStats!$B$2:$Z$2,0),0),0)</f>
        <v>1.3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1.3</v>
      </c>
      <c r="Q293" s="31">
        <f>IFERROR(VLOOKUP(A293,PlayerStats!$B$1:$Z$999,MATCH("xAG",PlayerStats!$B$2:$Z$2,0),0),0)</f>
        <v>0.4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0.4</v>
      </c>
      <c r="V293" s="41">
        <f t="shared" si="19"/>
        <v>24</v>
      </c>
      <c r="X293" s="42" t="str">
        <f>API!M293&amp;" "&amp;API!V293</f>
        <v>Sam Johnstone</v>
      </c>
      <c r="Y293" s="42">
        <f>API!AC293</f>
        <v>56</v>
      </c>
    </row>
    <row r="294" spans="1:25">
      <c r="A294" s="31" t="str">
        <f>IF([1]FINAL!A294=0,"",[1]FINAL!A294)</f>
        <v>Harrison Reed</v>
      </c>
      <c r="B294" s="31" t="str">
        <f>IF([1]FINAL!B294=0,"",[1]FINAL!B294)</f>
        <v>Reed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FUL</v>
      </c>
      <c r="F294" s="43">
        <f>IFERROR(VLOOKUP($E294,Table2!$B$1:$C$21,MATCH("MP",Table2!$B$1:$C$1,0),0),"")</f>
        <v>18</v>
      </c>
      <c r="G294" s="32">
        <f>IFERROR(VLOOKUP(A294,PlayingTime!$B$1:$Z$999,MATCH("Min",PlayingTime!$B$2:$Z$2,0),0),0)</f>
        <v>792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792</v>
      </c>
      <c r="L294" s="31">
        <f>IFERROR(VLOOKUP(A294,PlayerStats!$B$1:$Z$999,MATCH("xG",PlayerStats!$B$2:$Z$2,0),0),0)</f>
        <v>0.1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0.7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0.7</v>
      </c>
      <c r="V294" s="41">
        <f t="shared" si="19"/>
        <v>28</v>
      </c>
      <c r="X294" s="42" t="str">
        <f>API!M294&amp;" "&amp;API!V294</f>
        <v>Jefferson Lerma Solís</v>
      </c>
      <c r="Y294" s="42">
        <f>API!AC294</f>
        <v>32</v>
      </c>
    </row>
    <row r="295" spans="1:25">
      <c r="A295" s="31" t="str">
        <f>IF([1]FINAL!A295=0,"",[1]FINAL!A295)</f>
        <v>Reece James</v>
      </c>
      <c r="B295" s="31" t="str">
        <f>IF([1]FINAL!B295=0,"",[1]FINAL!B295)</f>
        <v>James</v>
      </c>
      <c r="C295" s="31" t="str">
        <f>IF([1]FINAL!C295=0,"",[1]FINAL!C295)</f>
        <v>R James</v>
      </c>
      <c r="D295" s="31" t="str">
        <f>IF([1]FINAL!D295=0,"",[1]FINAL!D295)</f>
        <v/>
      </c>
      <c r="E295" s="42" t="str">
        <f>[1]FINAL!M295</f>
        <v>CHE</v>
      </c>
      <c r="F295" s="43">
        <f>IFERROR(VLOOKUP($E295,Table2!$B$1:$C$21,MATCH("MP",Table2!$B$1:$C$1,0),0),"")</f>
        <v>18</v>
      </c>
      <c r="G295" s="32">
        <f>IFERROR(VLOOKUP(A295,PlayingTime!$B$1:$Z$999,MATCH("Min",PlayingTime!$B$2:$Z$2,0),0),0)</f>
        <v>388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388</v>
      </c>
      <c r="L295" s="31">
        <f>IFERROR(VLOOKUP(A295,PlayerStats!$B$1:$Z$999,MATCH("xG",PlayerStats!$B$2:$Z$2,0),0),0)</f>
        <v>0.3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0.3</v>
      </c>
      <c r="Q295" s="31">
        <f>IFERROR(VLOOKUP(A295,PlayerStats!$B$1:$Z$999,MATCH("xAG",PlayerStats!$B$2:$Z$2,0),0),0)</f>
        <v>1.5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1.5</v>
      </c>
      <c r="V295" s="41">
        <f t="shared" si="19"/>
        <v>9</v>
      </c>
      <c r="X295" s="42" t="str">
        <f>API!M295&amp;" "&amp;API!V295</f>
        <v>Jean-Philippe Mateta</v>
      </c>
      <c r="Y295" s="42">
        <f>API!AC295</f>
        <v>44</v>
      </c>
    </row>
    <row r="296" spans="1:25">
      <c r="A296" s="31" t="str">
        <f>IF([1]FINAL!A296=0,"",[1]FINAL!A296)</f>
        <v>Oliver Norwood</v>
      </c>
      <c r="B296" s="31" t="str">
        <f>IF([1]FINAL!B296=0,"",[1]FINAL!B296)</f>
        <v>Norwood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18</v>
      </c>
      <c r="G296" s="32">
        <f>IFERROR(VLOOKUP(A296,PlayingTime!$B$1:$Z$999,MATCH("Min",PlayingTime!$B$2:$Z$2,0),0),0)</f>
        <v>1180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1180</v>
      </c>
      <c r="L296" s="31">
        <f>IFERROR(VLOOKUP(A296,PlayerStats!$B$1:$Z$999,MATCH("xG",PlayerStats!$B$2:$Z$2,0),0),0)</f>
        <v>1.1000000000000001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1.1000000000000001</v>
      </c>
      <c r="Q296" s="31">
        <f>IFERROR(VLOOKUP(A296,PlayerStats!$B$1:$Z$999,MATCH("xAG",PlayerStats!$B$2:$Z$2,0),0),0)</f>
        <v>0.6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0.6</v>
      </c>
      <c r="V296" s="41">
        <f t="shared" si="19"/>
        <v>32</v>
      </c>
      <c r="X296" s="42" t="str">
        <f>API!M296&amp;" "&amp;API!V296</f>
        <v>Remi Matthews</v>
      </c>
      <c r="Y296" s="42">
        <f>API!AC296</f>
        <v>1</v>
      </c>
    </row>
    <row r="297" spans="1:25">
      <c r="A297" s="31" t="str">
        <f>IF([1]FINAL!A297=0,"",[1]FINAL!A297)</f>
        <v>Boubacar Traoré</v>
      </c>
      <c r="B297" s="31" t="str">
        <f>IF([1]FINAL!B297=0,"",[1]FINAL!B297)</f>
        <v>Boubacar Traore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WOL</v>
      </c>
      <c r="F297" s="43">
        <f>IFERROR(VLOOKUP($E297,Table2!$B$1:$C$21,MATCH("MP",Table2!$B$1:$C$1,0),0),"")</f>
        <v>18</v>
      </c>
      <c r="G297" s="32">
        <f>IFERROR(VLOOKUP(A297,PlayingTime!$B$1:$Z$999,MATCH("Min",PlayingTime!$B$2:$Z$2,0),0),0)</f>
        <v>384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384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0.1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0.1</v>
      </c>
      <c r="V297" s="41">
        <f t="shared" si="19"/>
        <v>12</v>
      </c>
      <c r="X297" s="42" t="str">
        <f>API!M297&amp;" "&amp;API!V297</f>
        <v>Tyrick Mitchell</v>
      </c>
      <c r="Y297" s="42">
        <f>API!AC297</f>
        <v>56</v>
      </c>
    </row>
    <row r="298" spans="1:25">
      <c r="A298" s="31" t="str">
        <f>IF([1]FINAL!A298=0,"",[1]FINAL!A298)</f>
        <v>Max Aarons</v>
      </c>
      <c r="B298" s="31" t="str">
        <f>IF([1]FINAL!B298=0,"",[1]FINAL!B298)</f>
        <v>Aarons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BOU</v>
      </c>
      <c r="F298" s="43">
        <f>IFERROR(VLOOKUP($E298,Table2!$B$1:$C$21,MATCH("MP",Table2!$B$1:$C$1,0),0),"")</f>
        <v>17</v>
      </c>
      <c r="G298" s="32">
        <f>IFERROR(VLOOKUP(A298,PlayingTime!$B$1:$Z$999,MATCH("Min",PlayingTime!$B$2:$Z$2,0),0),0)</f>
        <v>950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950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0.8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0.8</v>
      </c>
      <c r="V298" s="41">
        <f t="shared" si="19"/>
        <v>23</v>
      </c>
      <c r="X298" s="42" t="str">
        <f>API!M298&amp;" "&amp;API!V298</f>
        <v>Jake O'Brien</v>
      </c>
      <c r="Y298" s="42">
        <f>API!AC298</f>
        <v>0</v>
      </c>
    </row>
    <row r="299" spans="1:25">
      <c r="A299" s="31" t="str">
        <f>IF([1]FINAL!A299=0,"",[1]FINAL!A299)</f>
        <v>Mads Juel Andersen</v>
      </c>
      <c r="B299" s="31" t="str">
        <f>IF([1]FINAL!B299=0,"",[1]FINAL!B299)</f>
        <v>Andersen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LUT</v>
      </c>
      <c r="F299" s="43">
        <f>IFERROR(VLOOKUP($E299,Table2!$B$1:$C$21,MATCH("MP",Table2!$B$1:$C$1,0),0),"")</f>
        <v>17</v>
      </c>
      <c r="G299" s="32">
        <f>IFERROR(VLOOKUP(A299,PlayingTime!$B$1:$Z$999,MATCH("Min",PlayingTime!$B$2:$Z$2,0),0),0)</f>
        <v>387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387</v>
      </c>
      <c r="L299" s="31">
        <f>IFERROR(VLOOKUP(A299,PlayerStats!$B$1:$Z$999,MATCH("xG",PlayerStats!$B$2:$Z$2,0),0),0)</f>
        <v>0.3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0.3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14</v>
      </c>
      <c r="X299" s="42" t="str">
        <f>API!M299&amp;" "&amp;API!V299</f>
        <v>Michael Olise</v>
      </c>
      <c r="Y299" s="42">
        <f>API!AC299</f>
        <v>31</v>
      </c>
    </row>
    <row r="300" spans="1:25">
      <c r="A300" s="31" t="str">
        <f>IF([1]FINAL!A300=0,"",[1]FINAL!A300)</f>
        <v>Tom Lockyer</v>
      </c>
      <c r="B300" s="31" t="str">
        <f>IF([1]FINAL!B300=0,"",[1]FINAL!B300)</f>
        <v>Lockyer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LUT</v>
      </c>
      <c r="F300" s="43">
        <f>IFERROR(VLOOKUP($E300,Table2!$B$1:$C$21,MATCH("MP",Table2!$B$1:$C$1,0),0),"")</f>
        <v>17</v>
      </c>
      <c r="G300" s="32">
        <f>IFERROR(VLOOKUP(A300,PlayingTime!$B$1:$Z$999,MATCH("Min",PlayingTime!$B$2:$Z$2,0),0),0)</f>
        <v>1169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1169</v>
      </c>
      <c r="L300" s="31">
        <f>IFERROR(VLOOKUP(A300,PlayerStats!$B$1:$Z$999,MATCH("xG",PlayerStats!$B$2:$Z$2,0),0),0)</f>
        <v>1.1000000000000001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1.1000000000000001</v>
      </c>
      <c r="Q300" s="31">
        <f>IFERROR(VLOOKUP(A300,PlayerStats!$B$1:$Z$999,MATCH("xAG",PlayerStats!$B$2:$Z$2,0),0),0)</f>
        <v>0.6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0.6</v>
      </c>
      <c r="V300" s="41">
        <f t="shared" si="19"/>
        <v>23</v>
      </c>
      <c r="X300" s="42" t="str">
        <f>API!M300&amp;" "&amp;API!V300</f>
        <v>Luke Plange</v>
      </c>
      <c r="Y300" s="42">
        <f>API!AC300</f>
        <v>0</v>
      </c>
    </row>
    <row r="301" spans="1:25">
      <c r="A301" s="31" t="str">
        <f>IF([1]FINAL!A301=0,"",[1]FINAL!A301)</f>
        <v>Odysseas Vlachodimos</v>
      </c>
      <c r="B301" s="31" t="str">
        <f>IF([1]FINAL!B301=0,"",[1]FINAL!B301)</f>
        <v>Odysseas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NFO</v>
      </c>
      <c r="F301" s="43">
        <f>IFERROR(VLOOKUP($E301,Table2!$B$1:$C$21,MATCH("MP",Table2!$B$1:$C$1,0),0),"")</f>
        <v>18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0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12</v>
      </c>
      <c r="X301" s="42" t="str">
        <f>API!M301&amp;" "&amp;API!V301</f>
        <v>Chris Richards</v>
      </c>
      <c r="Y301" s="42">
        <f>API!AC301</f>
        <v>10</v>
      </c>
    </row>
    <row r="302" spans="1:25">
      <c r="A302" s="31" t="str">
        <f>IF([1]FINAL!A302=0,"",[1]FINAL!A302)</f>
        <v>Chris Richards</v>
      </c>
      <c r="B302" s="31" t="str">
        <f>IF([1]FINAL!B302=0,"",[1]FINAL!B302)</f>
        <v>C.Richards</v>
      </c>
      <c r="C302" s="31" t="str">
        <f>IF([1]FINAL!C302=0,"",[1]FINAL!C302)</f>
        <v>C Richards</v>
      </c>
      <c r="D302" s="31" t="str">
        <f>IF([1]FINAL!D302=0,"",[1]FINAL!D302)</f>
        <v/>
      </c>
      <c r="E302" s="42" t="str">
        <f>[1]FINAL!M302</f>
        <v>CRY</v>
      </c>
      <c r="F302" s="43">
        <f>IFERROR(VLOOKUP($E302,Table2!$B$1:$C$21,MATCH("MP",Table2!$B$1:$C$1,0),0),"")</f>
        <v>18</v>
      </c>
      <c r="G302" s="32">
        <f>IFERROR(VLOOKUP(A302,PlayingTime!$B$1:$Z$999,MATCH("Min",PlayingTime!$B$2:$Z$2,0),0),0)</f>
        <v>564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564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0.1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0.1</v>
      </c>
      <c r="V302" s="41">
        <f t="shared" si="19"/>
        <v>10</v>
      </c>
      <c r="X302" s="42" t="str">
        <f>API!M302&amp;" "&amp;API!V302</f>
        <v>Jairo Riedewald</v>
      </c>
      <c r="Y302" s="42">
        <f>API!AC302</f>
        <v>7</v>
      </c>
    </row>
    <row r="303" spans="1:25">
      <c r="A303" s="31" t="str">
        <f>IF([1]FINAL!A303=0,"",[1]FINAL!A303)</f>
        <v>Calvin Bassey</v>
      </c>
      <c r="B303" s="31" t="str">
        <f>IF([1]FINAL!B303=0,"",[1]FINAL!B303)</f>
        <v>Bassey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FUL</v>
      </c>
      <c r="F303" s="43">
        <f>IFERROR(VLOOKUP($E303,Table2!$B$1:$C$21,MATCH("MP",Table2!$B$1:$C$1,0),0),"")</f>
        <v>18</v>
      </c>
      <c r="G303" s="32">
        <f>IFERROR(VLOOKUP(A303,PlayingTime!$B$1:$Z$999,MATCH("Min",PlayingTime!$B$2:$Z$2,0),0),0)</f>
        <v>937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937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20</v>
      </c>
      <c r="X303" s="42" t="str">
        <f>API!M303&amp;" "&amp;API!V303</f>
        <v>Jeffrey Schlupp</v>
      </c>
      <c r="Y303" s="42">
        <f>API!AC303</f>
        <v>41</v>
      </c>
    </row>
    <row r="304" spans="1:25">
      <c r="A304" s="31" t="str">
        <f>IF([1]FINAL!A304=0,"",[1]FINAL!A304)</f>
        <v>Lucas Tolentino Coelho de Lima</v>
      </c>
      <c r="B304" s="31" t="str">
        <f>IF([1]FINAL!B304=0,"",[1]FINAL!B304)</f>
        <v>L.Paquetá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WHU</v>
      </c>
      <c r="F304" s="43">
        <f>IFERROR(VLOOKUP($E304,Table2!$B$1:$C$21,MATCH("MP",Table2!$B$1:$C$1,0),0),"")</f>
        <v>18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62</v>
      </c>
      <c r="X304" s="42" t="str">
        <f>API!M304&amp;" "&amp;API!V304</f>
        <v>James Tomkins</v>
      </c>
      <c r="Y304" s="42">
        <f>API!AC304</f>
        <v>1</v>
      </c>
    </row>
    <row r="305" spans="1:25">
      <c r="A305" s="31" t="str">
        <f>IF([1]FINAL!A305=0,"",[1]FINAL!A305)</f>
        <v>Wataru Endo</v>
      </c>
      <c r="B305" s="31" t="str">
        <f>IF([1]FINAL!B305=0,"",[1]FINAL!B305)</f>
        <v>Endo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LIV</v>
      </c>
      <c r="F305" s="43">
        <f>IFERROR(VLOOKUP($E305,Table2!$B$1:$C$21,MATCH("MP",Table2!$B$1:$C$1,0),0),"")</f>
        <v>18</v>
      </c>
      <c r="G305" s="32">
        <f>IFERROR(VLOOKUP(A305,PlayingTime!$B$1:$Z$999,MATCH("Min",PlayingTime!$B$2:$Z$2,0),0),0)</f>
        <v>540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540</v>
      </c>
      <c r="L305" s="31">
        <f>IFERROR(VLOOKUP(A305,PlayerStats!$B$1:$Z$999,MATCH("xG",PlayerStats!$B$2:$Z$2,0),0),0)</f>
        <v>0.2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0.2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21</v>
      </c>
      <c r="X305" s="42" t="str">
        <f>API!M305&amp;" "&amp;API!V305</f>
        <v>Joel Ward</v>
      </c>
      <c r="Y305" s="42">
        <f>API!AC305</f>
        <v>36</v>
      </c>
    </row>
    <row r="306" spans="1:25">
      <c r="A306" s="31" t="str">
        <f>IF([1]FINAL!A306=0,"",[1]FINAL!A306)</f>
        <v>Tahith Chong</v>
      </c>
      <c r="B306" s="31" t="str">
        <f>IF([1]FINAL!B306=0,"",[1]FINAL!B306)</f>
        <v>Chong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LUT</v>
      </c>
      <c r="F306" s="43">
        <f>IFERROR(VLOOKUP($E306,Table2!$B$1:$C$21,MATCH("MP",Table2!$B$1:$C$1,0),0),"")</f>
        <v>17</v>
      </c>
      <c r="G306" s="32">
        <f>IFERROR(VLOOKUP(A306,PlayingTime!$B$1:$Z$999,MATCH("Min",PlayingTime!$B$2:$Z$2,0),0),0)</f>
        <v>686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686</v>
      </c>
      <c r="L306" s="31">
        <f>IFERROR(VLOOKUP(A306,PlayerStats!$B$1:$Z$999,MATCH("xG",PlayerStats!$B$2:$Z$2,0),0),0)</f>
        <v>0.9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0.9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22</v>
      </c>
      <c r="X306" s="42" t="str">
        <f>API!M306&amp;" "&amp;API!V306</f>
        <v>Joe Whitworth</v>
      </c>
      <c r="Y306" s="42">
        <f>API!AC306</f>
        <v>0</v>
      </c>
    </row>
    <row r="307" spans="1:25">
      <c r="A307" s="31" t="str">
        <f>IF([1]FINAL!A307=0,"",[1]FINAL!A307)</f>
        <v>Danilo dos Santos de Oliveira</v>
      </c>
      <c r="B307" s="31" t="str">
        <f>IF([1]FINAL!B307=0,"",[1]FINAL!B307)</f>
        <v>Danilo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NFO</v>
      </c>
      <c r="F307" s="43">
        <f>IFERROR(VLOOKUP($E307,Table2!$B$1:$C$21,MATCH("MP",Table2!$B$1:$C$1,0),0),"")</f>
        <v>18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484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484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0.3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0.3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0.1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0.1</v>
      </c>
      <c r="V307" s="41">
        <f t="shared" si="19"/>
        <v>14</v>
      </c>
      <c r="X307" s="42" t="str">
        <f>API!M307&amp;" "&amp;API!V307</f>
        <v>Dean Henderson</v>
      </c>
      <c r="Y307" s="42">
        <f>API!AC307</f>
        <v>5</v>
      </c>
    </row>
    <row r="308" spans="1:25">
      <c r="A308" s="31" t="str">
        <f>IF([1]FINAL!A308=0,"",[1]FINAL!A308)</f>
        <v>Matheus Santos Carneiro Da Cunha</v>
      </c>
      <c r="B308" s="31" t="str">
        <f>IF([1]FINAL!B308=0,"",[1]FINAL!B308)</f>
        <v>Cunha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WOL</v>
      </c>
      <c r="F308" s="43">
        <f>IFERROR(VLOOKUP($E308,Table2!$B$1:$C$21,MATCH("MP",Table2!$B$1:$C$1,0),0),"")</f>
        <v>18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68</v>
      </c>
      <c r="X308" s="42" t="str">
        <f>API!M308&amp;" "&amp;API!V308</f>
        <v>Matheus França de Oliveira</v>
      </c>
      <c r="Y308" s="42">
        <f>API!AC308</f>
        <v>3</v>
      </c>
    </row>
    <row r="309" spans="1:25">
      <c r="A309" s="31" t="str">
        <f>IF([1]FINAL!A309=0,"",[1]FINAL!A309)</f>
        <v>Saša Lukić</v>
      </c>
      <c r="B309" s="31" t="str">
        <f>IF([1]FINAL!B309=0,"",[1]FINAL!B309)</f>
        <v>Lukić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FUL</v>
      </c>
      <c r="F309" s="43">
        <f>IFERROR(VLOOKUP($E309,Table2!$B$1:$C$21,MATCH("MP",Table2!$B$1:$C$1,0),0),"")</f>
        <v>18</v>
      </c>
      <c r="G309" s="32">
        <f>IFERROR(VLOOKUP(A309,PlayingTime!$B$1:$Z$999,MATCH("Min",PlayingTime!$B$2:$Z$2,0),0),0)</f>
        <v>380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380</v>
      </c>
      <c r="L309" s="31">
        <f>IFERROR(VLOOKUP(A309,PlayerStats!$B$1:$Z$999,MATCH("xG",PlayerStats!$B$2:$Z$2,0),0),0)</f>
        <v>0.7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0.7</v>
      </c>
      <c r="Q309" s="31">
        <f>IFERROR(VLOOKUP(A309,PlayerStats!$B$1:$Z$999,MATCH("xAG",PlayerStats!$B$2:$Z$2,0),0),0)</f>
        <v>0.2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0.2</v>
      </c>
      <c r="V309" s="41">
        <f t="shared" si="19"/>
        <v>14</v>
      </c>
      <c r="X309" s="42" t="str">
        <f>API!M309&amp;" "&amp;API!V309</f>
        <v>Jesurun Rak-Sakyi</v>
      </c>
      <c r="Y309" s="42">
        <f>API!AC309</f>
        <v>8</v>
      </c>
    </row>
    <row r="310" spans="1:25">
      <c r="A310" s="31" t="str">
        <f>IF([1]FINAL!A310=0,"",[1]FINAL!A310)</f>
        <v>Jayden Bogle</v>
      </c>
      <c r="B310" s="31" t="str">
        <f>IF([1]FINAL!B310=0,"",[1]FINAL!B310)</f>
        <v>Bogle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SHU</v>
      </c>
      <c r="F310" s="43">
        <f>IFERROR(VLOOKUP($E310,Table2!$B$1:$C$21,MATCH("MP",Table2!$B$1:$C$1,0),0),"")</f>
        <v>18</v>
      </c>
      <c r="G310" s="32">
        <f>IFERROR(VLOOKUP(A310,PlayingTime!$B$1:$Z$999,MATCH("Min",PlayingTime!$B$2:$Z$2,0),0),0)</f>
        <v>1128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1128</v>
      </c>
      <c r="L310" s="31">
        <f>IFERROR(VLOOKUP(A310,PlayerStats!$B$1:$Z$999,MATCH("xG",PlayerStats!$B$2:$Z$2,0),0),0)</f>
        <v>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1</v>
      </c>
      <c r="Q310" s="31">
        <f>IFERROR(VLOOKUP(A310,PlayerStats!$B$1:$Z$999,MATCH("xAG",PlayerStats!$B$2:$Z$2,0),0),0)</f>
        <v>0.3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0.3</v>
      </c>
      <c r="V310" s="41">
        <f t="shared" si="19"/>
        <v>32</v>
      </c>
      <c r="X310" s="42" t="str">
        <f>API!M310&amp;" "&amp;API!V310</f>
        <v>John-Kymani Gordon</v>
      </c>
      <c r="Y310" s="42">
        <f>API!AC310</f>
        <v>0</v>
      </c>
    </row>
    <row r="311" spans="1:25">
      <c r="A311" s="31" t="str">
        <f>IF([1]FINAL!A311=0,"",[1]FINAL!A311)</f>
        <v>Issa Kaboré</v>
      </c>
      <c r="B311" s="31" t="str">
        <f>IF([1]FINAL!B311=0,"",[1]FINAL!B311)</f>
        <v>Kaboré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LUT</v>
      </c>
      <c r="F311" s="43">
        <f>IFERROR(VLOOKUP($E311,Table2!$B$1:$C$21,MATCH("MP",Table2!$B$1:$C$1,0),0),"")</f>
        <v>17</v>
      </c>
      <c r="G311" s="32">
        <f>IFERROR(VLOOKUP(A311,PlayingTime!$B$1:$Z$999,MATCH("Min",PlayingTime!$B$2:$Z$2,0),0),0)</f>
        <v>1003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1003</v>
      </c>
      <c r="L311" s="31">
        <f>IFERROR(VLOOKUP(A311,PlayerStats!$B$1:$Z$999,MATCH("xG",PlayerStats!$B$2:$Z$2,0),0),0)</f>
        <v>0.2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0.2</v>
      </c>
      <c r="Q311" s="31">
        <f>IFERROR(VLOOKUP(A311,PlayerStats!$B$1:$Z$999,MATCH("xAG",PlayerStats!$B$2:$Z$2,0),0),0)</f>
        <v>1.6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1.6</v>
      </c>
      <c r="V311" s="41">
        <f t="shared" si="19"/>
        <v>25</v>
      </c>
      <c r="X311" s="42" t="str">
        <f>API!M311&amp;" "&amp;API!V311</f>
        <v>Ademola Ola-Adebomi</v>
      </c>
      <c r="Y311" s="42">
        <f>API!AC311</f>
        <v>0</v>
      </c>
    </row>
    <row r="312" spans="1:25">
      <c r="A312" s="31" t="str">
        <f>IF([1]FINAL!A312=0,"",[1]FINAL!A312)</f>
        <v>Hannes Delcroix</v>
      </c>
      <c r="B312" s="31" t="str">
        <f>IF([1]FINAL!B312=0,"",[1]FINAL!B312)</f>
        <v>Delcroix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BUR</v>
      </c>
      <c r="F312" s="43">
        <f>IFERROR(VLOOKUP($E312,Table2!$B$1:$C$21,MATCH("MP",Table2!$B$1:$C$1,0),0),"")</f>
        <v>18</v>
      </c>
      <c r="G312" s="32">
        <f>IFERROR(VLOOKUP(A312,PlayingTime!$B$1:$Z$999,MATCH("Min",PlayingTime!$B$2:$Z$2,0),0),0)</f>
        <v>312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312</v>
      </c>
      <c r="L312" s="31">
        <f>IFERROR(VLOOKUP(A312,PlayerStats!$B$1:$Z$999,MATCH("xG",PlayerStats!$B$2:$Z$2,0),0),0)</f>
        <v>0.4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0.4</v>
      </c>
      <c r="Q312" s="31">
        <f>IFERROR(VLOOKUP(A312,PlayerStats!$B$1:$Z$999,MATCH("xAG",PlayerStats!$B$2:$Z$2,0),0),0)</f>
        <v>0.2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0.2</v>
      </c>
      <c r="V312" s="41">
        <f t="shared" si="19"/>
        <v>5</v>
      </c>
      <c r="X312" s="42" t="str">
        <f>API!M312&amp;" "&amp;API!V312</f>
        <v>David Ozoh</v>
      </c>
      <c r="Y312" s="42">
        <f>API!AC312</f>
        <v>3</v>
      </c>
    </row>
    <row r="313" spans="1:25">
      <c r="A313" s="31" t="str">
        <f>IF([1]FINAL!A313=0,"",[1]FINAL!A313)</f>
        <v>Igor Julio dos Santos de Paulo</v>
      </c>
      <c r="B313" s="31" t="str">
        <f>IF([1]FINAL!B313=0,"",[1]FINAL!B313)</f>
        <v>Igor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BHA</v>
      </c>
      <c r="F313" s="43">
        <f>IFERROR(VLOOKUP($E313,Table2!$B$1:$C$21,MATCH("MP",Table2!$B$1:$C$1,0),0),"")</f>
        <v>18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659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659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0.1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0.3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0.3</v>
      </c>
      <c r="V313" s="41">
        <f t="shared" si="19"/>
        <v>12</v>
      </c>
      <c r="X313" s="42" t="str">
        <f>API!M313&amp;" "&amp;API!V313</f>
        <v>Jadan Raymond</v>
      </c>
      <c r="Y313" s="42">
        <f>API!AC313</f>
        <v>0</v>
      </c>
    </row>
    <row r="314" spans="1:25">
      <c r="A314" s="31" t="str">
        <f>IF([1]FINAL!A314=0,"",[1]FINAL!A314)</f>
        <v>Arnaut Danjuma Groeneveld</v>
      </c>
      <c r="B314" s="31" t="str">
        <f>IF([1]FINAL!B314=0,"",[1]FINAL!B314)</f>
        <v>Danjuma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EVE</v>
      </c>
      <c r="F314" s="43">
        <f>IFERROR(VLOOKUP($E314,Table2!$B$1:$C$21,MATCH("MP",Table2!$B$1:$C$1,0),0),"")</f>
        <v>18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18</v>
      </c>
      <c r="X314" s="42" t="str">
        <f>API!M314&amp;" "&amp;API!V314</f>
        <v>Tayo Adaramola</v>
      </c>
      <c r="Y314" s="42">
        <f>API!AC314</f>
        <v>0</v>
      </c>
    </row>
    <row r="315" spans="1:25">
      <c r="A315" s="31" t="str">
        <f>IF([1]FINAL!A315=0,"",[1]FINAL!A315)</f>
        <v>Moussa Niakhaté</v>
      </c>
      <c r="B315" s="31" t="str">
        <f>IF([1]FINAL!B315=0,"",[1]FINAL!B315)</f>
        <v>Niakhaté</v>
      </c>
      <c r="C315" s="31" t="str">
        <f>IF([1]FINAL!C315=0,"",[1]FINAL!C315)</f>
        <v>Niakhate</v>
      </c>
      <c r="D315" s="31" t="str">
        <f>IF([1]FINAL!D315=0,"",[1]FINAL!D315)</f>
        <v/>
      </c>
      <c r="E315" s="42" t="str">
        <f>[1]FINAL!M315</f>
        <v>NFO</v>
      </c>
      <c r="F315" s="43">
        <f>IFERROR(VLOOKUP($E315,Table2!$B$1:$C$21,MATCH("MP",Table2!$B$1:$C$1,0),0),"")</f>
        <v>18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14</v>
      </c>
      <c r="X315" s="42" t="str">
        <f>API!M315&amp;" "&amp;API!V315</f>
        <v>André Tavares Gomes</v>
      </c>
      <c r="Y315" s="42">
        <f>API!AC315</f>
        <v>7</v>
      </c>
    </row>
    <row r="316" spans="1:25">
      <c r="A316" s="31" t="str">
        <f>IF([1]FINAL!A316=0,"",[1]FINAL!A316)</f>
        <v>Pierre-Emile Højbjerg</v>
      </c>
      <c r="B316" s="31" t="str">
        <f>IF([1]FINAL!B316=0,"",[1]FINAL!B316)</f>
        <v>Højbjerg</v>
      </c>
      <c r="C316" s="31" t="str">
        <f>IF([1]FINAL!C316=0,"",[1]FINAL!C316)</f>
        <v>Pierre Højbjerg</v>
      </c>
      <c r="D316" s="31" t="str">
        <f>IF([1]FINAL!D316=0,"",[1]FINAL!D316)</f>
        <v>Pierre-Emile Hojbjerg</v>
      </c>
      <c r="E316" s="42" t="str">
        <f>[1]FINAL!M316</f>
        <v>TOT</v>
      </c>
      <c r="F316" s="43">
        <f>IFERROR(VLOOKUP($E316,Table2!$B$1:$C$21,MATCH("MP",Table2!$B$1:$C$1,0),0),"")</f>
        <v>18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617</v>
      </c>
      <c r="J316" s="32">
        <f>IFERROR(VLOOKUP(D316,PlayingTime!$B$1:$Z$999,MATCH("Min",PlayingTime!$B$2:$Z$2,0),0),0)</f>
        <v>0</v>
      </c>
      <c r="K316" s="37">
        <f t="shared" si="16"/>
        <v>617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0.2</v>
      </c>
      <c r="O316" s="31">
        <f>IFERROR(VLOOKUP(D316,PlayerStats!$B$1:$Z$999,MATCH("xG",PlayerStats!$B$2:$Z$2,0),0),0)</f>
        <v>0</v>
      </c>
      <c r="P316" s="39">
        <f t="shared" si="17"/>
        <v>0.2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0.2</v>
      </c>
      <c r="T316" s="31">
        <f>IFERROR(VLOOKUP(D316,PlayerStats!$B$1:$Z$999,MATCH("xAG",PlayerStats!$B$2:$Z$2,0),0),0)</f>
        <v>0</v>
      </c>
      <c r="U316" s="39">
        <f t="shared" si="18"/>
        <v>0.2</v>
      </c>
      <c r="V316" s="41">
        <f t="shared" si="19"/>
        <v>18</v>
      </c>
      <c r="X316" s="42" t="str">
        <f>API!M316&amp;" "&amp;API!V316</f>
        <v>Jarrad Branthwaite</v>
      </c>
      <c r="Y316" s="42">
        <f>API!AC316</f>
        <v>44</v>
      </c>
    </row>
    <row r="317" spans="1:25">
      <c r="A317" s="31" t="str">
        <f>IF([1]FINAL!A317=0,"",[1]FINAL!A317)</f>
        <v>Boubacar Kamara</v>
      </c>
      <c r="B317" s="31" t="str">
        <f>IF([1]FINAL!B317=0,"",[1]FINAL!B317)</f>
        <v>Kamara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AVL</v>
      </c>
      <c r="F317" s="43">
        <f>IFERROR(VLOOKUP($E317,Table2!$B$1:$C$21,MATCH("MP",Table2!$B$1:$C$1,0),0),"")</f>
        <v>18</v>
      </c>
      <c r="G317" s="32">
        <f>IFERROR(VLOOKUP(A317,PlayingTime!$B$1:$Z$999,MATCH("Min",PlayingTime!$B$2:$Z$2,0),0),0)</f>
        <v>1346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1346</v>
      </c>
      <c r="L317" s="31">
        <f>IFERROR(VLOOKUP(A317,PlayerStats!$B$1:$Z$999,MATCH("xG",PlayerStats!$B$2:$Z$2,0),0),0)</f>
        <v>0.1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0.1</v>
      </c>
      <c r="Q317" s="31">
        <f>IFERROR(VLOOKUP(A317,PlayerStats!$B$1:$Z$999,MATCH("xAG",PlayerStats!$B$2:$Z$2,0),0),0)</f>
        <v>1.3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1.3</v>
      </c>
      <c r="V317" s="41">
        <f t="shared" si="19"/>
        <v>31</v>
      </c>
      <c r="X317" s="42" t="str">
        <f>API!M317&amp;" "&amp;API!V317</f>
        <v>Dominic Calvert-Lewin</v>
      </c>
      <c r="Y317" s="42">
        <f>API!AC317</f>
        <v>42</v>
      </c>
    </row>
    <row r="318" spans="1:25">
      <c r="A318" s="31" t="str">
        <f>IF([1]FINAL!A318=0,"",[1]FINAL!A318)</f>
        <v>Aaron Ramsey</v>
      </c>
      <c r="B318" s="31" t="str">
        <f>IF([1]FINAL!B318=0,"",[1]FINAL!B318)</f>
        <v>A.Ramsey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BUR</v>
      </c>
      <c r="F318" s="43">
        <f>IFERROR(VLOOKUP($E318,Table2!$B$1:$C$21,MATCH("MP",Table2!$B$1:$C$1,0),0),"")</f>
        <v>18</v>
      </c>
      <c r="G318" s="32">
        <f>IFERROR(VLOOKUP(A318,PlayingTime!$B$1:$Z$999,MATCH("Min",PlayingTime!$B$2:$Z$2,0),0),0)</f>
        <v>258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258</v>
      </c>
      <c r="L318" s="31">
        <f>IFERROR(VLOOKUP(A318,PlayerStats!$B$1:$Z$999,MATCH("xG",PlayerStats!$B$2:$Z$2,0),0),0)</f>
        <v>0.1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0.1</v>
      </c>
      <c r="Q318" s="31">
        <f>IFERROR(VLOOKUP(A318,PlayerStats!$B$1:$Z$999,MATCH("xAG",PlayerStats!$B$2:$Z$2,0),0),0)</f>
        <v>0.4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0.4</v>
      </c>
      <c r="V318" s="41">
        <f t="shared" si="19"/>
        <v>10</v>
      </c>
      <c r="X318" s="42" t="str">
        <f>API!M318&amp;" "&amp;API!V318</f>
        <v>Seamus Coleman</v>
      </c>
      <c r="Y318" s="42">
        <f>API!AC318</f>
        <v>6</v>
      </c>
    </row>
    <row r="319" spans="1:25">
      <c r="A319" s="31" t="str">
        <f>IF([1]FINAL!A319=0,"",[1]FINAL!A319)</f>
        <v>Anel Ahmedhodžić</v>
      </c>
      <c r="B319" s="31" t="str">
        <f>IF([1]FINAL!B319=0,"",[1]FINAL!B319)</f>
        <v>Ahmedhodžić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SHU</v>
      </c>
      <c r="F319" s="43">
        <f>IFERROR(VLOOKUP($E319,Table2!$B$1:$C$21,MATCH("MP",Table2!$B$1:$C$1,0),0),"")</f>
        <v>18</v>
      </c>
      <c r="G319" s="32">
        <f>IFERROR(VLOOKUP(A319,PlayingTime!$B$1:$Z$999,MATCH("Min",PlayingTime!$B$2:$Z$2,0),0),0)</f>
        <v>1125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1125</v>
      </c>
      <c r="L319" s="31">
        <f>IFERROR(VLOOKUP(A319,PlayerStats!$B$1:$Z$999,MATCH("xG",PlayerStats!$B$2:$Z$2,0),0),0)</f>
        <v>0.9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0.9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13</v>
      </c>
      <c r="X319" s="42" t="str">
        <f>API!M319&amp;" "&amp;API!V319</f>
        <v>Dele Alli</v>
      </c>
      <c r="Y319" s="42">
        <f>API!AC319</f>
        <v>0</v>
      </c>
    </row>
    <row r="320" spans="1:25">
      <c r="A320" s="31" t="str">
        <f>IF([1]FINAL!A320=0,"",[1]FINAL!A320)</f>
        <v>Sandro Tonali</v>
      </c>
      <c r="B320" s="31" t="str">
        <f>IF([1]FINAL!B320=0,"",[1]FINAL!B320)</f>
        <v>Tonali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NEW</v>
      </c>
      <c r="F320" s="43">
        <f>IFERROR(VLOOKUP($E320,Table2!$B$1:$C$21,MATCH("MP",Table2!$B$1:$C$1,0),0),"")</f>
        <v>18</v>
      </c>
      <c r="G320" s="32">
        <f>IFERROR(VLOOKUP(A320,PlayingTime!$B$1:$Z$999,MATCH("Min",PlayingTime!$B$2:$Z$2,0),0),0)</f>
        <v>438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438</v>
      </c>
      <c r="L320" s="31">
        <f>IFERROR(VLOOKUP(A320,PlayerStats!$B$1:$Z$999,MATCH("xG",PlayerStats!$B$2:$Z$2,0),0),0)</f>
        <v>0.7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0.7</v>
      </c>
      <c r="Q320" s="31">
        <f>IFERROR(VLOOKUP(A320,PlayerStats!$B$1:$Z$999,MATCH("xAG",PlayerStats!$B$2:$Z$2,0),0),0)</f>
        <v>0.6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0.6</v>
      </c>
      <c r="V320" s="41">
        <f t="shared" si="19"/>
        <v>16</v>
      </c>
      <c r="X320" s="42" t="str">
        <f>API!M320&amp;" "&amp;API!V320</f>
        <v>Abdoulaye Doucouré</v>
      </c>
      <c r="Y320" s="42">
        <f>API!AC320</f>
        <v>76</v>
      </c>
    </row>
    <row r="321" spans="1:25">
      <c r="A321" s="31" t="str">
        <f>IF([1]FINAL!A321=0,"",[1]FINAL!A321)</f>
        <v>Saman Ghoddos</v>
      </c>
      <c r="B321" s="31" t="str">
        <f>IF([1]FINAL!B321=0,"",[1]FINAL!B321)</f>
        <v>Ghoddos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BRE</v>
      </c>
      <c r="F321" s="43">
        <f>IFERROR(VLOOKUP($E321,Table2!$B$1:$C$21,MATCH("MP",Table2!$B$1:$C$1,0),0),"")</f>
        <v>17</v>
      </c>
      <c r="G321" s="32">
        <f>IFERROR(VLOOKUP(A321,PlayingTime!$B$1:$Z$999,MATCH("Min",PlayingTime!$B$2:$Z$2,0),0),0)</f>
        <v>518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518</v>
      </c>
      <c r="L321" s="31">
        <f>IFERROR(VLOOKUP(A321,PlayerStats!$B$1:$Z$999,MATCH("xG",PlayerStats!$B$2:$Z$2,0),0),0)</f>
        <v>0.2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0.2</v>
      </c>
      <c r="Q321" s="31">
        <f>IFERROR(VLOOKUP(A321,PlayerStats!$B$1:$Z$999,MATCH("xAG",PlayerStats!$B$2:$Z$2,0),0),0)</f>
        <v>0.5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0.5</v>
      </c>
      <c r="V321" s="41">
        <f t="shared" si="19"/>
        <v>18</v>
      </c>
      <c r="X321" s="42" t="str">
        <f>API!M321&amp;" "&amp;API!V321</f>
        <v>James Garner</v>
      </c>
      <c r="Y321" s="42">
        <f>API!AC321</f>
        <v>45</v>
      </c>
    </row>
    <row r="322" spans="1:25">
      <c r="A322" s="31" t="str">
        <f>IF([1]FINAL!A322=0,"",[1]FINAL!A322)</f>
        <v>Adam Lallana</v>
      </c>
      <c r="B322" s="31" t="str">
        <f>IF([1]FINAL!B322=0,"",[1]FINAL!B322)</f>
        <v>Lallana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BHA</v>
      </c>
      <c r="F322" s="43">
        <f>IFERROR(VLOOKUP($E322,Table2!$B$1:$C$21,MATCH("MP",Table2!$B$1:$C$1,0),0),"")</f>
        <v>18</v>
      </c>
      <c r="G322" s="32">
        <f>IFERROR(VLOOKUP(A322,PlayingTime!$B$1:$Z$999,MATCH("Min",PlayingTime!$B$2:$Z$2,0),0),0)</f>
        <v>483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483</v>
      </c>
      <c r="L322" s="31">
        <f>IFERROR(VLOOKUP(A322,PlayerStats!$B$1:$Z$999,MATCH("xG",PlayerStats!$B$2:$Z$2,0),0),0)</f>
        <v>0.1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0.1</v>
      </c>
      <c r="Q322" s="31">
        <f>IFERROR(VLOOKUP(A322,PlayerStats!$B$1:$Z$999,MATCH("xAG",PlayerStats!$B$2:$Z$2,0),0),0)</f>
        <v>0.6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0.6</v>
      </c>
      <c r="V322" s="41">
        <f t="shared" si="19"/>
        <v>16</v>
      </c>
      <c r="X322" s="42" t="str">
        <f>API!M322&amp;" "&amp;API!V322</f>
        <v>Jean-Philippe Gbamin</v>
      </c>
      <c r="Y322" s="42">
        <f>API!AC322</f>
        <v>0</v>
      </c>
    </row>
    <row r="323" spans="1:25">
      <c r="A323" s="31" t="str">
        <f>IF([1]FINAL!A323=0,"",[1]FINAL!A323)</f>
        <v>James Milner</v>
      </c>
      <c r="B323" s="31" t="str">
        <f>IF([1]FINAL!B323=0,"",[1]FINAL!B323)</f>
        <v>Milner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BHA</v>
      </c>
      <c r="F323" s="43">
        <f>IFERROR(VLOOKUP($E323,Table2!$B$1:$C$21,MATCH("MP",Table2!$B$1:$C$1,0),0),"")</f>
        <v>18</v>
      </c>
      <c r="G323" s="32">
        <f>IFERROR(VLOOKUP(A323,PlayingTime!$B$1:$Z$999,MATCH("Min",PlayingTime!$B$2:$Z$2,0),0),0)</f>
        <v>525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525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0.7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0.7</v>
      </c>
      <c r="V323" s="41">
        <f t="shared" ref="V323:V386" si="23">IFERROR(VLOOKUP(A323,$X$1:$Y$1000,MATCH("total_points",$X$1:$Y$1,0),0),"")</f>
        <v>15</v>
      </c>
      <c r="X323" s="42" t="str">
        <f>API!M323&amp;" "&amp;API!V323</f>
        <v>Ben Godfrey</v>
      </c>
      <c r="Y323" s="42">
        <f>API!AC323</f>
        <v>7</v>
      </c>
    </row>
    <row r="324" spans="1:25">
      <c r="A324" s="31" t="str">
        <f>IF([1]FINAL!A324=0,"",[1]FINAL!A324)</f>
        <v>Rayan Aït-Nouri</v>
      </c>
      <c r="B324" s="31" t="str">
        <f>IF([1]FINAL!B324=0,"",[1]FINAL!B324)</f>
        <v>Aït-Nouri</v>
      </c>
      <c r="C324" s="31" t="str">
        <f>IF([1]FINAL!C324=0,"",[1]FINAL!C324)</f>
        <v>Rayan Ait-Nouri</v>
      </c>
      <c r="D324" s="31" t="str">
        <f>IF([1]FINAL!D324=0,"",[1]FINAL!D324)</f>
        <v>Rayan Aït Nouri</v>
      </c>
      <c r="E324" s="42" t="str">
        <f>[1]FINAL!M324</f>
        <v>WOL</v>
      </c>
      <c r="F324" s="43">
        <f>IFERROR(VLOOKUP($E324,Table2!$B$1:$C$21,MATCH("MP",Table2!$B$1:$C$1,0),0),"")</f>
        <v>18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995</v>
      </c>
      <c r="K324" s="37">
        <f t="shared" si="20"/>
        <v>995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1.2</v>
      </c>
      <c r="P324" s="39">
        <f t="shared" si="21"/>
        <v>1.2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0.8</v>
      </c>
      <c r="U324" s="39">
        <f t="shared" si="22"/>
        <v>0.8</v>
      </c>
      <c r="V324" s="41">
        <f t="shared" si="23"/>
        <v>21</v>
      </c>
      <c r="X324" s="42" t="str">
        <f>API!M324&amp;" "&amp;API!V324</f>
        <v>Demarai Gray</v>
      </c>
      <c r="Y324" s="42">
        <f>API!AC324</f>
        <v>0</v>
      </c>
    </row>
    <row r="325" spans="1:25">
      <c r="A325" s="31" t="str">
        <f>IF([1]FINAL!A325=0,"",[1]FINAL!A325)</f>
        <v>Jorge Luiz Frello Filho</v>
      </c>
      <c r="B325" s="31" t="str">
        <f>IF([1]FINAL!B325=0,"",[1]FINAL!B325)</f>
        <v>Jorginho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ARS</v>
      </c>
      <c r="F325" s="43">
        <f>IFERROR(VLOOKUP($E325,Table2!$B$1:$C$21,MATCH("MP",Table2!$B$1:$C$1,0),0),"")</f>
        <v>18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386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386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0.1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0.1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0.1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0.1</v>
      </c>
      <c r="V325" s="41">
        <f t="shared" si="23"/>
        <v>15</v>
      </c>
      <c r="X325" s="42" t="str">
        <f>API!M325&amp;" "&amp;API!V325</f>
        <v>Idrissa Gueye</v>
      </c>
      <c r="Y325" s="42">
        <f>API!AC325</f>
        <v>26</v>
      </c>
    </row>
    <row r="326" spans="1:25">
      <c r="A326" s="31" t="str">
        <f>IF([1]FINAL!A326=0,"",[1]FINAL!A326)</f>
        <v>Ibrahim Sangaré</v>
      </c>
      <c r="B326" s="31" t="str">
        <f>IF([1]FINAL!B326=0,"",[1]FINAL!B326)</f>
        <v>Sangaré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NFO</v>
      </c>
      <c r="F326" s="43">
        <f>IFERROR(VLOOKUP($E326,Table2!$B$1:$C$21,MATCH("MP",Table2!$B$1:$C$1,0),0),"")</f>
        <v>18</v>
      </c>
      <c r="G326" s="32">
        <f>IFERROR(VLOOKUP(A326,PlayingTime!$B$1:$Z$999,MATCH("Min",PlayingTime!$B$2:$Z$2,0),0),0)</f>
        <v>751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751</v>
      </c>
      <c r="L326" s="31">
        <f>IFERROR(VLOOKUP(A326,PlayerStats!$B$1:$Z$999,MATCH("xG",PlayerStats!$B$2:$Z$2,0),0),0)</f>
        <v>0.6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0.6</v>
      </c>
      <c r="Q326" s="31">
        <f>IFERROR(VLOOKUP(A326,PlayerStats!$B$1:$Z$999,MATCH("xAG",PlayerStats!$B$2:$Z$2,0),0),0)</f>
        <v>0.3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0.3</v>
      </c>
      <c r="V326" s="41">
        <f t="shared" si="23"/>
        <v>18</v>
      </c>
      <c r="X326" s="42" t="str">
        <f>API!M326&amp;" "&amp;API!V326</f>
        <v>Mason Holgate</v>
      </c>
      <c r="Y326" s="42">
        <f>API!AC326</f>
        <v>0</v>
      </c>
    </row>
    <row r="327" spans="1:25">
      <c r="A327" s="31" t="str">
        <f>IF([1]FINAL!A327=0,"",[1]FINAL!A327)</f>
        <v>Will Hughes</v>
      </c>
      <c r="B327" s="31" t="str">
        <f>IF([1]FINAL!B327=0,"",[1]FINAL!B327)</f>
        <v>Hughes</v>
      </c>
      <c r="C327" s="31" t="str">
        <f>IF([1]FINAL!C327=0,"",[1]FINAL!C327)</f>
        <v>W Hughes</v>
      </c>
      <c r="D327" s="31" t="str">
        <f>IF([1]FINAL!D327=0,"",[1]FINAL!D327)</f>
        <v/>
      </c>
      <c r="E327" s="42" t="str">
        <f>[1]FINAL!M327</f>
        <v>CRY</v>
      </c>
      <c r="F327" s="43">
        <f>IFERROR(VLOOKUP($E327,Table2!$B$1:$C$21,MATCH("MP",Table2!$B$1:$C$1,0),0),"")</f>
        <v>18</v>
      </c>
      <c r="G327" s="32">
        <f>IFERROR(VLOOKUP(A327,PlayingTime!$B$1:$Z$999,MATCH("Min",PlayingTime!$B$2:$Z$2,0),0),0)</f>
        <v>964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964</v>
      </c>
      <c r="L327" s="31">
        <f>IFERROR(VLOOKUP(A327,PlayerStats!$B$1:$Z$999,MATCH("xG",PlayerStats!$B$2:$Z$2,0),0),0)</f>
        <v>0.2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0.2</v>
      </c>
      <c r="Q327" s="31">
        <f>IFERROR(VLOOKUP(A327,PlayerStats!$B$1:$Z$999,MATCH("xAG",PlayerStats!$B$2:$Z$2,0),0),0)</f>
        <v>0.6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0.6</v>
      </c>
      <c r="V327" s="41">
        <f t="shared" si="23"/>
        <v>25</v>
      </c>
      <c r="X327" s="42" t="str">
        <f>API!M327&amp;" "&amp;API!V327</f>
        <v>Michael Keane</v>
      </c>
      <c r="Y327" s="42">
        <f>API!AC327</f>
        <v>16</v>
      </c>
    </row>
    <row r="328" spans="1:25">
      <c r="A328" s="31" t="str">
        <f>IF([1]FINAL!A328=0,"",[1]FINAL!A328)</f>
        <v>Aaron Hickey</v>
      </c>
      <c r="B328" s="31" t="str">
        <f>IF([1]FINAL!B328=0,"",[1]FINAL!B328)</f>
        <v>Hickey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BRE</v>
      </c>
      <c r="F328" s="43">
        <f>IFERROR(VLOOKUP($E328,Table2!$B$1:$C$21,MATCH("MP",Table2!$B$1:$C$1,0),0),"")</f>
        <v>17</v>
      </c>
      <c r="G328" s="32">
        <f>IFERROR(VLOOKUP(A328,PlayingTime!$B$1:$Z$999,MATCH("Min",PlayingTime!$B$2:$Z$2,0),0),0)</f>
        <v>713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713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0.1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0.1</v>
      </c>
      <c r="V328" s="41">
        <f t="shared" si="23"/>
        <v>17</v>
      </c>
      <c r="X328" s="42" t="str">
        <f>API!M328&amp;" "&amp;API!V328</f>
        <v>Dwight McNeil</v>
      </c>
      <c r="Y328" s="42">
        <f>API!AC328</f>
        <v>56</v>
      </c>
    </row>
    <row r="329" spans="1:25">
      <c r="A329" s="31" t="str">
        <f>IF([1]FINAL!A329=0,"",[1]FINAL!A329)</f>
        <v>Moisés Caicedo Corozo</v>
      </c>
      <c r="B329" s="31" t="str">
        <f>IF([1]FINAL!B329=0,"",[1]FINAL!B329)</f>
        <v>Caicedo</v>
      </c>
      <c r="C329" s="31" t="str">
        <f>IF([1]FINAL!C329=0,"",[1]FINAL!C329)</f>
        <v>Moises Caicedo</v>
      </c>
      <c r="D329" s="31" t="str">
        <f>IF([1]FINAL!D329=0,"",[1]FINAL!D329)</f>
        <v>Moisés Caicedo</v>
      </c>
      <c r="E329" s="42" t="str">
        <f>[1]FINAL!M329</f>
        <v>CHE</v>
      </c>
      <c r="F329" s="43">
        <f>IFERROR(VLOOKUP($E329,Table2!$B$1:$C$21,MATCH("MP",Table2!$B$1:$C$1,0),0),"")</f>
        <v>18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1184</v>
      </c>
      <c r="K329" s="37">
        <f t="shared" si="20"/>
        <v>1184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0.2</v>
      </c>
      <c r="P329" s="39">
        <f t="shared" si="21"/>
        <v>0.2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0.9</v>
      </c>
      <c r="U329" s="39">
        <f t="shared" si="22"/>
        <v>0.9</v>
      </c>
      <c r="V329" s="41">
        <f t="shared" si="23"/>
        <v>28</v>
      </c>
      <c r="X329" s="42" t="str">
        <f>API!M329&amp;" "&amp;API!V329</f>
        <v>Vitalii Mykolenko</v>
      </c>
      <c r="Y329" s="42">
        <f>API!AC329</f>
        <v>63</v>
      </c>
    </row>
    <row r="330" spans="1:25">
      <c r="A330" s="31" t="str">
        <f>IF([1]FINAL!A330=0,"",[1]FINAL!A330)</f>
        <v>Kobbie Mainoo</v>
      </c>
      <c r="B330" s="31" t="str">
        <f>IF([1]FINAL!B330=0,"",[1]FINAL!B330)</f>
        <v>Mainoo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MUN</v>
      </c>
      <c r="F330" s="43">
        <f>IFERROR(VLOOKUP($E330,Table2!$B$1:$C$21,MATCH("MP",Table2!$B$1:$C$1,0),0),"")</f>
        <v>18</v>
      </c>
      <c r="G330" s="32">
        <f>IFERROR(VLOOKUP(A330,PlayingTime!$B$1:$Z$999,MATCH("Min",PlayingTime!$B$2:$Z$2,0),0),0)</f>
        <v>321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321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9</v>
      </c>
      <c r="X330" s="42" t="str">
        <f>API!M330&amp;" "&amp;API!V330</f>
        <v>Amadou Onana</v>
      </c>
      <c r="Y330" s="42">
        <f>API!AC330</f>
        <v>35</v>
      </c>
    </row>
    <row r="331" spans="1:25">
      <c r="A331" s="31" t="str">
        <f>IF([1]FINAL!A331=0,"",[1]FINAL!A331)</f>
        <v>Marc Cucurella Saseta</v>
      </c>
      <c r="B331" s="31" t="str">
        <f>IF([1]FINAL!B331=0,"",[1]FINAL!B331)</f>
        <v>Cucurella</v>
      </c>
      <c r="C331" s="31" t="str">
        <f>IF([1]FINAL!C331=0,"",[1]FINAL!C331)</f>
        <v>Marc Cucurella</v>
      </c>
      <c r="D331" s="31" t="str">
        <f>IF([1]FINAL!D331=0,"",[1]FINAL!D331)</f>
        <v/>
      </c>
      <c r="E331" s="42" t="str">
        <f>[1]FINAL!M331</f>
        <v>CHE</v>
      </c>
      <c r="F331" s="43">
        <f>IFERROR(VLOOKUP($E331,Table2!$B$1:$C$21,MATCH("MP",Table2!$B$1:$C$1,0),0),"")</f>
        <v>18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703</v>
      </c>
      <c r="J331" s="32">
        <f>IFERROR(VLOOKUP(D331,PlayingTime!$B$1:$Z$999,MATCH("Min",PlayingTime!$B$2:$Z$2,0),0),0)</f>
        <v>0</v>
      </c>
      <c r="K331" s="37">
        <f t="shared" si="20"/>
        <v>703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0.8</v>
      </c>
      <c r="O331" s="31">
        <f>IFERROR(VLOOKUP(D331,PlayerStats!$B$1:$Z$999,MATCH("xG",PlayerStats!$B$2:$Z$2,0),0),0)</f>
        <v>0</v>
      </c>
      <c r="P331" s="39">
        <f t="shared" si="21"/>
        <v>0.8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0.2</v>
      </c>
      <c r="T331" s="31">
        <f>IFERROR(VLOOKUP(D331,PlayerStats!$B$1:$Z$999,MATCH("xAG",PlayerStats!$B$2:$Z$2,0),0),0)</f>
        <v>0</v>
      </c>
      <c r="U331" s="39">
        <f t="shared" si="22"/>
        <v>0.2</v>
      </c>
      <c r="V331" s="41">
        <f t="shared" si="23"/>
        <v>10</v>
      </c>
      <c r="X331" s="42" t="str">
        <f>API!M331&amp;" "&amp;API!V331</f>
        <v>Nathan Patterson</v>
      </c>
      <c r="Y331" s="42">
        <f>API!AC331</f>
        <v>33</v>
      </c>
    </row>
    <row r="332" spans="1:25">
      <c r="A332" s="31" t="str">
        <f>IF([1]FINAL!A332=0,"",[1]FINAL!A332)</f>
        <v>Nicolò Zaniolo</v>
      </c>
      <c r="B332" s="31" t="str">
        <f>IF([1]FINAL!B332=0,"",[1]FINAL!B332)</f>
        <v>Zaniolo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AVL</v>
      </c>
      <c r="F332" s="43">
        <f>IFERROR(VLOOKUP($E332,Table2!$B$1:$C$21,MATCH("MP",Table2!$B$1:$C$1,0),0),"")</f>
        <v>18</v>
      </c>
      <c r="G332" s="32">
        <f>IFERROR(VLOOKUP(A332,PlayingTime!$B$1:$Z$999,MATCH("Min",PlayingTime!$B$2:$Z$2,0),0),0)</f>
        <v>489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489</v>
      </c>
      <c r="L332" s="31">
        <f>IFERROR(VLOOKUP(A332,PlayerStats!$B$1:$Z$999,MATCH("xG",PlayerStats!$B$2:$Z$2,0),0),0)</f>
        <v>1.7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1.7</v>
      </c>
      <c r="Q332" s="31">
        <f>IFERROR(VLOOKUP(A332,PlayerStats!$B$1:$Z$999,MATCH("xAG",PlayerStats!$B$2:$Z$2,0),0),0)</f>
        <v>0.7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0.7</v>
      </c>
      <c r="V332" s="41">
        <f t="shared" si="23"/>
        <v>16</v>
      </c>
      <c r="X332" s="42" t="str">
        <f>API!M332&amp;" "&amp;API!V332</f>
        <v>Jordan Pickford</v>
      </c>
      <c r="Y332" s="42">
        <f>API!AC332</f>
        <v>64</v>
      </c>
    </row>
    <row r="333" spans="1:25">
      <c r="A333" s="31" t="str">
        <f>IF([1]FINAL!A333=0,"",[1]FINAL!A333)</f>
        <v>Matheus Luiz Nunes</v>
      </c>
      <c r="B333" s="31" t="str">
        <f>IF([1]FINAL!B333=0,"",[1]FINAL!B333)</f>
        <v>Matheus N.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MCI</v>
      </c>
      <c r="F333" s="43">
        <f>IFERROR(VLOOKUP($E333,Table2!$B$1:$C$21,MATCH("MP",Table2!$B$1:$C$1,0),0),"")</f>
        <v>17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13</v>
      </c>
      <c r="X333" s="42" t="str">
        <f>API!M333&amp;" "&amp;API!V333</f>
        <v>Ellis Simms</v>
      </c>
      <c r="Y333" s="42">
        <f>API!AC333</f>
        <v>0</v>
      </c>
    </row>
    <row r="334" spans="1:25">
      <c r="A334" s="31" t="str">
        <f>IF([1]FINAL!A334=0,"",[1]FINAL!A334)</f>
        <v>Orel Mangala</v>
      </c>
      <c r="B334" s="31" t="str">
        <f>IF([1]FINAL!B334=0,"",[1]FINAL!B334)</f>
        <v>Mangala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NFO</v>
      </c>
      <c r="F334" s="43">
        <f>IFERROR(VLOOKUP($E334,Table2!$B$1:$C$21,MATCH("MP",Table2!$B$1:$C$1,0),0),"")</f>
        <v>18</v>
      </c>
      <c r="G334" s="32">
        <f>IFERROR(VLOOKUP(A334,PlayingTime!$B$1:$Z$999,MATCH("Min",PlayingTime!$B$2:$Z$2,0),0),0)</f>
        <v>1399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1399</v>
      </c>
      <c r="L334" s="31">
        <f>IFERROR(VLOOKUP(A334,PlayerStats!$B$1:$Z$999,MATCH("xG",PlayerStats!$B$2:$Z$2,0),0),0)</f>
        <v>0.3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0.3</v>
      </c>
      <c r="Q334" s="31">
        <f>IFERROR(VLOOKUP(A334,PlayerStats!$B$1:$Z$999,MATCH("xAG",PlayerStats!$B$2:$Z$2,0),0),0)</f>
        <v>0.2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0.2</v>
      </c>
      <c r="V334" s="41">
        <f t="shared" si="23"/>
        <v>37</v>
      </c>
      <c r="X334" s="42" t="str">
        <f>API!M334&amp;" "&amp;API!V334</f>
        <v>James Tarkowski</v>
      </c>
      <c r="Y334" s="42">
        <f>API!AC334</f>
        <v>65</v>
      </c>
    </row>
    <row r="335" spans="1:25">
      <c r="A335" s="31" t="str">
        <f>IF([1]FINAL!A335=0,"",[1]FINAL!A335)</f>
        <v>Jack Robinson</v>
      </c>
      <c r="B335" s="31" t="str">
        <f>IF([1]FINAL!B335=0,"",[1]FINAL!B335)</f>
        <v>Robinson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SHU</v>
      </c>
      <c r="F335" s="43">
        <f>IFERROR(VLOOKUP($E335,Table2!$B$1:$C$21,MATCH("MP",Table2!$B$1:$C$1,0),0),"")</f>
        <v>18</v>
      </c>
      <c r="G335" s="32">
        <f>IFERROR(VLOOKUP(A335,PlayingTime!$B$1:$Z$999,MATCH("Min",PlayingTime!$B$2:$Z$2,0),0),0)</f>
        <v>1485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1485</v>
      </c>
      <c r="L335" s="31">
        <f>IFERROR(VLOOKUP(A335,PlayerStats!$B$1:$Z$999,MATCH("xG",PlayerStats!$B$2:$Z$2,0),0),0)</f>
        <v>0.5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0.5</v>
      </c>
      <c r="Q335" s="31">
        <f>IFERROR(VLOOKUP(A335,PlayerStats!$B$1:$Z$999,MATCH("xAG",PlayerStats!$B$2:$Z$2,0),0),0)</f>
        <v>0.4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0.4</v>
      </c>
      <c r="V335" s="41">
        <f t="shared" si="23"/>
        <v>19</v>
      </c>
      <c r="X335" s="42" t="str">
        <f>API!M335&amp;" "&amp;API!V335</f>
        <v>João Neves Virgínia</v>
      </c>
      <c r="Y335" s="42">
        <f>API!AC335</f>
        <v>0</v>
      </c>
    </row>
    <row r="336" spans="1:25">
      <c r="A336" s="31" t="str">
        <f>IF([1]FINAL!A336=0,"",[1]FINAL!A336)</f>
        <v>João Victor Gomes da Silva</v>
      </c>
      <c r="B336" s="31" t="str">
        <f>IF([1]FINAL!B336=0,"",[1]FINAL!B336)</f>
        <v>João Gomes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WOL</v>
      </c>
      <c r="F336" s="43">
        <f>IFERROR(VLOOKUP($E336,Table2!$B$1:$C$21,MATCH("MP",Table2!$B$1:$C$1,0),0),"")</f>
        <v>18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1211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1211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0.3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0.3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0.8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0.8</v>
      </c>
      <c r="V336" s="41">
        <f t="shared" si="23"/>
        <v>29</v>
      </c>
      <c r="X336" s="42" t="str">
        <f>API!M336&amp;" "&amp;API!V336</f>
        <v>Andy Lonergan</v>
      </c>
      <c r="Y336" s="42">
        <f>API!AC336</f>
        <v>0</v>
      </c>
    </row>
    <row r="337" spans="1:25">
      <c r="A337" s="31" t="str">
        <f>IF([1]FINAL!A337=0,"",[1]FINAL!A337)</f>
        <v>Joe Rothwell</v>
      </c>
      <c r="B337" s="31" t="str">
        <f>IF([1]FINAL!B337=0,"",[1]FINAL!B337)</f>
        <v>Rothwell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BOU</v>
      </c>
      <c r="F337" s="43">
        <f>IFERROR(VLOOKUP($E337,Table2!$B$1:$C$21,MATCH("MP",Table2!$B$1:$C$1,0),0),"")</f>
        <v>17</v>
      </c>
      <c r="G337" s="32">
        <f>IFERROR(VLOOKUP(A337,PlayingTime!$B$1:$Z$999,MATCH("Min",PlayingTime!$B$2:$Z$2,0),0),0)</f>
        <v>386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386</v>
      </c>
      <c r="L337" s="31">
        <f>IFERROR(VLOOKUP(A337,PlayerStats!$B$1:$Z$999,MATCH("xG",PlayerStats!$B$2:$Z$2,0),0),0)</f>
        <v>0.1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0.1</v>
      </c>
      <c r="Q337" s="31">
        <f>IFERROR(VLOOKUP(A337,PlayerStats!$B$1:$Z$999,MATCH("xAG",PlayerStats!$B$2:$Z$2,0),0),0)</f>
        <v>0.2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0.2</v>
      </c>
      <c r="V337" s="41">
        <f t="shared" si="23"/>
        <v>13</v>
      </c>
      <c r="X337" s="42" t="str">
        <f>API!M337&amp;" "&amp;API!V337</f>
        <v>Ashley Young</v>
      </c>
      <c r="Y337" s="42">
        <f>API!AC337</f>
        <v>26</v>
      </c>
    </row>
    <row r="338" spans="1:25">
      <c r="A338" s="31" t="str">
        <f>IF([1]FINAL!A338=0,"",[1]FINAL!A338)</f>
        <v>Reece Burke</v>
      </c>
      <c r="B338" s="31" t="str">
        <f>IF([1]FINAL!B338=0,"",[1]FINAL!B338)</f>
        <v>Burke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LUT</v>
      </c>
      <c r="F338" s="43">
        <f>IFERROR(VLOOKUP($E338,Table2!$B$1:$C$21,MATCH("MP",Table2!$B$1:$C$1,0),0),"")</f>
        <v>17</v>
      </c>
      <c r="G338" s="32">
        <f>IFERROR(VLOOKUP(A338,PlayingTime!$B$1:$Z$999,MATCH("Min",PlayingTime!$B$2:$Z$2,0),0),0)</f>
        <v>595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595</v>
      </c>
      <c r="L338" s="31">
        <f>IFERROR(VLOOKUP(A338,PlayerStats!$B$1:$Z$999,MATCH("xG",PlayerStats!$B$2:$Z$2,0),0),0)</f>
        <v>0.4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0.4</v>
      </c>
      <c r="Q338" s="31">
        <f>IFERROR(VLOOKUP(A338,PlayerStats!$B$1:$Z$999,MATCH("xAG",PlayerStats!$B$2:$Z$2,0),0),0)</f>
        <v>0.4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0.4</v>
      </c>
      <c r="V338" s="41">
        <f t="shared" si="23"/>
        <v>13</v>
      </c>
      <c r="X338" s="42" t="str">
        <f>API!M338&amp;" "&amp;API!V338</f>
        <v>Arnaut Danjuma Groeneveld</v>
      </c>
      <c r="Y338" s="42">
        <f>API!AC338</f>
        <v>18</v>
      </c>
    </row>
    <row r="339" spans="1:25">
      <c r="A339" s="31" t="str">
        <f>IF([1]FINAL!A339=0,"",[1]FINAL!A339)</f>
        <v>Mahmoud Dahoud</v>
      </c>
      <c r="B339" s="31" t="str">
        <f>IF([1]FINAL!B339=0,"",[1]FINAL!B339)</f>
        <v>Dahoud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BHA</v>
      </c>
      <c r="F339" s="43">
        <f>IFERROR(VLOOKUP($E339,Table2!$B$1:$C$21,MATCH("MP",Table2!$B$1:$C$1,0),0),"")</f>
        <v>18</v>
      </c>
      <c r="G339" s="32">
        <f>IFERROR(VLOOKUP(A339,PlayingTime!$B$1:$Z$999,MATCH("Min",PlayingTime!$B$2:$Z$2,0),0),0)</f>
        <v>452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452</v>
      </c>
      <c r="L339" s="31">
        <f>IFERROR(VLOOKUP(A339,PlayerStats!$B$1:$Z$999,MATCH("xG",PlayerStats!$B$2:$Z$2,0),0),0)</f>
        <v>0.2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0.2</v>
      </c>
      <c r="Q339" s="31">
        <f>IFERROR(VLOOKUP(A339,PlayerStats!$B$1:$Z$999,MATCH("xAG",PlayerStats!$B$2:$Z$2,0),0),0)</f>
        <v>0.9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0.9</v>
      </c>
      <c r="V339" s="41">
        <f t="shared" si="23"/>
        <v>14</v>
      </c>
      <c r="X339" s="42" t="str">
        <f>API!M339&amp;" "&amp;API!V339</f>
        <v>Lewis Dobbin</v>
      </c>
      <c r="Y339" s="42">
        <f>API!AC339</f>
        <v>13</v>
      </c>
    </row>
    <row r="340" spans="1:25">
      <c r="A340" s="31" t="str">
        <f>IF([1]FINAL!A340=0,"",[1]FINAL!A340)</f>
        <v>Ameen Al-Dakhil</v>
      </c>
      <c r="B340" s="31" t="str">
        <f>IF([1]FINAL!B340=0,"",[1]FINAL!B340)</f>
        <v>Al-Dakhil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BUR</v>
      </c>
      <c r="F340" s="43">
        <f>IFERROR(VLOOKUP($E340,Table2!$B$1:$C$21,MATCH("MP",Table2!$B$1:$C$1,0),0),"")</f>
        <v>18</v>
      </c>
      <c r="G340" s="32">
        <f>IFERROR(VLOOKUP(A340,PlayingTime!$B$1:$Z$999,MATCH("Min",PlayingTime!$B$2:$Z$2,0),0),0)</f>
        <v>876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876</v>
      </c>
      <c r="L340" s="31">
        <f>IFERROR(VLOOKUP(A340,PlayerStats!$B$1:$Z$999,MATCH("xG",PlayerStats!$B$2:$Z$2,0),0),0)</f>
        <v>0.2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0.2</v>
      </c>
      <c r="Q340" s="31">
        <f>IFERROR(VLOOKUP(A340,PlayerStats!$B$1:$Z$999,MATCH("xAG",PlayerStats!$B$2:$Z$2,0),0),0)</f>
        <v>0.1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0.1</v>
      </c>
      <c r="V340" s="41">
        <f t="shared" si="23"/>
        <v>10</v>
      </c>
      <c r="X340" s="42" t="str">
        <f>API!M340&amp;" "&amp;API!V340</f>
        <v>Youssef Ramalho Chermiti</v>
      </c>
      <c r="Y340" s="42">
        <f>API!AC340</f>
        <v>6</v>
      </c>
    </row>
    <row r="341" spans="1:25">
      <c r="A341" s="31" t="str">
        <f>IF([1]FINAL!A341=0,"",[1]FINAL!A341)</f>
        <v>Max Lowe</v>
      </c>
      <c r="B341" s="31" t="str">
        <f>IF([1]FINAL!B341=0,"",[1]FINAL!B341)</f>
        <v>Lowe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18</v>
      </c>
      <c r="G341" s="32">
        <f>IFERROR(VLOOKUP(A341,PlayingTime!$B$1:$Z$999,MATCH("Min",PlayingTime!$B$2:$Z$2,0),0),0)</f>
        <v>268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268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6</v>
      </c>
      <c r="X341" s="42" t="str">
        <f>API!M341&amp;" "&amp;API!V341</f>
        <v>Thomas Cannon</v>
      </c>
      <c r="Y341" s="42">
        <f>API!AC341</f>
        <v>1</v>
      </c>
    </row>
    <row r="342" spans="1:25">
      <c r="A342" s="31" t="str">
        <f>IF([1]FINAL!A342=0,"",[1]FINAL!A342)</f>
        <v>Ryan Giles</v>
      </c>
      <c r="B342" s="31" t="str">
        <f>IF([1]FINAL!B342=0,"",[1]FINAL!B342)</f>
        <v>Giles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LUT</v>
      </c>
      <c r="F342" s="43">
        <f>IFERROR(VLOOKUP($E342,Table2!$B$1:$C$21,MATCH("MP",Table2!$B$1:$C$1,0),0),"")</f>
        <v>17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10</v>
      </c>
      <c r="X342" s="42" t="str">
        <f>API!M342&amp;" "&amp;API!V342</f>
        <v>Tyler Onyango</v>
      </c>
      <c r="Y342" s="42">
        <f>API!AC342</f>
        <v>1</v>
      </c>
    </row>
    <row r="343" spans="1:25">
      <c r="A343" s="31" t="str">
        <f>IF([1]FINAL!A343=0,"",[1]FINAL!A343)</f>
        <v>Sofyan Amrabat</v>
      </c>
      <c r="B343" s="31" t="str">
        <f>IF([1]FINAL!B343=0,"",[1]FINAL!B343)</f>
        <v>Amrabat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MUN</v>
      </c>
      <c r="F343" s="43">
        <f>IFERROR(VLOOKUP($E343,Table2!$B$1:$C$21,MATCH("MP",Table2!$B$1:$C$1,0),0),"")</f>
        <v>18</v>
      </c>
      <c r="G343" s="32">
        <f>IFERROR(VLOOKUP(A343,PlayingTime!$B$1:$Z$999,MATCH("Min",PlayingTime!$B$2:$Z$2,0),0),0)</f>
        <v>613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613</v>
      </c>
      <c r="L343" s="31">
        <f>IFERROR(VLOOKUP(A343,PlayerStats!$B$1:$Z$999,MATCH("xG",PlayerStats!$B$2:$Z$2,0),0),0)</f>
        <v>0.1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0.1</v>
      </c>
      <c r="Q343" s="31">
        <f>IFERROR(VLOOKUP(A343,PlayerStats!$B$1:$Z$999,MATCH("xAG",PlayerStats!$B$2:$Z$2,0),0),0)</f>
        <v>0.2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0.2</v>
      </c>
      <c r="V343" s="41">
        <f t="shared" si="23"/>
        <v>14</v>
      </c>
      <c r="X343" s="42" t="str">
        <f>API!M343&amp;" "&amp;API!V343</f>
        <v>Jack Harrison</v>
      </c>
      <c r="Y343" s="42">
        <f>API!AC343</f>
        <v>45</v>
      </c>
    </row>
    <row r="344" spans="1:25">
      <c r="A344" s="31" t="str">
        <f>IF([1]FINAL!A344=0,"",[1]FINAL!A344)</f>
        <v>Idrissa Gueye</v>
      </c>
      <c r="B344" s="31" t="str">
        <f>IF([1]FINAL!B344=0,"",[1]FINAL!B344)</f>
        <v>Gana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EVE</v>
      </c>
      <c r="F344" s="43">
        <f>IFERROR(VLOOKUP($E344,Table2!$B$1:$C$21,MATCH("MP",Table2!$B$1:$C$1,0),0),"")</f>
        <v>18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26</v>
      </c>
      <c r="X344" s="42" t="str">
        <f>API!M344&amp;" "&amp;API!V344</f>
        <v>Norberto Bercique Gomes Betuncal</v>
      </c>
      <c r="Y344" s="42">
        <f>API!AC344</f>
        <v>20</v>
      </c>
    </row>
    <row r="345" spans="1:25">
      <c r="A345" s="31" t="str">
        <f>IF([1]FINAL!A345=0,"",[1]FINAL!A345)</f>
        <v>Chris Basham</v>
      </c>
      <c r="B345" s="31" t="str">
        <f>IF([1]FINAL!B345=0,"",[1]FINAL!B345)</f>
        <v>Basham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18</v>
      </c>
      <c r="G345" s="32">
        <f>IFERROR(VLOOKUP(A345,PlayingTime!$B$1:$Z$999,MATCH("Min",PlayingTime!$B$2:$Z$2,0),0),0)</f>
        <v>321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321</v>
      </c>
      <c r="L345" s="31">
        <f>IFERROR(VLOOKUP(A345,PlayerStats!$B$1:$Z$999,MATCH("xG",PlayerStats!$B$2:$Z$2,0),0),0)</f>
        <v>0.1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0.1</v>
      </c>
      <c r="Q345" s="31">
        <f>IFERROR(VLOOKUP(A345,PlayerStats!$B$1:$Z$999,MATCH("xAG",PlayerStats!$B$2:$Z$2,0),0),0)</f>
        <v>0.3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0.3</v>
      </c>
      <c r="V345" s="41">
        <f t="shared" si="23"/>
        <v>8</v>
      </c>
      <c r="X345" s="42" t="str">
        <f>API!M345&amp;" "&amp;API!V345</f>
        <v>Mackenzie Hunt</v>
      </c>
      <c r="Y345" s="42">
        <f>API!AC345</f>
        <v>0</v>
      </c>
    </row>
    <row r="346" spans="1:25">
      <c r="A346" s="31" t="str">
        <f>IF([1]FINAL!A346=0,"",[1]FINAL!A346)</f>
        <v>Auston Trusty</v>
      </c>
      <c r="B346" s="31" t="str">
        <f>IF([1]FINAL!B346=0,"",[1]FINAL!B346)</f>
        <v>Trusty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18</v>
      </c>
      <c r="G346" s="32">
        <f>IFERROR(VLOOKUP(A346,PlayingTime!$B$1:$Z$999,MATCH("Min",PlayingTime!$B$2:$Z$2,0),0),0)</f>
        <v>1004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1004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16</v>
      </c>
      <c r="X346" s="42" t="str">
        <f>API!M346&amp;" "&amp;API!V346</f>
        <v>Jenson Metcalfe</v>
      </c>
      <c r="Y346" s="42">
        <f>API!AC346</f>
        <v>0</v>
      </c>
    </row>
    <row r="347" spans="1:25">
      <c r="A347" s="31" t="str">
        <f>IF([1]FINAL!A347=0,"",[1]FINAL!A347)</f>
        <v>Matheus Luiz Nunes</v>
      </c>
      <c r="B347" s="31" t="str">
        <f>IF([1]FINAL!B347=0,"",[1]FINAL!B347)</f>
        <v>Matheus N.</v>
      </c>
      <c r="C347" s="31" t="str">
        <f>IF([1]FINAL!C347=0,"",[1]FINAL!C347)</f>
        <v>Nunes</v>
      </c>
      <c r="D347" s="31" t="str">
        <f>IF([1]FINAL!D347=0,"",[1]FINAL!D347)</f>
        <v>Matheus Nunes</v>
      </c>
      <c r="E347" s="42" t="str">
        <f>[1]FINAL!M347</f>
        <v>MCI</v>
      </c>
      <c r="F347" s="43">
        <f>IFERROR(VLOOKUP($E347,Table2!$B$1:$C$21,MATCH("MP",Table2!$B$1:$C$1,0),0),"")</f>
        <v>17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233</v>
      </c>
      <c r="K347" s="37">
        <f t="shared" si="20"/>
        <v>233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0.1</v>
      </c>
      <c r="U347" s="39">
        <f t="shared" si="22"/>
        <v>0.1</v>
      </c>
      <c r="V347" s="41">
        <f t="shared" si="23"/>
        <v>13</v>
      </c>
      <c r="X347" s="42" t="str">
        <f>API!M347&amp;" "&amp;API!V347</f>
        <v>Elijah Campbell</v>
      </c>
      <c r="Y347" s="42">
        <f>API!AC347</f>
        <v>0</v>
      </c>
    </row>
    <row r="348" spans="1:25">
      <c r="A348" s="31" t="str">
        <f>IF([1]FINAL!A348=0,"",[1]FINAL!A348)</f>
        <v>Yves Bissouma</v>
      </c>
      <c r="B348" s="31" t="str">
        <f>IF([1]FINAL!B348=0,"",[1]FINAL!B348)</f>
        <v>Bissouma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TOT</v>
      </c>
      <c r="F348" s="43">
        <f>IFERROR(VLOOKUP($E348,Table2!$B$1:$C$21,MATCH("MP",Table2!$B$1:$C$1,0),0),"")</f>
        <v>18</v>
      </c>
      <c r="G348" s="32">
        <f>IFERROR(VLOOKUP(A348,PlayingTime!$B$1:$Z$999,MATCH("Min",PlayingTime!$B$2:$Z$2,0),0),0)</f>
        <v>1207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1207</v>
      </c>
      <c r="L348" s="31">
        <f>IFERROR(VLOOKUP(A348,PlayerStats!$B$1:$Z$999,MATCH("xG",PlayerStats!$B$2:$Z$2,0),0),0)</f>
        <v>1.2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1.2</v>
      </c>
      <c r="Q348" s="31">
        <f>IFERROR(VLOOKUP(A348,PlayerStats!$B$1:$Z$999,MATCH("xAG",PlayerStats!$B$2:$Z$2,0),0),0)</f>
        <v>0.3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0.3</v>
      </c>
      <c r="V348" s="41">
        <f t="shared" si="23"/>
        <v>24</v>
      </c>
      <c r="X348" s="42" t="str">
        <f>API!M348&amp;" "&amp;API!V348</f>
        <v>Alex Iwobi</v>
      </c>
      <c r="Y348" s="42">
        <f>API!AC348</f>
        <v>49</v>
      </c>
    </row>
    <row r="349" spans="1:25">
      <c r="A349" s="31" t="str">
        <f>IF([1]FINAL!A349=0,"",[1]FINAL!A349)</f>
        <v>Adam Webster</v>
      </c>
      <c r="B349" s="31" t="str">
        <f>IF([1]FINAL!B349=0,"",[1]FINAL!B349)</f>
        <v>Webster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BHA</v>
      </c>
      <c r="F349" s="43">
        <f>IFERROR(VLOOKUP($E349,Table2!$B$1:$C$21,MATCH("MP",Table2!$B$1:$C$1,0),0),"")</f>
        <v>18</v>
      </c>
      <c r="G349" s="32">
        <f>IFERROR(VLOOKUP(A349,PlayingTime!$B$1:$Z$999,MATCH("Min",PlayingTime!$B$2:$Z$2,0),0),0)</f>
        <v>540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540</v>
      </c>
      <c r="L349" s="31">
        <f>IFERROR(VLOOKUP(A349,PlayerStats!$B$1:$Z$999,MATCH("xG",PlayerStats!$B$2:$Z$2,0),0),0)</f>
        <v>0.2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0.2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5</v>
      </c>
      <c r="X349" s="42" t="str">
        <f>API!M349&amp;" "&amp;API!V349</f>
        <v>Andreas Hoelgebaum Pereira</v>
      </c>
      <c r="Y349" s="42">
        <f>API!AC349</f>
        <v>63</v>
      </c>
    </row>
    <row r="350" spans="1:25">
      <c r="A350" s="31" t="str">
        <f>IF([1]FINAL!A350=0,"",[1]FINAL!A350)</f>
        <v>Andre Brooks</v>
      </c>
      <c r="B350" s="31" t="str">
        <f>IF([1]FINAL!B350=0,"",[1]FINAL!B350)</f>
        <v>Brooks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18</v>
      </c>
      <c r="G350" s="32">
        <f>IFERROR(VLOOKUP(A350,PlayingTime!$B$1:$Z$999,MATCH("Min",PlayingTime!$B$2:$Z$2,0),0),0)</f>
        <v>280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280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9</v>
      </c>
      <c r="X350" s="42" t="str">
        <f>API!M350&amp;" "&amp;API!V350</f>
        <v>Tom Cairney</v>
      </c>
      <c r="Y350" s="42">
        <f>API!AC350</f>
        <v>40</v>
      </c>
    </row>
    <row r="351" spans="1:25">
      <c r="A351" s="31" t="str">
        <f>IF([1]FINAL!A351=0,"",[1]FINAL!A351)</f>
        <v>Jóhann Berg Gudmundsson</v>
      </c>
      <c r="B351" s="31" t="str">
        <f>IF([1]FINAL!B351=0,"",[1]FINAL!B351)</f>
        <v>Gudmundsson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BUR</v>
      </c>
      <c r="F351" s="43">
        <f>IFERROR(VLOOKUP($E351,Table2!$B$1:$C$21,MATCH("MP",Table2!$B$1:$C$1,0),0),"")</f>
        <v>18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18</v>
      </c>
      <c r="X351" s="42" t="str">
        <f>API!M351&amp;" "&amp;API!V351</f>
        <v>Ivan Neves Abreu Cavaleiro</v>
      </c>
      <c r="Y351" s="42">
        <f>API!AC351</f>
        <v>0</v>
      </c>
    </row>
    <row r="352" spans="1:25">
      <c r="A352" s="31" t="str">
        <f>IF([1]FINAL!A352=0,"",[1]FINAL!A352)</f>
        <v>Carlos Baleba</v>
      </c>
      <c r="B352" s="31" t="str">
        <f>IF([1]FINAL!B352=0,"",[1]FINAL!B352)</f>
        <v>Baleba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BHA</v>
      </c>
      <c r="F352" s="43">
        <f>IFERROR(VLOOKUP($E352,Table2!$B$1:$C$21,MATCH("MP",Table2!$B$1:$C$1,0),0),"")</f>
        <v>18</v>
      </c>
      <c r="G352" s="32">
        <f>IFERROR(VLOOKUP(A352,PlayingTime!$B$1:$Z$999,MATCH("Min",PlayingTime!$B$2:$Z$2,0),0),0)</f>
        <v>523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523</v>
      </c>
      <c r="L352" s="31">
        <f>IFERROR(VLOOKUP(A352,PlayerStats!$B$1:$Z$999,MATCH("xG",PlayerStats!$B$2:$Z$2,0),0),0)</f>
        <v>0.4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0.4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12</v>
      </c>
      <c r="X352" s="42" t="str">
        <f>API!M352&amp;" "&amp;API!V352</f>
        <v>Bobby De Cordova-Reid</v>
      </c>
      <c r="Y352" s="42">
        <f>API!AC352</f>
        <v>41</v>
      </c>
    </row>
    <row r="353" spans="1:25">
      <c r="A353" s="31" t="str">
        <f>IF([1]FINAL!A353=0,"",[1]FINAL!A353)</f>
        <v>Fábio Silva</v>
      </c>
      <c r="B353" s="31" t="str">
        <f>IF([1]FINAL!B353=0,"",[1]FINAL!B353)</f>
        <v>Fábio Silva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WOL</v>
      </c>
      <c r="F353" s="43">
        <f>IFERROR(VLOOKUP($E353,Table2!$B$1:$C$21,MATCH("MP",Table2!$B$1:$C$1,0),0),"")</f>
        <v>18</v>
      </c>
      <c r="G353" s="32">
        <f>IFERROR(VLOOKUP(A353,PlayingTime!$B$1:$Z$999,MATCH("Min",PlayingTime!$B$2:$Z$2,0),0),0)</f>
        <v>264</v>
      </c>
      <c r="H353" s="32">
        <f>IFERROR(VLOOKUP(B353,PlayingTime!$B$1:$Z$999,MATCH("Min",PlayingTime!$B$2:$Z$2,0),0),0)</f>
        <v>264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528</v>
      </c>
      <c r="L353" s="31">
        <f>IFERROR(VLOOKUP(A353,PlayerStats!$B$1:$Z$999,MATCH("xG",PlayerStats!$B$2:$Z$2,0),0),0)</f>
        <v>1</v>
      </c>
      <c r="M353" s="31">
        <f>IFERROR(VLOOKUP(B353,PlayerStats!$B$1:$Z$999,MATCH("xG",PlayerStats!$B$2:$Z$2,0),0),0)</f>
        <v>1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2</v>
      </c>
      <c r="Q353" s="31">
        <f>IFERROR(VLOOKUP(A353,PlayerStats!$B$1:$Z$999,MATCH("xAG",PlayerStats!$B$2:$Z$2,0),0),0)</f>
        <v>0.2</v>
      </c>
      <c r="R353" s="31">
        <f>IFERROR(VLOOKUP(B353,PlayerStats!$B$1:$Z$999,MATCH("xAG",PlayerStats!$B$2:$Z$2,0),0),0)</f>
        <v>0.2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0.4</v>
      </c>
      <c r="V353" s="41">
        <f t="shared" si="23"/>
        <v>8</v>
      </c>
      <c r="X353" s="42" t="str">
        <f>API!M353&amp;" "&amp;API!V353</f>
        <v>Issa Diop</v>
      </c>
      <c r="Y353" s="42">
        <f>API!AC353</f>
        <v>24</v>
      </c>
    </row>
    <row r="354" spans="1:25">
      <c r="A354" s="31" t="str">
        <f>IF([1]FINAL!A354=0,"",[1]FINAL!A354)</f>
        <v>Mason Mount</v>
      </c>
      <c r="B354" s="31" t="str">
        <f>IF([1]FINAL!B354=0,"",[1]FINAL!B354)</f>
        <v>Mount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MUN</v>
      </c>
      <c r="F354" s="43">
        <f>IFERROR(VLOOKUP($E354,Table2!$B$1:$C$21,MATCH("MP",Table2!$B$1:$C$1,0),0),"")</f>
        <v>18</v>
      </c>
      <c r="G354" s="32">
        <f>IFERROR(VLOOKUP(A354,PlayingTime!$B$1:$Z$999,MATCH("Min",PlayingTime!$B$2:$Z$2,0),0),0)</f>
        <v>400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400</v>
      </c>
      <c r="L354" s="31">
        <f>IFERROR(VLOOKUP(A354,PlayerStats!$B$1:$Z$999,MATCH("xG",PlayerStats!$B$2:$Z$2,0),0),0)</f>
        <v>0.2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0.2</v>
      </c>
      <c r="Q354" s="31">
        <f>IFERROR(VLOOKUP(A354,PlayerStats!$B$1:$Z$999,MATCH("xAG",PlayerStats!$B$2:$Z$2,0),0),0)</f>
        <v>0.2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0.2</v>
      </c>
      <c r="V354" s="41">
        <f t="shared" si="23"/>
        <v>12</v>
      </c>
      <c r="X354" s="42" t="str">
        <f>API!M354&amp;" "&amp;API!V354</f>
        <v>Tyrese Francois</v>
      </c>
      <c r="Y354" s="42">
        <f>API!AC354</f>
        <v>0</v>
      </c>
    </row>
    <row r="355" spans="1:25">
      <c r="A355" s="31" t="str">
        <f>IF([1]FINAL!A355=0,"",[1]FINAL!A355)</f>
        <v>Cheick Doucouré</v>
      </c>
      <c r="B355" s="31" t="str">
        <f>IF([1]FINAL!B355=0,"",[1]FINAL!B355)</f>
        <v>C.Doucouré</v>
      </c>
      <c r="C355" s="31" t="str">
        <f>IF([1]FINAL!C355=0,"",[1]FINAL!C355)</f>
        <v>C.Doucoure</v>
      </c>
      <c r="D355" s="31" t="str">
        <f>IF([1]FINAL!D355=0,"",[1]FINAL!D355)</f>
        <v>Abdoulaye Doucoure</v>
      </c>
      <c r="E355" s="42" t="str">
        <f>[1]FINAL!M355</f>
        <v>CRY</v>
      </c>
      <c r="F355" s="43">
        <f>IFERROR(VLOOKUP($E355,Table2!$B$1:$C$21,MATCH("MP",Table2!$B$1:$C$1,0),0),"")</f>
        <v>18</v>
      </c>
      <c r="G355" s="32">
        <f>IFERROR(VLOOKUP(A355,PlayingTime!$B$1:$Z$999,MATCH("Min",PlayingTime!$B$2:$Z$2,0),0),0)</f>
        <v>919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919</v>
      </c>
      <c r="L355" s="31">
        <f>IFERROR(VLOOKUP(A355,PlayerStats!$B$1:$Z$999,MATCH("xG",PlayerStats!$B$2:$Z$2,0),0),0)</f>
        <v>0.3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0.3</v>
      </c>
      <c r="Q355" s="31">
        <f>IFERROR(VLOOKUP(A355,PlayerStats!$B$1:$Z$999,MATCH("xAG",PlayerStats!$B$2:$Z$2,0),0),0)</f>
        <v>0.7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0.7</v>
      </c>
      <c r="V355" s="41">
        <f t="shared" si="23"/>
        <v>21</v>
      </c>
      <c r="X355" s="42" t="str">
        <f>API!M355&amp;" "&amp;API!V355</f>
        <v>Anthony Knockaert</v>
      </c>
      <c r="Y355" s="42">
        <f>API!AC355</f>
        <v>0</v>
      </c>
    </row>
    <row r="356" spans="1:25">
      <c r="A356" s="31" t="str">
        <f>IF([1]FINAL!A356=0,"",[1]FINAL!A356)</f>
        <v>Edson Álvarez Velázquez</v>
      </c>
      <c r="B356" s="31" t="str">
        <f>IF([1]FINAL!B356=0,"",[1]FINAL!B356)</f>
        <v>Álvarez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WHU</v>
      </c>
      <c r="F356" s="43">
        <f>IFERROR(VLOOKUP($E356,Table2!$B$1:$C$21,MATCH("MP",Table2!$B$1:$C$1,0),0),"")</f>
        <v>18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28</v>
      </c>
      <c r="X356" s="42" t="str">
        <f>API!M356&amp;" "&amp;API!V356</f>
        <v>Terence Kongolo</v>
      </c>
      <c r="Y356" s="42">
        <f>API!AC356</f>
        <v>0</v>
      </c>
    </row>
    <row r="357" spans="1:25">
      <c r="A357" s="31" t="str">
        <f>IF([1]FINAL!A357=0,"",[1]FINAL!A357)</f>
        <v>Connor Roberts</v>
      </c>
      <c r="B357" s="31" t="str">
        <f>IF([1]FINAL!B357=0,"",[1]FINAL!B357)</f>
        <v>Roberts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BUR</v>
      </c>
      <c r="F357" s="43">
        <f>IFERROR(VLOOKUP($E357,Table2!$B$1:$C$21,MATCH("MP",Table2!$B$1:$C$1,0),0),"")</f>
        <v>18</v>
      </c>
      <c r="G357" s="32">
        <f>IFERROR(VLOOKUP(A357,PlayingTime!$B$1:$Z$999,MATCH("Min",PlayingTime!$B$2:$Z$2,0),0),0)</f>
        <v>757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757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0.2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0.2</v>
      </c>
      <c r="V357" s="41">
        <f t="shared" si="23"/>
        <v>10</v>
      </c>
      <c r="X357" s="42" t="str">
        <f>API!M357&amp;" "&amp;API!V357</f>
        <v>Bernd Leno</v>
      </c>
      <c r="Y357" s="42">
        <f>API!AC357</f>
        <v>70</v>
      </c>
    </row>
    <row r="358" spans="1:25">
      <c r="A358" s="31" t="str">
        <f>IF([1]FINAL!A358=0,"",[1]FINAL!A358)</f>
        <v>Vini de Souza Costa</v>
      </c>
      <c r="B358" s="31" t="str">
        <f>IF([1]FINAL!B358=0,"",[1]FINAL!B358)</f>
        <v>Vini Souza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SHU</v>
      </c>
      <c r="F358" s="43">
        <f>IFERROR(VLOOKUP($E358,Table2!$B$1:$C$21,MATCH("MP",Table2!$B$1:$C$1,0),0),"")</f>
        <v>18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30</v>
      </c>
      <c r="X358" s="42" t="str">
        <f>API!M358&amp;" "&amp;API!V358</f>
        <v>Saša Lukić</v>
      </c>
      <c r="Y358" s="42">
        <f>API!AC358</f>
        <v>14</v>
      </c>
    </row>
    <row r="359" spans="1:25">
      <c r="A359" s="31" t="str">
        <f>IF([1]FINAL!A359=0,"",[1]FINAL!A359)</f>
        <v>Bénie Traoré</v>
      </c>
      <c r="B359" s="31" t="str">
        <f>IF([1]FINAL!B359=0,"",[1]FINAL!B359)</f>
        <v>T.Bénie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SHU</v>
      </c>
      <c r="F359" s="43">
        <f>IFERROR(VLOOKUP($E359,Table2!$B$1:$C$21,MATCH("MP",Table2!$B$1:$C$1,0),0),"")</f>
        <v>18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11</v>
      </c>
      <c r="X359" s="42" t="str">
        <f>API!M359&amp;" "&amp;API!V359</f>
        <v>Kevin Mbabu</v>
      </c>
      <c r="Y359" s="42">
        <f>API!AC359</f>
        <v>0</v>
      </c>
    </row>
    <row r="360" spans="1:25">
      <c r="A360" s="31" t="str">
        <f>IF([1]FINAL!A360=0,"",[1]FINAL!A360)</f>
        <v>Lesley Ugochukwu</v>
      </c>
      <c r="B360" s="31" t="str">
        <f>IF([1]FINAL!B360=0,"",[1]FINAL!B360)</f>
        <v>Ugochukwu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CHE</v>
      </c>
      <c r="F360" s="43">
        <f>IFERROR(VLOOKUP($E360,Table2!$B$1:$C$21,MATCH("MP",Table2!$B$1:$C$1,0),0),"")</f>
        <v>18</v>
      </c>
      <c r="G360" s="32">
        <f>IFERROR(VLOOKUP(A360,PlayingTime!$B$1:$Z$999,MATCH("Min",PlayingTime!$B$2:$Z$2,0),0),0)</f>
        <v>273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273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11</v>
      </c>
      <c r="X360" s="42" t="str">
        <f>API!M360&amp;" "&amp;API!V360</f>
        <v>Aleksandar Mitrović</v>
      </c>
      <c r="Y360" s="42">
        <f>API!AC360</f>
        <v>1</v>
      </c>
    </row>
    <row r="361" spans="1:25">
      <c r="A361" s="31" t="str">
        <f>IF([1]FINAL!A361=0,"",[1]FINAL!A361)</f>
        <v>Yasser Larouci</v>
      </c>
      <c r="B361" s="31" t="str">
        <f>IF([1]FINAL!B361=0,"",[1]FINAL!B361)</f>
        <v>Larouci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SHU</v>
      </c>
      <c r="F361" s="43">
        <f>IFERROR(VLOOKUP($E361,Table2!$B$1:$C$21,MATCH("MP",Table2!$B$1:$C$1,0),0),"")</f>
        <v>18</v>
      </c>
      <c r="G361" s="32">
        <f>IFERROR(VLOOKUP(A361,PlayingTime!$B$1:$Z$999,MATCH("Min",PlayingTime!$B$2:$Z$2,0),0),0)</f>
        <v>279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279</v>
      </c>
      <c r="L361" s="31">
        <f>IFERROR(VLOOKUP(A361,PlayerStats!$B$1:$Z$999,MATCH("xG",PlayerStats!$B$2:$Z$2,0),0),0)</f>
        <v>0.2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0.2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4</v>
      </c>
      <c r="X361" s="42" t="str">
        <f>API!M361&amp;" "&amp;API!V361</f>
        <v>Rodrigo Muniz Carvalho</v>
      </c>
      <c r="Y361" s="42">
        <f>API!AC361</f>
        <v>8</v>
      </c>
    </row>
    <row r="362" spans="1:25">
      <c r="A362" s="31" t="str">
        <f>IF([1]FINAL!A362=0,"",[1]FINAL!A362)</f>
        <v>William Osula</v>
      </c>
      <c r="B362" s="31" t="str">
        <f>IF([1]FINAL!B362=0,"",[1]FINAL!B362)</f>
        <v>Osula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SHU</v>
      </c>
      <c r="F362" s="43">
        <f>IFERROR(VLOOKUP($E362,Table2!$B$1:$C$21,MATCH("MP",Table2!$B$1:$C$1,0),0),"")</f>
        <v>18</v>
      </c>
      <c r="G362" s="32">
        <f>IFERROR(VLOOKUP(A362,PlayingTime!$B$1:$Z$999,MATCH("Min",PlayingTime!$B$2:$Z$2,0),0),0)</f>
        <v>447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447</v>
      </c>
      <c r="L362" s="31">
        <f>IFERROR(VLOOKUP(A362,PlayerStats!$B$1:$Z$999,MATCH("xG",PlayerStats!$B$2:$Z$2,0),0),0)</f>
        <v>0.7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0.7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9</v>
      </c>
      <c r="X362" s="42" t="str">
        <f>API!M362&amp;" "&amp;API!V362</f>
        <v>João Palhinha Gonçalves</v>
      </c>
      <c r="Y362" s="42">
        <f>API!AC362</f>
        <v>44</v>
      </c>
    </row>
    <row r="363" spans="1:25">
      <c r="A363" s="31" t="str">
        <f>IF([1]FINAL!A363=0,"",[1]FINAL!A363)</f>
        <v>Lisandro Martínez</v>
      </c>
      <c r="B363" s="31" t="str">
        <f>IF([1]FINAL!B363=0,"",[1]FINAL!B363)</f>
        <v>Martinez</v>
      </c>
      <c r="C363" s="31" t="str">
        <f>IF([1]FINAL!C363=0,"",[1]FINAL!C363)</f>
        <v>L Martinez</v>
      </c>
      <c r="D363" s="31" t="str">
        <f>IF([1]FINAL!D363=0,"",[1]FINAL!D363)</f>
        <v>Lisandro Martinez</v>
      </c>
      <c r="E363" s="42" t="str">
        <f>[1]FINAL!M363</f>
        <v>MUN</v>
      </c>
      <c r="F363" s="43">
        <f>IFERROR(VLOOKUP($E363,Table2!$B$1:$C$21,MATCH("MP",Table2!$B$1:$C$1,0),0),"")</f>
        <v>18</v>
      </c>
      <c r="G363" s="32">
        <f>IFERROR(VLOOKUP(A363,PlayingTime!$B$1:$Z$999,MATCH("Min",PlayingTime!$B$2:$Z$2,0),0),0)</f>
        <v>375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375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0.1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0.1</v>
      </c>
      <c r="V363" s="41">
        <f t="shared" si="23"/>
        <v>5</v>
      </c>
      <c r="X363" s="42" t="str">
        <f>API!M363&amp;" "&amp;API!V363</f>
        <v>Tim Ream</v>
      </c>
      <c r="Y363" s="42">
        <f>API!AC363</f>
        <v>34</v>
      </c>
    </row>
    <row r="364" spans="1:25">
      <c r="A364" s="31" t="str">
        <f>IF([1]FINAL!A364=0,"",[1]FINAL!A364)</f>
        <v>Josh Cullen</v>
      </c>
      <c r="B364" s="31" t="str">
        <f>IF([1]FINAL!B364=0,"",[1]FINAL!B364)</f>
        <v>Cullen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BUR</v>
      </c>
      <c r="F364" s="43">
        <f>IFERROR(VLOOKUP($E364,Table2!$B$1:$C$21,MATCH("MP",Table2!$B$1:$C$1,0),0),"")</f>
        <v>18</v>
      </c>
      <c r="G364" s="32">
        <f>IFERROR(VLOOKUP(A364,PlayingTime!$B$1:$Z$999,MATCH("Min",PlayingTime!$B$2:$Z$2,0),0),0)</f>
        <v>845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845</v>
      </c>
      <c r="L364" s="31">
        <f>IFERROR(VLOOKUP(A364,PlayerStats!$B$1:$Z$999,MATCH("xG",PlayerStats!$B$2:$Z$2,0),0),0)</f>
        <v>0.1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0.1</v>
      </c>
      <c r="Q364" s="31">
        <f>IFERROR(VLOOKUP(A364,PlayerStats!$B$1:$Z$999,MATCH("xAG",PlayerStats!$B$2:$Z$2,0),0),0)</f>
        <v>0.6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0.6</v>
      </c>
      <c r="V364" s="41">
        <f t="shared" si="23"/>
        <v>18</v>
      </c>
      <c r="X364" s="42" t="str">
        <f>API!M364&amp;" "&amp;API!V364</f>
        <v>Harrison Reed</v>
      </c>
      <c r="Y364" s="42">
        <f>API!AC364</f>
        <v>28</v>
      </c>
    </row>
    <row r="365" spans="1:25">
      <c r="A365" s="31" t="str">
        <f>IF([1]FINAL!A365=0,"",[1]FINAL!A365)</f>
        <v>Luke Thomas</v>
      </c>
      <c r="B365" s="31" t="str">
        <f>IF([1]FINAL!B365=0,"",[1]FINAL!B365)</f>
        <v>Thomas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SHU</v>
      </c>
      <c r="F365" s="43">
        <f>IFERROR(VLOOKUP($E365,Table2!$B$1:$C$21,MATCH("MP",Table2!$B$1:$C$1,0),0),"")</f>
        <v>18</v>
      </c>
      <c r="G365" s="32">
        <f>IFERROR(VLOOKUP(A365,PlayingTime!$B$1:$Z$999,MATCH("Min",PlayingTime!$B$2:$Z$2,0),0),0)</f>
        <v>828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828</v>
      </c>
      <c r="L365" s="31">
        <f>IFERROR(VLOOKUP(A365,PlayerStats!$B$1:$Z$999,MATCH("xG",PlayerStats!$B$2:$Z$2,0),0),0)</f>
        <v>0.5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0.5</v>
      </c>
      <c r="Q365" s="31">
        <f>IFERROR(VLOOKUP(A365,PlayerStats!$B$1:$Z$999,MATCH("xAG",PlayerStats!$B$2:$Z$2,0),0),0)</f>
        <v>0.1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0.1</v>
      </c>
      <c r="V365" s="41">
        <f t="shared" si="23"/>
        <v>6</v>
      </c>
      <c r="X365" s="42" t="str">
        <f>API!M365&amp;" "&amp;API!V365</f>
        <v>Antonee Robinson</v>
      </c>
      <c r="Y365" s="42">
        <f>API!AC365</f>
        <v>42</v>
      </c>
    </row>
    <row r="366" spans="1:25">
      <c r="A366" s="31" t="str">
        <f>IF([1]FINAL!A366=0,"",[1]FINAL!A366)</f>
        <v>Ben Osborn</v>
      </c>
      <c r="B366" s="31" t="str">
        <f>IF([1]FINAL!B366=0,"",[1]FINAL!B366)</f>
        <v>Osborn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SHU</v>
      </c>
      <c r="F366" s="43">
        <f>IFERROR(VLOOKUP($E366,Table2!$B$1:$C$21,MATCH("MP",Table2!$B$1:$C$1,0),0),"")</f>
        <v>18</v>
      </c>
      <c r="G366" s="32">
        <f>IFERROR(VLOOKUP(A366,PlayingTime!$B$1:$Z$999,MATCH("Min",PlayingTime!$B$2:$Z$2,0),0),0)</f>
        <v>302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302</v>
      </c>
      <c r="L366" s="31">
        <f>IFERROR(VLOOKUP(A366,PlayerStats!$B$1:$Z$999,MATCH("xG",PlayerStats!$B$2:$Z$2,0),0),0)</f>
        <v>0.1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0.1</v>
      </c>
      <c r="Q366" s="31">
        <f>IFERROR(VLOOKUP(A366,PlayerStats!$B$1:$Z$999,MATCH("xAG",PlayerStats!$B$2:$Z$2,0),0),0)</f>
        <v>0.1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0.1</v>
      </c>
      <c r="V366" s="41">
        <f t="shared" si="23"/>
        <v>8</v>
      </c>
      <c r="X366" s="42" t="str">
        <f>API!M366&amp;" "&amp;API!V366</f>
        <v>Marek Rodák</v>
      </c>
      <c r="Y366" s="42">
        <f>API!AC366</f>
        <v>-1</v>
      </c>
    </row>
    <row r="367" spans="1:25">
      <c r="A367" s="31" t="str">
        <f>IF([1]FINAL!A367=0,"",[1]FINAL!A367)</f>
        <v>Marvelous Nakamba</v>
      </c>
      <c r="B367" s="31" t="str">
        <f>IF([1]FINAL!B367=0,"",[1]FINAL!B367)</f>
        <v>Nakamba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LUT</v>
      </c>
      <c r="F367" s="43">
        <f>IFERROR(VLOOKUP($E367,Table2!$B$1:$C$21,MATCH("MP",Table2!$B$1:$C$1,0),0),"")</f>
        <v>17</v>
      </c>
      <c r="G367" s="32">
        <f>IFERROR(VLOOKUP(A367,PlayingTime!$B$1:$Z$999,MATCH("Min",PlayingTime!$B$2:$Z$2,0),0),0)</f>
        <v>1130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1130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0.4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0.4</v>
      </c>
      <c r="V367" s="41">
        <f t="shared" si="23"/>
        <v>21</v>
      </c>
      <c r="X367" s="42" t="str">
        <f>API!M367&amp;" "&amp;API!V367</f>
        <v>Kenny Tete</v>
      </c>
      <c r="Y367" s="42">
        <f>API!AC367</f>
        <v>19</v>
      </c>
    </row>
    <row r="368" spans="1:25">
      <c r="A368" s="31" t="str">
        <f>IF([1]FINAL!A368=0,"",[1]FINAL!A368)</f>
        <v>Marvelous Nakamba</v>
      </c>
      <c r="B368" s="31" t="str">
        <f>IF([1]FINAL!B368=0,"",[1]FINAL!B368)</f>
        <v>Nakamba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LUT</v>
      </c>
      <c r="F368" s="43">
        <f>IFERROR(VLOOKUP($E368,Table2!$B$1:$C$21,MATCH("MP",Table2!$B$1:$C$1,0),0),"")</f>
        <v>17</v>
      </c>
      <c r="G368" s="32">
        <f>IFERROR(VLOOKUP(A368,PlayingTime!$B$1:$Z$999,MATCH("Min",PlayingTime!$B$2:$Z$2,0),0),0)</f>
        <v>1130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1130</v>
      </c>
      <c r="L368" s="31">
        <f>IFERROR(VLOOKUP(A368,PlayerStats!$B$1:$Z$999,MATCH("xG",PlayerStats!$B$2:$Z$2,0),0),0)</f>
        <v>0.2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0.2</v>
      </c>
      <c r="Q368" s="31">
        <f>IFERROR(VLOOKUP(A368,PlayerStats!$B$1:$Z$999,MATCH("xAG",PlayerStats!$B$2:$Z$2,0),0),0)</f>
        <v>0.4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0.4</v>
      </c>
      <c r="V368" s="41">
        <f t="shared" si="23"/>
        <v>21</v>
      </c>
      <c r="X368" s="42" t="str">
        <f>API!M368&amp;" "&amp;API!V368</f>
        <v>Tosin Adarabioyo</v>
      </c>
      <c r="Y368" s="42">
        <f>API!AC368</f>
        <v>24</v>
      </c>
    </row>
    <row r="369" spans="1:25">
      <c r="A369" s="31" t="str">
        <f>IF([1]FINAL!A369=0,"",[1]FINAL!A369)</f>
        <v>John Egan</v>
      </c>
      <c r="B369" s="31" t="str">
        <f>IF([1]FINAL!B369=0,"",[1]FINAL!B369)</f>
        <v>Egan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SHU</v>
      </c>
      <c r="F369" s="43">
        <f>IFERROR(VLOOKUP($E369,Table2!$B$1:$C$21,MATCH("MP",Table2!$B$1:$C$1,0),0),"")</f>
        <v>18</v>
      </c>
      <c r="G369" s="32">
        <f>IFERROR(VLOOKUP(A369,PlayingTime!$B$1:$Z$999,MATCH("Min",PlayingTime!$B$2:$Z$2,0),0),0)</f>
        <v>482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482</v>
      </c>
      <c r="L369" s="31">
        <f>IFERROR(VLOOKUP(A369,PlayerStats!$B$1:$Z$999,MATCH("xG",PlayerStats!$B$2:$Z$2,0),0),0)</f>
        <v>0.2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0.2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1</v>
      </c>
      <c r="X369" s="42" t="str">
        <f>API!M369&amp;" "&amp;API!V369</f>
        <v>Carlos Vinícius Alves Morais</v>
      </c>
      <c r="Y369" s="42">
        <f>API!AC369</f>
        <v>21</v>
      </c>
    </row>
    <row r="370" spans="1:25">
      <c r="A370" s="31" t="str">
        <f>IF([1]FINAL!A370=0,"",[1]FINAL!A370)</f>
        <v>Donny van de Beek</v>
      </c>
      <c r="B370" s="31" t="str">
        <f>IF([1]FINAL!B370=0,"",[1]FINAL!B370)</f>
        <v>Van de Beek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MUN</v>
      </c>
      <c r="F370" s="43">
        <f>IFERROR(VLOOKUP($E370,Table2!$B$1:$C$21,MATCH("MP",Table2!$B$1:$C$1,0),0),"")</f>
        <v>18</v>
      </c>
      <c r="G370" s="32">
        <f>IFERROR(VLOOKUP(A370,PlayingTime!$B$1:$Z$999,MATCH("Min",PlayingTime!$B$2:$Z$2,0),0),0)</f>
        <v>3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3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0.1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0.1</v>
      </c>
      <c r="V370" s="41">
        <f t="shared" si="23"/>
        <v>1</v>
      </c>
      <c r="X370" s="42" t="str">
        <f>API!M370&amp;" "&amp;API!V370</f>
        <v>Harry Wilson</v>
      </c>
      <c r="Y370" s="42">
        <f>API!AC370</f>
        <v>50</v>
      </c>
    </row>
    <row r="371" spans="1:25">
      <c r="A371" s="31" t="str">
        <f>IF([1]FINAL!A371=0,"",[1]FINAL!A371)</f>
        <v>Rodrigo Bentancur</v>
      </c>
      <c r="B371" s="31" t="str">
        <f>IF([1]FINAL!B371=0,"",[1]FINAL!B371)</f>
        <v>Bentancur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TOT</v>
      </c>
      <c r="F371" s="43">
        <f>IFERROR(VLOOKUP($E371,Table2!$B$1:$C$21,MATCH("MP",Table2!$B$1:$C$1,0),0),"")</f>
        <v>18</v>
      </c>
      <c r="G371" s="32">
        <f>IFERROR(VLOOKUP(A371,PlayingTime!$B$1:$Z$999,MATCH("Min",PlayingTime!$B$2:$Z$2,0),0),0)</f>
        <v>90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90</v>
      </c>
      <c r="L371" s="31">
        <f>IFERROR(VLOOKUP(A371,PlayerStats!$B$1:$Z$999,MATCH("xG",PlayerStats!$B$2:$Z$2,0),0),0)</f>
        <v>0.6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0.6</v>
      </c>
      <c r="Q371" s="31">
        <f>IFERROR(VLOOKUP(A371,PlayerStats!$B$1:$Z$999,MATCH("xAG",PlayerStats!$B$2:$Z$2,0),0),0)</f>
        <v>0.1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0.1</v>
      </c>
      <c r="V371" s="41">
        <f t="shared" si="23"/>
        <v>3</v>
      </c>
      <c r="X371" s="42" t="str">
        <f>API!M371&amp;" "&amp;API!V371</f>
        <v>Raúl Jiménez</v>
      </c>
      <c r="Y371" s="42">
        <f>API!AC371</f>
        <v>45</v>
      </c>
    </row>
    <row r="372" spans="1:25">
      <c r="A372" s="31" t="str">
        <f>IF([1]FINAL!A372=0,"",[1]FINAL!A372)</f>
        <v>Sasa Kalajdzic</v>
      </c>
      <c r="B372" s="31" t="str">
        <f>IF([1]FINAL!B372=0,"",[1]FINAL!B372)</f>
        <v>Kalajdžić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WOL</v>
      </c>
      <c r="F372" s="43">
        <f>IFERROR(VLOOKUP($E372,Table2!$B$1:$C$21,MATCH("MP",Table2!$B$1:$C$1,0),0),"")</f>
        <v>18</v>
      </c>
      <c r="G372" s="32">
        <f>IFERROR(VLOOKUP(A372,PlayingTime!$B$1:$Z$999,MATCH("Min",PlayingTime!$B$2:$Z$2,0),0),0)</f>
        <v>166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166</v>
      </c>
      <c r="L372" s="31">
        <f>IFERROR(VLOOKUP(A372,PlayerStats!$B$1:$Z$999,MATCH("xG",PlayerStats!$B$2:$Z$2,0),0),0)</f>
        <v>1.1000000000000001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1.1000000000000001</v>
      </c>
      <c r="Q372" s="31">
        <f>IFERROR(VLOOKUP(A372,PlayerStats!$B$1:$Z$999,MATCH("xAG",PlayerStats!$B$2:$Z$2,0),0),0)</f>
        <v>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1</v>
      </c>
      <c r="V372" s="41">
        <f t="shared" si="23"/>
        <v>24</v>
      </c>
      <c r="X372" s="42" t="str">
        <f>API!M372&amp;" "&amp;API!V372</f>
        <v>Willian Borges da Silva</v>
      </c>
      <c r="Y372" s="42">
        <f>API!AC372</f>
        <v>60</v>
      </c>
    </row>
    <row r="373" spans="1:25">
      <c r="A373" s="31" t="str">
        <f>IF([1]FINAL!A373=0,"",[1]FINAL!A373)</f>
        <v>Sergio Gómez</v>
      </c>
      <c r="B373" s="31" t="str">
        <f>IF([1]FINAL!B373=0,"",[1]FINAL!B373)</f>
        <v>Sergio Gómez</v>
      </c>
      <c r="C373" s="31" t="str">
        <f>IF([1]FINAL!C373=0,"",[1]FINAL!C373)</f>
        <v>S Gomez</v>
      </c>
      <c r="D373" s="31" t="str">
        <f>IF([1]FINAL!D373=0,"",[1]FINAL!D373)</f>
        <v/>
      </c>
      <c r="E373" s="42" t="str">
        <f>[1]FINAL!M373</f>
        <v>MCI</v>
      </c>
      <c r="F373" s="43">
        <f>IFERROR(VLOOKUP($E373,Table2!$B$1:$C$21,MATCH("MP",Table2!$B$1:$C$1,0),0),"")</f>
        <v>17</v>
      </c>
      <c r="G373" s="32">
        <f>IFERROR(VLOOKUP(A373,PlayingTime!$B$1:$Z$999,MATCH("Min",PlayingTime!$B$2:$Z$2,0),0),0)</f>
        <v>16</v>
      </c>
      <c r="H373" s="32">
        <f>IFERROR(VLOOKUP(B373,PlayingTime!$B$1:$Z$999,MATCH("Min",PlayingTime!$B$2:$Z$2,0),0),0)</f>
        <v>16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32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0.2</v>
      </c>
      <c r="R373" s="31">
        <f>IFERROR(VLOOKUP(B373,PlayerStats!$B$1:$Z$999,MATCH("xAG",PlayerStats!$B$2:$Z$2,0),0),0)</f>
        <v>0.2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0.4</v>
      </c>
      <c r="V373" s="41">
        <f t="shared" si="23"/>
        <v>5</v>
      </c>
      <c r="X373" s="42" t="str">
        <f>API!M373&amp;" "&amp;API!V373</f>
        <v>Calvin Bassey</v>
      </c>
      <c r="Y373" s="42">
        <f>API!AC373</f>
        <v>20</v>
      </c>
    </row>
    <row r="374" spans="1:25">
      <c r="A374" s="31" t="str">
        <f>IF([1]FINAL!A374=0,"",[1]FINAL!A374)</f>
        <v>Julio Enciso</v>
      </c>
      <c r="B374" s="31" t="str">
        <f>IF([1]FINAL!B374=0,"",[1]FINAL!B374)</f>
        <v>Enciso</v>
      </c>
      <c r="C374" s="31" t="str">
        <f>IF([1]FINAL!C374=0,"",[1]FINAL!C374)</f>
        <v>Julio César Enciso</v>
      </c>
      <c r="D374" s="31" t="str">
        <f>IF([1]FINAL!D374=0,"",[1]FINAL!D374)</f>
        <v/>
      </c>
      <c r="E374" s="42" t="str">
        <f>[1]FINAL!M374</f>
        <v>BHA</v>
      </c>
      <c r="F374" s="43">
        <f>IFERROR(VLOOKUP($E374,Table2!$B$1:$C$21,MATCH("MP",Table2!$B$1:$C$1,0),0),"")</f>
        <v>18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69</v>
      </c>
      <c r="J374" s="32">
        <f>IFERROR(VLOOKUP(D374,PlayingTime!$B$1:$Z$999,MATCH("Min",PlayingTime!$B$2:$Z$2,0),0),0)</f>
        <v>0</v>
      </c>
      <c r="K374" s="37">
        <f t="shared" si="20"/>
        <v>69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0.2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0.7</v>
      </c>
      <c r="T374" s="31">
        <f>IFERROR(VLOOKUP(D374,PlayerStats!$B$1:$Z$999,MATCH("xAG",PlayerStats!$B$2:$Z$2,0),0),0)</f>
        <v>0</v>
      </c>
      <c r="U374" s="39">
        <f t="shared" si="22"/>
        <v>0.7</v>
      </c>
      <c r="V374" s="41">
        <f t="shared" si="23"/>
        <v>8</v>
      </c>
      <c r="X374" s="42" t="str">
        <f>API!M374&amp;" "&amp;API!V374</f>
        <v>Luc De Fougerolles</v>
      </c>
      <c r="Y374" s="42">
        <f>API!AC374</f>
        <v>0</v>
      </c>
    </row>
    <row r="375" spans="1:25">
      <c r="A375" s="31" t="str">
        <f>IF([1]FINAL!A375=0,"",[1]FINAL!A375)</f>
        <v>Matheus França de Oliveira</v>
      </c>
      <c r="B375" s="31" t="str">
        <f>IF([1]FINAL!B375=0,"",[1]FINAL!B375)</f>
        <v>Matheus França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CRY</v>
      </c>
      <c r="F375" s="43">
        <f>IFERROR(VLOOKUP($E375,Table2!$B$1:$C$21,MATCH("MP",Table2!$B$1:$C$1,0),0),"")</f>
        <v>18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43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43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0.1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0.3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0.3</v>
      </c>
      <c r="V375" s="41">
        <f t="shared" si="23"/>
        <v>3</v>
      </c>
      <c r="X375" s="42" t="str">
        <f>API!M375&amp;" "&amp;API!V375</f>
        <v>Jay Stansfield</v>
      </c>
      <c r="Y375" s="42">
        <f>API!AC375</f>
        <v>0</v>
      </c>
    </row>
    <row r="376" spans="1:25">
      <c r="A376" s="31" t="str">
        <f>IF([1]FINAL!A376=0,"",[1]FINAL!A376)</f>
        <v>Jacob Murphy</v>
      </c>
      <c r="B376" s="31" t="str">
        <f>IF([1]FINAL!B376=0,"",[1]FINAL!B376)</f>
        <v>J.Murphy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NEW</v>
      </c>
      <c r="F376" s="43">
        <f>IFERROR(VLOOKUP($E376,Table2!$B$1:$C$21,MATCH("MP",Table2!$B$1:$C$1,0),0),"")</f>
        <v>18</v>
      </c>
      <c r="G376" s="32">
        <f>IFERROR(VLOOKUP(A376,PlayingTime!$B$1:$Z$999,MATCH("Min",PlayingTime!$B$2:$Z$2,0),0),0)</f>
        <v>121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121</v>
      </c>
      <c r="L376" s="31">
        <f>IFERROR(VLOOKUP(A376,PlayerStats!$B$1:$Z$999,MATCH("xG",PlayerStats!$B$2:$Z$2,0),0),0)</f>
        <v>0.1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0.1</v>
      </c>
      <c r="Q376" s="31">
        <f>IFERROR(VLOOKUP(A376,PlayerStats!$B$1:$Z$999,MATCH("xAG",PlayerStats!$B$2:$Z$2,0),0),0)</f>
        <v>1.4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1.4</v>
      </c>
      <c r="V376" s="41">
        <f t="shared" si="23"/>
        <v>24</v>
      </c>
      <c r="X376" s="42" t="str">
        <f>API!M376&amp;" "&amp;API!V376</f>
        <v>Matthew Dibley-Dias</v>
      </c>
      <c r="Y376" s="42">
        <f>API!AC376</f>
        <v>0</v>
      </c>
    </row>
    <row r="377" spans="1:25">
      <c r="A377" s="31" t="str">
        <f>IF([1]FINAL!A377=0,"",[1]FINAL!A377)</f>
        <v>Cauley Woodrow</v>
      </c>
      <c r="B377" s="31" t="str">
        <f>IF([1]FINAL!B377=0,"",[1]FINAL!B377)</f>
        <v>Woodrow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17</v>
      </c>
      <c r="G377" s="32">
        <f>IFERROR(VLOOKUP(A377,PlayingTime!$B$1:$Z$999,MATCH("Min",PlayingTime!$B$2:$Z$2,0),0),0)</f>
        <v>81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81</v>
      </c>
      <c r="L377" s="31">
        <f>IFERROR(VLOOKUP(A377,PlayerStats!$B$1:$Z$999,MATCH("xG",PlayerStats!$B$2:$Z$2,0),0),0)</f>
        <v>0.6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0.6</v>
      </c>
      <c r="Q377" s="31">
        <f>IFERROR(VLOOKUP(A377,PlayerStats!$B$1:$Z$999,MATCH("xAG",PlayerStats!$B$2:$Z$2,0),0),0)</f>
        <v>0.3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0.3</v>
      </c>
      <c r="V377" s="41">
        <f t="shared" si="23"/>
        <v>7</v>
      </c>
      <c r="X377" s="42" t="str">
        <f>API!M377&amp;" "&amp;API!V377</f>
        <v>Adama Traoré</v>
      </c>
      <c r="Y377" s="42">
        <f>API!AC377</f>
        <v>4</v>
      </c>
    </row>
    <row r="378" spans="1:25">
      <c r="A378" s="31" t="str">
        <f>IF([1]FINAL!A378=0,"",[1]FINAL!A378)</f>
        <v>Oscar Bobb</v>
      </c>
      <c r="B378" s="31" t="str">
        <f>IF([1]FINAL!B378=0,"",[1]FINAL!B378)</f>
        <v>Bobb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MCI</v>
      </c>
      <c r="F378" s="43">
        <f>IFERROR(VLOOKUP($E378,Table2!$B$1:$C$21,MATCH("MP",Table2!$B$1:$C$1,0),0),"")</f>
        <v>17</v>
      </c>
      <c r="G378" s="32">
        <f>IFERROR(VLOOKUP(A378,PlayingTime!$B$1:$Z$999,MATCH("Min",PlayingTime!$B$2:$Z$2,0),0),0)</f>
        <v>71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71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0.6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0.6</v>
      </c>
      <c r="V378" s="41">
        <f t="shared" si="23"/>
        <v>11</v>
      </c>
      <c r="X378" s="42" t="str">
        <f>API!M378&amp;" "&amp;API!V378</f>
        <v>Luke Harris</v>
      </c>
      <c r="Y378" s="42">
        <f>API!AC378</f>
        <v>2</v>
      </c>
    </row>
    <row r="379" spans="1:25">
      <c r="A379" s="31" t="str">
        <f>IF([1]FINAL!A379=0,"",[1]FINAL!A379)</f>
        <v>Jhon Durán</v>
      </c>
      <c r="B379" s="31" t="str">
        <f>IF([1]FINAL!B379=0,"",[1]FINAL!B379)</f>
        <v>Duran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AVL</v>
      </c>
      <c r="F379" s="43">
        <f>IFERROR(VLOOKUP($E379,Table2!$B$1:$C$21,MATCH("MP",Table2!$B$1:$C$1,0),0),"")</f>
        <v>18</v>
      </c>
      <c r="G379" s="32">
        <f>IFERROR(VLOOKUP(A379,PlayingTime!$B$1:$Z$999,MATCH("Min",PlayingTime!$B$2:$Z$2,0),0),0)</f>
        <v>144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144</v>
      </c>
      <c r="L379" s="31">
        <f>IFERROR(VLOOKUP(A379,PlayerStats!$B$1:$Z$999,MATCH("xG",PlayerStats!$B$2:$Z$2,0),0),0)</f>
        <v>0.8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0.8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18</v>
      </c>
      <c r="X379" s="42" t="str">
        <f>API!M379&amp;" "&amp;API!V379</f>
        <v>Timothy Castagne</v>
      </c>
      <c r="Y379" s="42">
        <f>API!AC379</f>
        <v>40</v>
      </c>
    </row>
    <row r="380" spans="1:25">
      <c r="A380" s="31" t="str">
        <f>IF([1]FINAL!A380=0,"",[1]FINAL!A380)</f>
        <v>Ivan Perišić</v>
      </c>
      <c r="B380" s="31" t="str">
        <f>IF([1]FINAL!B380=0,"",[1]FINAL!B380)</f>
        <v>Perišić</v>
      </c>
      <c r="C380" s="31" t="str">
        <f>IF([1]FINAL!C380=0,"",[1]FINAL!C380)</f>
        <v>Ivan Perisic</v>
      </c>
      <c r="D380" s="31" t="str">
        <f>IF([1]FINAL!D380=0,"",[1]FINAL!D380)</f>
        <v>PERISIC</v>
      </c>
      <c r="E380" s="42" t="str">
        <f>[1]FINAL!M380</f>
        <v>TOT</v>
      </c>
      <c r="F380" s="43">
        <f>IFERROR(VLOOKUP($E380,Table2!$B$1:$C$21,MATCH("MP",Table2!$B$1:$C$1,0),0),"")</f>
        <v>18</v>
      </c>
      <c r="G380" s="32">
        <f>IFERROR(VLOOKUP(A380,PlayingTime!$B$1:$Z$999,MATCH("Min",PlayingTime!$B$2:$Z$2,0),0),0)</f>
        <v>103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103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0.9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0.9</v>
      </c>
      <c r="V380" s="41">
        <f t="shared" si="23"/>
        <v>6</v>
      </c>
      <c r="X380" s="42" t="str">
        <f>API!M380&amp;" "&amp;API!V380</f>
        <v>Steven Benda</v>
      </c>
      <c r="Y380" s="42">
        <f>API!AC380</f>
        <v>0</v>
      </c>
    </row>
    <row r="381" spans="1:25">
      <c r="A381" s="31" t="str">
        <f>IF([1]FINAL!A381=0,"",[1]FINAL!A381)</f>
        <v>Reiss Nelson</v>
      </c>
      <c r="B381" s="31" t="str">
        <f>IF([1]FINAL!B381=0,"",[1]FINAL!B381)</f>
        <v>Nelson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ARS</v>
      </c>
      <c r="F381" s="43">
        <f>IFERROR(VLOOKUP($E381,Table2!$B$1:$C$21,MATCH("MP",Table2!$B$1:$C$1,0),0),"")</f>
        <v>18</v>
      </c>
      <c r="G381" s="32">
        <f>IFERROR(VLOOKUP(A381,PlayingTime!$B$1:$Z$999,MATCH("Min",PlayingTime!$B$2:$Z$2,0),0),0)</f>
        <v>68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68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0.5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0.5</v>
      </c>
      <c r="V381" s="41">
        <f t="shared" si="23"/>
        <v>7</v>
      </c>
      <c r="X381" s="42" t="str">
        <f>API!M381&amp;" "&amp;API!V381</f>
        <v>Fodé Ballo-Touré</v>
      </c>
      <c r="Y381" s="42">
        <f>API!AC381</f>
        <v>2</v>
      </c>
    </row>
    <row r="382" spans="1:25">
      <c r="A382" s="31" t="str">
        <f>IF([1]FINAL!A382=0,"",[1]FINAL!A382)</f>
        <v>David Brooks</v>
      </c>
      <c r="B382" s="31" t="str">
        <f>IF([1]FINAL!B382=0,"",[1]FINAL!B382)</f>
        <v>Brooks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BOU</v>
      </c>
      <c r="F382" s="43">
        <f>IFERROR(VLOOKUP($E382,Table2!$B$1:$C$21,MATCH("MP",Table2!$B$1:$C$1,0),0),"")</f>
        <v>17</v>
      </c>
      <c r="G382" s="32">
        <f>IFERROR(VLOOKUP(A382,PlayingTime!$B$1:$Z$999,MATCH("Min",PlayingTime!$B$2:$Z$2,0),0),0)</f>
        <v>248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248</v>
      </c>
      <c r="L382" s="31">
        <f>IFERROR(VLOOKUP(A382,PlayerStats!$B$1:$Z$999,MATCH("xG",PlayerStats!$B$2:$Z$2,0),0),0)</f>
        <v>1.7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1.7</v>
      </c>
      <c r="Q382" s="31">
        <f>IFERROR(VLOOKUP(A382,PlayerStats!$B$1:$Z$999,MATCH("xAG",PlayerStats!$B$2:$Z$2,0),0),0)</f>
        <v>0.6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0.6</v>
      </c>
      <c r="V382" s="41">
        <f t="shared" si="23"/>
        <v>17</v>
      </c>
      <c r="X382" s="42" t="str">
        <f>API!M382&amp;" "&amp;API!V382</f>
        <v>Devan Tanton</v>
      </c>
      <c r="Y382" s="42">
        <f>API!AC382</f>
        <v>0</v>
      </c>
    </row>
    <row r="383" spans="1:25">
      <c r="A383" s="31" t="str">
        <f>IF([1]FINAL!A383=0,"",[1]FINAL!A383)</f>
        <v>Kevin De Bruyne</v>
      </c>
      <c r="B383" s="31" t="str">
        <f>IF([1]FINAL!B383=0,"",[1]FINAL!B383)</f>
        <v>De Bruyne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MCI</v>
      </c>
      <c r="F383" s="43">
        <f>IFERROR(VLOOKUP($E383,Table2!$B$1:$C$21,MATCH("MP",Table2!$B$1:$C$1,0),0),"")</f>
        <v>17</v>
      </c>
      <c r="G383" s="32">
        <f>IFERROR(VLOOKUP(A383,PlayingTime!$B$1:$Z$999,MATCH("Min",PlayingTime!$B$2:$Z$2,0),0),0)</f>
        <v>22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22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0.2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0.2</v>
      </c>
      <c r="V383" s="41">
        <f t="shared" si="23"/>
        <v>1</v>
      </c>
      <c r="X383" s="42" t="str">
        <f>API!M383&amp;" "&amp;API!V383</f>
        <v>Adrián San Miguel del Castillo</v>
      </c>
      <c r="Y383" s="42">
        <f>API!AC383</f>
        <v>0</v>
      </c>
    </row>
    <row r="384" spans="1:25">
      <c r="A384" s="31" t="str">
        <f>IF([1]FINAL!A384=0,"",[1]FINAL!A384)</f>
        <v>Harvey Barnes</v>
      </c>
      <c r="B384" s="31" t="str">
        <f>IF([1]FINAL!B384=0,"",[1]FINAL!B384)</f>
        <v>Barnes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NEW</v>
      </c>
      <c r="F384" s="43">
        <f>IFERROR(VLOOKUP($E384,Table2!$B$1:$C$21,MATCH("MP",Table2!$B$1:$C$1,0),0),"")</f>
        <v>18</v>
      </c>
      <c r="G384" s="32">
        <f>IFERROR(VLOOKUP(A384,PlayingTime!$B$1:$Z$999,MATCH("Min",PlayingTime!$B$2:$Z$2,0),0),0)</f>
        <v>187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187</v>
      </c>
      <c r="L384" s="31">
        <f>IFERROR(VLOOKUP(A384,PlayerStats!$B$1:$Z$999,MATCH("xG",PlayerStats!$B$2:$Z$2,0),0),0)</f>
        <v>0.7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0.7</v>
      </c>
      <c r="Q384" s="31">
        <f>IFERROR(VLOOKUP(A384,PlayerStats!$B$1:$Z$999,MATCH("xAG",PlayerStats!$B$2:$Z$2,0),0),0)</f>
        <v>0.9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0.9</v>
      </c>
      <c r="V384" s="41">
        <f t="shared" si="23"/>
        <v>17</v>
      </c>
      <c r="X384" s="42" t="str">
        <f>API!M384&amp;" "&amp;API!V384</f>
        <v>Trent Alexander-Arnold</v>
      </c>
      <c r="Y384" s="42">
        <f>API!AC384</f>
        <v>89</v>
      </c>
    </row>
    <row r="385" spans="1:25">
      <c r="A385" s="31" t="str">
        <f>IF([1]FINAL!A385=0,"",[1]FINAL!A385)</f>
        <v>Emile Smith Rowe</v>
      </c>
      <c r="B385" s="31" t="str">
        <f>IF([1]FINAL!B385=0,"",[1]FINAL!B385)</f>
        <v>Smith Rowe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ARS</v>
      </c>
      <c r="F385" s="43">
        <f>IFERROR(VLOOKUP($E385,Table2!$B$1:$C$21,MATCH("MP",Table2!$B$1:$C$1,0),0),"")</f>
        <v>18</v>
      </c>
      <c r="G385" s="32">
        <f>IFERROR(VLOOKUP(A385,PlayingTime!$B$1:$Z$999,MATCH("Min",PlayingTime!$B$2:$Z$2,0),0),0)</f>
        <v>109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109</v>
      </c>
      <c r="L385" s="31">
        <f>IFERROR(VLOOKUP(A385,PlayerStats!$B$1:$Z$999,MATCH("xG",PlayerStats!$B$2:$Z$2,0),0),0)</f>
        <v>0.9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0.9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10</v>
      </c>
      <c r="X385" s="42" t="str">
        <f>API!M385&amp;" "&amp;API!V385</f>
        <v>Alisson Ramses Becker</v>
      </c>
      <c r="Y385" s="42">
        <f>API!AC385</f>
        <v>70</v>
      </c>
    </row>
    <row r="386" spans="1:25">
      <c r="A386" s="31" t="str">
        <f>IF([1]FINAL!A386=0,"",[1]FINAL!A386)</f>
        <v>Kieffer Moore</v>
      </c>
      <c r="B386" s="31" t="str">
        <f>IF([1]FINAL!B386=0,"",[1]FINAL!B386)</f>
        <v>Moore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BOU</v>
      </c>
      <c r="F386" s="43">
        <f>IFERROR(VLOOKUP($E386,Table2!$B$1:$C$21,MATCH("MP",Table2!$B$1:$C$1,0),0),"")</f>
        <v>17</v>
      </c>
      <c r="G386" s="32">
        <f>IFERROR(VLOOKUP(A386,PlayingTime!$B$1:$Z$999,MATCH("Min",PlayingTime!$B$2:$Z$2,0),0),0)</f>
        <v>100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100</v>
      </c>
      <c r="L386" s="31">
        <f>IFERROR(VLOOKUP(A386,PlayerStats!$B$1:$Z$999,MATCH("xG",PlayerStats!$B$2:$Z$2,0),0),0)</f>
        <v>1.1000000000000001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1.1000000000000001</v>
      </c>
      <c r="Q386" s="31">
        <f>IFERROR(VLOOKUP(A386,PlayerStats!$B$1:$Z$999,MATCH("xAG",PlayerStats!$B$2:$Z$2,0),0),0)</f>
        <v>0.2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13</v>
      </c>
      <c r="X386" s="42" t="str">
        <f>API!M386&amp;" "&amp;API!V386</f>
        <v>Stefan Bajcetic</v>
      </c>
      <c r="Y386" s="42">
        <f>API!AC386</f>
        <v>0</v>
      </c>
    </row>
    <row r="387" spans="1:25">
      <c r="A387" s="31" t="str">
        <f>IF([1]FINAL!A387=0,"",[1]FINAL!A387)</f>
        <v>Michael Olakigbe</v>
      </c>
      <c r="B387" s="31" t="str">
        <f>IF([1]FINAL!B387=0,"",[1]FINAL!B387)</f>
        <v>Olakigbe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BRE</v>
      </c>
      <c r="F387" s="43">
        <f>IFERROR(VLOOKUP($E387,Table2!$B$1:$C$21,MATCH("MP",Table2!$B$1:$C$1,0),0),"")</f>
        <v>17</v>
      </c>
      <c r="G387" s="32">
        <f>IFERROR(VLOOKUP(A387,PlayingTime!$B$1:$Z$999,MATCH("Min",PlayingTime!$B$2:$Z$2,0),0),0)</f>
        <v>43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43</v>
      </c>
      <c r="L387" s="31">
        <f>IFERROR(VLOOKUP(A387,PlayerStats!$B$1:$Z$999,MATCH("xG",PlayerStats!$B$2:$Z$2,0),0),0)</f>
        <v>0.1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0.1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6</v>
      </c>
      <c r="X387" s="42" t="str">
        <f>API!M387&amp;" "&amp;API!V387</f>
        <v>Darwin Núñez Ribeiro</v>
      </c>
      <c r="Y387" s="42">
        <f>API!AC387</f>
        <v>64</v>
      </c>
    </row>
    <row r="388" spans="1:25">
      <c r="A388" s="31" t="str">
        <f>IF([1]FINAL!A388=0,"",[1]FINAL!A388)</f>
        <v>Joe Willock</v>
      </c>
      <c r="B388" s="31" t="str">
        <f>IF([1]FINAL!B388=0,"",[1]FINAL!B388)</f>
        <v>Willock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NEW</v>
      </c>
      <c r="F388" s="43">
        <f>IFERROR(VLOOKUP($E388,Table2!$B$1:$C$21,MATCH("MP",Table2!$B$1:$C$1,0),0),"")</f>
        <v>18</v>
      </c>
      <c r="G388" s="32">
        <f>IFERROR(VLOOKUP(A388,PlayingTime!$B$1:$Z$999,MATCH("Min",PlayingTime!$B$2:$Z$2,0),0),0)</f>
        <v>137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137</v>
      </c>
      <c r="L388" s="31">
        <f>IFERROR(VLOOKUP(A388,PlayerStats!$B$1:$Z$999,MATCH("xG",PlayerStats!$B$2:$Z$2,0),0),0)</f>
        <v>0.1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0.1</v>
      </c>
      <c r="Q388" s="31">
        <f>IFERROR(VLOOKUP(A388,PlayerStats!$B$1:$Z$999,MATCH("xAG",PlayerStats!$B$2:$Z$2,0),0),0)</f>
        <v>0.3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0.3</v>
      </c>
      <c r="V388" s="41">
        <f t="shared" si="27"/>
        <v>4</v>
      </c>
      <c r="X388" s="42" t="str">
        <f>API!M388&amp;" "&amp;API!V388</f>
        <v>Diogo Teixeira da Silva</v>
      </c>
      <c r="Y388" s="42">
        <f>API!AC388</f>
        <v>44</v>
      </c>
    </row>
    <row r="389" spans="1:25">
      <c r="A389" s="31" t="str">
        <f>IF([1]FINAL!A389=0,"",[1]FINAL!A389)</f>
        <v>Aleksandar Mitrović</v>
      </c>
      <c r="B389" s="31" t="str">
        <f>IF([1]FINAL!B389=0,"",[1]FINAL!B389)</f>
        <v>Mitrović</v>
      </c>
      <c r="C389" s="31" t="str">
        <f>IF([1]FINAL!C389=0,"",[1]FINAL!C389)</f>
        <v>Mitrovic</v>
      </c>
      <c r="D389" s="31" t="str">
        <f>IF([1]FINAL!D389=0,"",[1]FINAL!D389)</f>
        <v>Aleksandar Mitrovic</v>
      </c>
      <c r="E389" s="42" t="str">
        <f>[1]FINAL!M389</f>
        <v>FUL</v>
      </c>
      <c r="F389" s="43">
        <f>IFERROR(VLOOKUP($E389,Table2!$B$1:$C$21,MATCH("MP",Table2!$B$1:$C$1,0),0),"")</f>
        <v>18</v>
      </c>
      <c r="G389" s="32">
        <f>IFERROR(VLOOKUP(A389,PlayingTime!$B$1:$Z$999,MATCH("Min",PlayingTime!$B$2:$Z$2,0),0),0)</f>
        <v>33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33</v>
      </c>
      <c r="L389" s="31">
        <f>IFERROR(VLOOKUP(A389,PlayerStats!$B$1:$Z$999,MATCH("xG",PlayerStats!$B$2:$Z$2,0),0),0)</f>
        <v>0.2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0.2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1</v>
      </c>
      <c r="X389" s="42" t="str">
        <f>API!M389&amp;" "&amp;API!V389</f>
        <v>Harvey Elliott</v>
      </c>
      <c r="Y389" s="42">
        <f>API!AC389</f>
        <v>25</v>
      </c>
    </row>
    <row r="390" spans="1:25">
      <c r="A390" s="31" t="str">
        <f>IF([1]FINAL!A390=0,"",[1]FINAL!A390)</f>
        <v>Adama Traoré</v>
      </c>
      <c r="B390" s="31" t="str">
        <f>IF([1]FINAL!B390=0,"",[1]FINAL!B390)</f>
        <v>Adama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FUL</v>
      </c>
      <c r="F390" s="43">
        <f>IFERROR(VLOOKUP($E390,Table2!$B$1:$C$21,MATCH("MP",Table2!$B$1:$C$1,0),0),"")</f>
        <v>18</v>
      </c>
      <c r="G390" s="32">
        <f>IFERROR(VLOOKUP(A390,PlayingTime!$B$1:$Z$999,MATCH("Min",PlayingTime!$B$2:$Z$2,0),0),0)</f>
        <v>44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44</v>
      </c>
      <c r="L390" s="31">
        <f>IFERROR(VLOOKUP(A390,PlayerStats!$B$1:$Z$999,MATCH("xG",PlayerStats!$B$2:$Z$2,0),0),0)</f>
        <v>0.2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0.2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4</v>
      </c>
      <c r="X390" s="42" t="str">
        <f>API!M390&amp;" "&amp;API!V390</f>
        <v>Fabio Henrique Tavares</v>
      </c>
      <c r="Y390" s="42">
        <f>API!AC390</f>
        <v>0</v>
      </c>
    </row>
    <row r="391" spans="1:25">
      <c r="A391" s="31" t="str">
        <f>IF([1]FINAL!A391=0,"",[1]FINAL!A391)</f>
        <v>Manor Solomon</v>
      </c>
      <c r="B391" s="31" t="str">
        <f>IF([1]FINAL!B391=0,"",[1]FINAL!B391)</f>
        <v>Solomon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TOT</v>
      </c>
      <c r="F391" s="43">
        <f>IFERROR(VLOOKUP($E391,Table2!$B$1:$C$21,MATCH("MP",Table2!$B$1:$C$1,0),0),"")</f>
        <v>18</v>
      </c>
      <c r="G391" s="32">
        <f>IFERROR(VLOOKUP(A391,PlayingTime!$B$1:$Z$999,MATCH("Min",PlayingTime!$B$2:$Z$2,0),0),0)</f>
        <v>199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199</v>
      </c>
      <c r="L391" s="31">
        <f>IFERROR(VLOOKUP(A391,PlayerStats!$B$1:$Z$999,MATCH("xG",PlayerStats!$B$2:$Z$2,0),0),0)</f>
        <v>0.4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0.4</v>
      </c>
      <c r="Q391" s="31">
        <f>IFERROR(VLOOKUP(A391,PlayerStats!$B$1:$Z$999,MATCH("xAG",PlayerStats!$B$2:$Z$2,0),0),0)</f>
        <v>0.8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0.8</v>
      </c>
      <c r="V391" s="41">
        <f t="shared" si="27"/>
        <v>14</v>
      </c>
      <c r="X391" s="42" t="str">
        <f>API!M391&amp;" "&amp;API!V391</f>
        <v>Cody Gakpo</v>
      </c>
      <c r="Y391" s="42">
        <f>API!AC391</f>
        <v>32</v>
      </c>
    </row>
    <row r="392" spans="1:25">
      <c r="A392" s="31" t="str">
        <f>IF([1]FINAL!A392=0,"",[1]FINAL!A392)</f>
        <v>Divock Origi</v>
      </c>
      <c r="B392" s="31" t="str">
        <f>IF([1]FINAL!B392=0,"",[1]FINAL!B392)</f>
        <v>Origi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NFO</v>
      </c>
      <c r="F392" s="43">
        <f>IFERROR(VLOOKUP($E392,Table2!$B$1:$C$21,MATCH("MP",Table2!$B$1:$C$1,0),0),"")</f>
        <v>18</v>
      </c>
      <c r="G392" s="32">
        <f>IFERROR(VLOOKUP(A392,PlayingTime!$B$1:$Z$999,MATCH("Min",PlayingTime!$B$2:$Z$2,0),0),0)</f>
        <v>182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182</v>
      </c>
      <c r="L392" s="31">
        <f>IFERROR(VLOOKUP(A392,PlayerStats!$B$1:$Z$999,MATCH("xG",PlayerStats!$B$2:$Z$2,0),0),0)</f>
        <v>0.2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0.2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8</v>
      </c>
      <c r="X392" s="42" t="str">
        <f>API!M392&amp;" "&amp;API!V392</f>
        <v>Joe Gomez</v>
      </c>
      <c r="Y392" s="42">
        <f>API!AC392</f>
        <v>32</v>
      </c>
    </row>
    <row r="393" spans="1:25">
      <c r="A393" s="31" t="str">
        <f>IF([1]FINAL!A393=0,"",[1]FINAL!A393)</f>
        <v>Ian Maatsen</v>
      </c>
      <c r="B393" s="31" t="str">
        <f>IF([1]FINAL!B393=0,"",[1]FINAL!B393)</f>
        <v>Maatsen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CHE</v>
      </c>
      <c r="F393" s="43">
        <f>IFERROR(VLOOKUP($E393,Table2!$B$1:$C$21,MATCH("MP",Table2!$B$1:$C$1,0),0),"")</f>
        <v>18</v>
      </c>
      <c r="G393" s="32">
        <f>IFERROR(VLOOKUP(A393,PlayingTime!$B$1:$Z$999,MATCH("Min",PlayingTime!$B$2:$Z$2,0),0),0)</f>
        <v>152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152</v>
      </c>
      <c r="L393" s="31">
        <f>IFERROR(VLOOKUP(A393,PlayerStats!$B$1:$Z$999,MATCH("xG",PlayerStats!$B$2:$Z$2,0),0),0)</f>
        <v>0.4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0.4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10</v>
      </c>
      <c r="X393" s="42" t="str">
        <f>API!M393&amp;" "&amp;API!V393</f>
        <v>Jordan Henderson</v>
      </c>
      <c r="Y393" s="42">
        <f>API!AC393</f>
        <v>0</v>
      </c>
    </row>
    <row r="394" spans="1:25">
      <c r="A394" s="31" t="str">
        <f>IF([1]FINAL!A394=0,"",[1]FINAL!A394)</f>
        <v>Philippe Coutinho Correia</v>
      </c>
      <c r="B394" s="31" t="str">
        <f>IF([1]FINAL!B394=0,"",[1]FINAL!B394)</f>
        <v>Coutinho</v>
      </c>
      <c r="C394" s="31" t="str">
        <f>IF([1]FINAL!C394=0,"",[1]FINAL!C394)</f>
        <v>Philippe Coutinho</v>
      </c>
      <c r="D394" s="31" t="str">
        <f>IF([1]FINAL!D394=0,"",[1]FINAL!D394)</f>
        <v/>
      </c>
      <c r="E394" s="42" t="str">
        <f>[1]FINAL!M394</f>
        <v>AVL</v>
      </c>
      <c r="F394" s="43">
        <f>IFERROR(VLOOKUP($E394,Table2!$B$1:$C$21,MATCH("MP",Table2!$B$1:$C$1,0),0),"")</f>
        <v>18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25</v>
      </c>
      <c r="J394" s="32">
        <f>IFERROR(VLOOKUP(D394,PlayingTime!$B$1:$Z$999,MATCH("Min",PlayingTime!$B$2:$Z$2,0),0),0)</f>
        <v>0</v>
      </c>
      <c r="K394" s="37">
        <f t="shared" si="24"/>
        <v>25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0.1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2</v>
      </c>
      <c r="X394" s="42" t="str">
        <f>API!M394&amp;" "&amp;API!V394</f>
        <v>Curtis Jones</v>
      </c>
      <c r="Y394" s="42">
        <f>API!AC394</f>
        <v>14</v>
      </c>
    </row>
    <row r="395" spans="1:25">
      <c r="A395" s="31" t="str">
        <f>IF([1]FINAL!A395=0,"",[1]FINAL!A395)</f>
        <v>Luke Harris</v>
      </c>
      <c r="B395" s="31" t="str">
        <f>IF([1]FINAL!B395=0,"",[1]FINAL!B395)</f>
        <v>Harris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FUL</v>
      </c>
      <c r="F395" s="43">
        <f>IFERROR(VLOOKUP($E395,Table2!$B$1:$C$21,MATCH("MP",Table2!$B$1:$C$1,0),0),"")</f>
        <v>18</v>
      </c>
      <c r="G395" s="32">
        <f>IFERROR(VLOOKUP(A395,PlayingTime!$B$1:$Z$999,MATCH("Min",PlayingTime!$B$2:$Z$2,0),0),0)</f>
        <v>75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75</v>
      </c>
      <c r="L395" s="31">
        <f>IFERROR(VLOOKUP(A395,PlayerStats!$B$1:$Z$999,MATCH("xG",PlayerStats!$B$2:$Z$2,0),0),0)</f>
        <v>0.3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0.3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2</v>
      </c>
      <c r="X395" s="42" t="str">
        <f>API!M395&amp;" "&amp;API!V395</f>
        <v>Caoimhin Kelleher</v>
      </c>
      <c r="Y395" s="42">
        <f>API!AC395</f>
        <v>7</v>
      </c>
    </row>
    <row r="396" spans="1:25">
      <c r="A396" s="31" t="str">
        <f>IF([1]FINAL!A396=0,"",[1]FINAL!A396)</f>
        <v>Tom Davies</v>
      </c>
      <c r="B396" s="31" t="str">
        <f>IF([1]FINAL!B396=0,"",[1]FINAL!B396)</f>
        <v>T.Davies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SHU</v>
      </c>
      <c r="F396" s="43">
        <f>IFERROR(VLOOKUP($E396,Table2!$B$1:$C$21,MATCH("MP",Table2!$B$1:$C$1,0),0),"")</f>
        <v>18</v>
      </c>
      <c r="G396" s="32">
        <f>IFERROR(VLOOKUP(A396,PlayingTime!$B$1:$Z$999,MATCH("Min",PlayingTime!$B$2:$Z$2,0),0),0)</f>
        <v>60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60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0.1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0.1</v>
      </c>
      <c r="V396" s="41">
        <f t="shared" si="27"/>
        <v>2</v>
      </c>
      <c r="X396" s="42" t="str">
        <f>API!M396&amp;" "&amp;API!V396</f>
        <v>Ibrahima Konaté</v>
      </c>
      <c r="Y396" s="42">
        <f>API!AC396</f>
        <v>35</v>
      </c>
    </row>
    <row r="397" spans="1:25">
      <c r="A397" s="31" t="str">
        <f>IF([1]FINAL!A397=0,"",[1]FINAL!A397)</f>
        <v>Noni Madueke</v>
      </c>
      <c r="B397" s="31" t="str">
        <f>IF([1]FINAL!B397=0,"",[1]FINAL!B397)</f>
        <v>Madueke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CHE</v>
      </c>
      <c r="F397" s="43">
        <f>IFERROR(VLOOKUP($E397,Table2!$B$1:$C$21,MATCH("MP",Table2!$B$1:$C$1,0),0),"")</f>
        <v>18</v>
      </c>
      <c r="G397" s="32">
        <f>IFERROR(VLOOKUP(A397,PlayingTime!$B$1:$Z$999,MATCH("Min",PlayingTime!$B$2:$Z$2,0),0),0)</f>
        <v>134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134</v>
      </c>
      <c r="L397" s="31">
        <f>IFERROR(VLOOKUP(A397,PlayerStats!$B$1:$Z$999,MATCH("xG",PlayerStats!$B$2:$Z$2,0),0),0)</f>
        <v>0.2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0.2</v>
      </c>
      <c r="Q397" s="31">
        <f>IFERROR(VLOOKUP(A397,PlayerStats!$B$1:$Z$999,MATCH("xAG",PlayerStats!$B$2:$Z$2,0),0),0)</f>
        <v>0.3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0.3</v>
      </c>
      <c r="V397" s="41">
        <f t="shared" si="27"/>
        <v>8</v>
      </c>
      <c r="X397" s="42" t="str">
        <f>API!M397&amp;" "&amp;API!V397</f>
        <v>Luis Díaz</v>
      </c>
      <c r="Y397" s="42">
        <f>API!AC397</f>
        <v>51</v>
      </c>
    </row>
    <row r="398" spans="1:25">
      <c r="A398" s="31" t="str">
        <f>IF([1]FINAL!A398=0,"",[1]FINAL!A398)</f>
        <v>Hannibal Mejbri</v>
      </c>
      <c r="B398" s="31" t="str">
        <f>IF([1]FINAL!B398=0,"",[1]FINAL!B398)</f>
        <v>Hannibal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MUN</v>
      </c>
      <c r="F398" s="43">
        <f>IFERROR(VLOOKUP($E398,Table2!$B$1:$C$21,MATCH("MP",Table2!$B$1:$C$1,0),0),"")</f>
        <v>18</v>
      </c>
      <c r="G398" s="32">
        <f>IFERROR(VLOOKUP(A398,PlayingTime!$B$1:$Z$999,MATCH("Min",PlayingTime!$B$2:$Z$2,0),0),0)</f>
        <v>132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132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0.4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0.4</v>
      </c>
      <c r="V398" s="41">
        <f t="shared" si="27"/>
        <v>10</v>
      </c>
      <c r="X398" s="42" t="str">
        <f>API!M398&amp;" "&amp;API!V398</f>
        <v>Alexis Mac Allister</v>
      </c>
      <c r="Y398" s="42">
        <f>API!AC398</f>
        <v>31</v>
      </c>
    </row>
    <row r="399" spans="1:25">
      <c r="A399" s="31" t="str">
        <f>IF([1]FINAL!A399=0,"",[1]FINAL!A399)</f>
        <v>Tariq Lamptey</v>
      </c>
      <c r="B399" s="31" t="str">
        <f>IF([1]FINAL!B399=0,"",[1]FINAL!B399)</f>
        <v>Lamptey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BHA</v>
      </c>
      <c r="F399" s="43">
        <f>IFERROR(VLOOKUP($E399,Table2!$B$1:$C$21,MATCH("MP",Table2!$B$1:$C$1,0),0),"")</f>
        <v>18</v>
      </c>
      <c r="G399" s="32">
        <f>IFERROR(VLOOKUP(A399,PlayingTime!$B$1:$Z$999,MATCH("Min",PlayingTime!$B$2:$Z$2,0),0),0)</f>
        <v>173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173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0.4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0.4</v>
      </c>
      <c r="V399" s="41">
        <f t="shared" si="27"/>
        <v>9</v>
      </c>
      <c r="X399" s="42" t="str">
        <f>API!M399&amp;" "&amp;API!V399</f>
        <v>Joel Matip</v>
      </c>
      <c r="Y399" s="42">
        <f>API!AC399</f>
        <v>21</v>
      </c>
    </row>
    <row r="400" spans="1:25">
      <c r="A400" s="31" t="str">
        <f>IF([1]FINAL!A400=0,"",[1]FINAL!A400)</f>
        <v>Pablo Fornals Malla</v>
      </c>
      <c r="B400" s="31" t="str">
        <f>IF([1]FINAL!B400=0,"",[1]FINAL!B400)</f>
        <v>P.Fornals</v>
      </c>
      <c r="C400" s="31" t="str">
        <f>IF([1]FINAL!C400=0,"",[1]FINAL!C400)</f>
        <v>Pablo Fornals</v>
      </c>
      <c r="D400" s="31" t="str">
        <f>IF([1]FINAL!D400=0,"",[1]FINAL!D400)</f>
        <v/>
      </c>
      <c r="E400" s="42" t="str">
        <f>[1]FINAL!M400</f>
        <v>WHU</v>
      </c>
      <c r="F400" s="43">
        <f>IFERROR(VLOOKUP($E400,Table2!$B$1:$C$21,MATCH("MP",Table2!$B$1:$C$1,0),0),"")</f>
        <v>18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246</v>
      </c>
      <c r="J400" s="32">
        <f>IFERROR(VLOOKUP(D400,PlayingTime!$B$1:$Z$999,MATCH("Min",PlayingTime!$B$2:$Z$2,0),0),0)</f>
        <v>0</v>
      </c>
      <c r="K400" s="37">
        <f t="shared" si="24"/>
        <v>246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0.3</v>
      </c>
      <c r="O400" s="31">
        <f>IFERROR(VLOOKUP(D400,PlayerStats!$B$1:$Z$999,MATCH("xG",PlayerStats!$B$2:$Z$2,0),0),0)</f>
        <v>0</v>
      </c>
      <c r="P400" s="39">
        <f t="shared" si="25"/>
        <v>0.3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0.2</v>
      </c>
      <c r="T400" s="31">
        <f>IFERROR(VLOOKUP(D400,PlayerStats!$B$1:$Z$999,MATCH("xAG",PlayerStats!$B$2:$Z$2,0),0),0)</f>
        <v>0</v>
      </c>
      <c r="U400" s="39">
        <f t="shared" si="26"/>
        <v>0.2</v>
      </c>
      <c r="V400" s="41">
        <f t="shared" si="27"/>
        <v>14</v>
      </c>
      <c r="X400" s="42" t="str">
        <f>API!M400&amp;" "&amp;API!V400</f>
        <v>Nathaniel Phillips</v>
      </c>
      <c r="Y400" s="42">
        <f>API!AC400</f>
        <v>0</v>
      </c>
    </row>
    <row r="401" spans="1:25">
      <c r="A401" s="31" t="str">
        <f>IF([1]FINAL!A401=0,"",[1]FINAL!A401)</f>
        <v>Nathan Redmond</v>
      </c>
      <c r="B401" s="31" t="str">
        <f>IF([1]FINAL!B401=0,"",[1]FINAL!B401)</f>
        <v>Redmond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BUR</v>
      </c>
      <c r="F401" s="43">
        <f>IFERROR(VLOOKUP($E401,Table2!$B$1:$C$21,MATCH("MP",Table2!$B$1:$C$1,0),0),"")</f>
        <v>18</v>
      </c>
      <c r="G401" s="32">
        <f>IFERROR(VLOOKUP(A401,PlayingTime!$B$1:$Z$999,MATCH("Min",PlayingTime!$B$2:$Z$2,0),0),0)</f>
        <v>136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136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0.3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0.3</v>
      </c>
      <c r="V401" s="41">
        <f t="shared" si="27"/>
        <v>10</v>
      </c>
      <c r="X401" s="42" t="str">
        <f>API!M401&amp;" "&amp;API!V401</f>
        <v>Andrew Robertson</v>
      </c>
      <c r="Y401" s="42">
        <f>API!AC401</f>
        <v>26</v>
      </c>
    </row>
    <row r="402" spans="1:25">
      <c r="A402" s="31" t="str">
        <f>IF([1]FINAL!A402=0,"",[1]FINAL!A402)</f>
        <v>Nathan Redmond</v>
      </c>
      <c r="B402" s="31" t="str">
        <f>IF([1]FINAL!B402=0,"",[1]FINAL!B402)</f>
        <v>Redmond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BUR</v>
      </c>
      <c r="F402" s="43">
        <f>IFERROR(VLOOKUP($E402,Table2!$B$1:$C$21,MATCH("MP",Table2!$B$1:$C$1,0),0),"")</f>
        <v>18</v>
      </c>
      <c r="G402" s="32">
        <f>IFERROR(VLOOKUP(A402,PlayingTime!$B$1:$Z$999,MATCH("Min",PlayingTime!$B$2:$Z$2,0),0),0)</f>
        <v>136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136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0.3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0.3</v>
      </c>
      <c r="V402" s="41">
        <f t="shared" si="27"/>
        <v>10</v>
      </c>
      <c r="X402" s="42" t="str">
        <f>API!M402&amp;" "&amp;API!V402</f>
        <v>Mohamed Salah</v>
      </c>
      <c r="Y402" s="42">
        <f>API!AC402</f>
        <v>137</v>
      </c>
    </row>
    <row r="403" spans="1:25">
      <c r="A403" s="31" t="str">
        <f>IF([1]FINAL!A403=0,"",[1]FINAL!A403)</f>
        <v>Jakub Kiwior</v>
      </c>
      <c r="B403" s="31" t="str">
        <f>IF([1]FINAL!B403=0,"",[1]FINAL!B403)</f>
        <v>Kiwior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ARS</v>
      </c>
      <c r="F403" s="43">
        <f>IFERROR(VLOOKUP($E403,Table2!$B$1:$C$21,MATCH("MP",Table2!$B$1:$C$1,0),0),"")</f>
        <v>18</v>
      </c>
      <c r="G403" s="32">
        <f>IFERROR(VLOOKUP(A403,PlayingTime!$B$1:$Z$999,MATCH("Min",PlayingTime!$B$2:$Z$2,0),0),0)</f>
        <v>249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249</v>
      </c>
      <c r="L403" s="31">
        <f>IFERROR(VLOOKUP(A403,PlayerStats!$B$1:$Z$999,MATCH("xG",PlayerStats!$B$2:$Z$2,0),0),0)</f>
        <v>0.5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0.5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12</v>
      </c>
      <c r="X403" s="42" t="str">
        <f>API!M403&amp;" "&amp;API!V403</f>
        <v>Dominik Szoboszlai</v>
      </c>
      <c r="Y403" s="42">
        <f>API!AC403</f>
        <v>70</v>
      </c>
    </row>
    <row r="404" spans="1:25">
      <c r="A404" s="31" t="str">
        <f>IF([1]FINAL!A404=0,"",[1]FINAL!A404)</f>
        <v>Mikkel Damsgaard</v>
      </c>
      <c r="B404" s="31" t="str">
        <f>IF([1]FINAL!B404=0,"",[1]FINAL!B404)</f>
        <v>Damsgaard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BRE</v>
      </c>
      <c r="F404" s="43">
        <f>IFERROR(VLOOKUP($E404,Table2!$B$1:$C$21,MATCH("MP",Table2!$B$1:$C$1,0),0),"")</f>
        <v>17</v>
      </c>
      <c r="G404" s="32">
        <f>IFERROR(VLOOKUP(A404,PlayingTime!$B$1:$Z$999,MATCH("Min",PlayingTime!$B$2:$Z$2,0),0),0)</f>
        <v>169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169</v>
      </c>
      <c r="L404" s="31">
        <f>IFERROR(VLOOKUP(A404,PlayerStats!$B$1:$Z$999,MATCH("xG",PlayerStats!$B$2:$Z$2,0),0),0)</f>
        <v>0.3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0.3</v>
      </c>
      <c r="Q404" s="31">
        <f>IFERROR(VLOOKUP(A404,PlayerStats!$B$1:$Z$999,MATCH("xAG",PlayerStats!$B$2:$Z$2,0),0),0)</f>
        <v>0.1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0.1</v>
      </c>
      <c r="V404" s="41">
        <f t="shared" si="27"/>
        <v>7</v>
      </c>
      <c r="X404" s="42" t="str">
        <f>API!M404&amp;" "&amp;API!V404</f>
        <v>Thiago Alcántara do Nascimento</v>
      </c>
      <c r="Y404" s="42">
        <f>API!AC404</f>
        <v>0</v>
      </c>
    </row>
    <row r="405" spans="1:25">
      <c r="A405" s="31" t="str">
        <f>IF([1]FINAL!A405=0,"",[1]FINAL!A405)</f>
        <v>Carney Chukwuemeka</v>
      </c>
      <c r="B405" s="31" t="str">
        <f>IF([1]FINAL!B405=0,"",[1]FINAL!B405)</f>
        <v>Chukwuemeka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CHE</v>
      </c>
      <c r="F405" s="43">
        <f>IFERROR(VLOOKUP($E405,Table2!$B$1:$C$21,MATCH("MP",Table2!$B$1:$C$1,0),0),"")</f>
        <v>18</v>
      </c>
      <c r="G405" s="32">
        <f>IFERROR(VLOOKUP(A405,PlayingTime!$B$1:$Z$999,MATCH("Min",PlayingTime!$B$2:$Z$2,0),0),0)</f>
        <v>125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125</v>
      </c>
      <c r="L405" s="31">
        <f>IFERROR(VLOOKUP(A405,PlayerStats!$B$1:$Z$999,MATCH("xG",PlayerStats!$B$2:$Z$2,0),0),0)</f>
        <v>0.1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0.1</v>
      </c>
      <c r="Q405" s="31">
        <f>IFERROR(VLOOKUP(A405,PlayerStats!$B$1:$Z$999,MATCH("xAG",PlayerStats!$B$2:$Z$2,0),0),0)</f>
        <v>0.1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0.1</v>
      </c>
      <c r="V405" s="41">
        <f t="shared" si="27"/>
        <v>6</v>
      </c>
      <c r="X405" s="42" t="str">
        <f>API!M405&amp;" "&amp;API!V405</f>
        <v>Konstantinos Tsimikas</v>
      </c>
      <c r="Y405" s="42">
        <f>API!AC405</f>
        <v>45</v>
      </c>
    </row>
    <row r="406" spans="1:25">
      <c r="A406" s="31" t="str">
        <f>IF([1]FINAL!A406=0,"",[1]FINAL!A406)</f>
        <v>Anass Zaroury</v>
      </c>
      <c r="B406" s="31" t="str">
        <f>IF([1]FINAL!B406=0,"",[1]FINAL!B406)</f>
        <v>Zaroury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BUR</v>
      </c>
      <c r="F406" s="43">
        <f>IFERROR(VLOOKUP($E406,Table2!$B$1:$C$21,MATCH("MP",Table2!$B$1:$C$1,0),0),"")</f>
        <v>18</v>
      </c>
      <c r="G406" s="32">
        <f>IFERROR(VLOOKUP(A406,PlayingTime!$B$1:$Z$999,MATCH("Min",PlayingTime!$B$2:$Z$2,0),0),0)</f>
        <v>137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137</v>
      </c>
      <c r="L406" s="31">
        <f>IFERROR(VLOOKUP(A406,PlayerStats!$B$1:$Z$999,MATCH("xG",PlayerStats!$B$2:$Z$2,0),0),0)</f>
        <v>0.2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0.2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3</v>
      </c>
      <c r="X406" s="42" t="str">
        <f>API!M406&amp;" "&amp;API!V406</f>
        <v>Sepp van den Berg</v>
      </c>
      <c r="Y406" s="42">
        <f>API!AC406</f>
        <v>0</v>
      </c>
    </row>
    <row r="407" spans="1:25">
      <c r="A407" s="31" t="str">
        <f>IF([1]FINAL!A407=0,"",[1]FINAL!A407)</f>
        <v>Albert Sambi Lokonga</v>
      </c>
      <c r="B407" s="31" t="str">
        <f>IF([1]FINAL!B407=0,"",[1]FINAL!B407)</f>
        <v>Sambi</v>
      </c>
      <c r="C407" s="31" t="str">
        <f>IF([1]FINAL!C407=0,"",[1]FINAL!C407)</f>
        <v>Lokonga</v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17</v>
      </c>
      <c r="G407" s="32">
        <f>IFERROR(VLOOKUP(A407,PlayingTime!$B$1:$Z$999,MATCH("Min",PlayingTime!$B$2:$Z$2,0),0),0)</f>
        <v>227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227</v>
      </c>
      <c r="L407" s="31">
        <f>IFERROR(VLOOKUP(A407,PlayerStats!$B$1:$Z$999,MATCH("xG",PlayerStats!$B$2:$Z$2,0),0),0)</f>
        <v>0.1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0.1</v>
      </c>
      <c r="Q407" s="31">
        <f>IFERROR(VLOOKUP(A407,PlayerStats!$B$1:$Z$999,MATCH("xAG",PlayerStats!$B$2:$Z$2,0),0),0)</f>
        <v>0.1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0.1</v>
      </c>
      <c r="V407" s="41">
        <f t="shared" si="27"/>
        <v>7</v>
      </c>
      <c r="X407" s="42" t="str">
        <f>API!M407&amp;" "&amp;API!V407</f>
        <v>Virgil van Dijk</v>
      </c>
      <c r="Y407" s="42">
        <f>API!AC407</f>
        <v>63</v>
      </c>
    </row>
    <row r="408" spans="1:25">
      <c r="A408" s="31" t="str">
        <f>IF([1]FINAL!A408=0,"",[1]FINAL!A408)</f>
        <v>Danny Ings</v>
      </c>
      <c r="B408" s="31" t="str">
        <f>IF([1]FINAL!B408=0,"",[1]FINAL!B408)</f>
        <v>Ings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WHU</v>
      </c>
      <c r="F408" s="43">
        <f>IFERROR(VLOOKUP($E408,Table2!$B$1:$C$21,MATCH("MP",Table2!$B$1:$C$1,0),0),"")</f>
        <v>18</v>
      </c>
      <c r="G408" s="32">
        <f>IFERROR(VLOOKUP(A408,PlayingTime!$B$1:$Z$999,MATCH("Min",PlayingTime!$B$2:$Z$2,0),0),0)</f>
        <v>142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142</v>
      </c>
      <c r="L408" s="31">
        <f>IFERROR(VLOOKUP(A408,PlayerStats!$B$1:$Z$999,MATCH("xG",PlayerStats!$B$2:$Z$2,0),0),0)</f>
        <v>0.1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0.1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10</v>
      </c>
      <c r="X408" s="42" t="str">
        <f>API!M408&amp;" "&amp;API!V408</f>
        <v>Jarell Quansah</v>
      </c>
      <c r="Y408" s="42">
        <f>API!AC408</f>
        <v>6</v>
      </c>
    </row>
    <row r="409" spans="1:25">
      <c r="A409" s="31" t="str">
        <f>IF([1]FINAL!A409=0,"",[1]FINAL!A409)</f>
        <v>Cheikhou Kouyaté</v>
      </c>
      <c r="B409" s="31" t="str">
        <f>IF([1]FINAL!B409=0,"",[1]FINAL!B409)</f>
        <v>Kouyaté</v>
      </c>
      <c r="C409" s="31" t="str">
        <f>IF([1]FINAL!C409=0,"",[1]FINAL!C409)</f>
        <v>Kouyate</v>
      </c>
      <c r="D409" s="31" t="str">
        <f>IF([1]FINAL!D409=0,"",[1]FINAL!D409)</f>
        <v/>
      </c>
      <c r="E409" s="42" t="str">
        <f>[1]FINAL!M409</f>
        <v>NFO</v>
      </c>
      <c r="F409" s="43">
        <f>IFERROR(VLOOKUP($E409,Table2!$B$1:$C$21,MATCH("MP",Table2!$B$1:$C$1,0),0),"")</f>
        <v>18</v>
      </c>
      <c r="G409" s="32">
        <f>IFERROR(VLOOKUP(A409,PlayingTime!$B$1:$Z$999,MATCH("Min",PlayingTime!$B$2:$Z$2,0),0),0)</f>
        <v>204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204</v>
      </c>
      <c r="L409" s="31">
        <f>IFERROR(VLOOKUP(A409,PlayerStats!$B$1:$Z$999,MATCH("xG",PlayerStats!$B$2:$Z$2,0),0),0)</f>
        <v>0.3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0.3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9</v>
      </c>
      <c r="X409" s="42" t="str">
        <f>API!M409&amp;" "&amp;API!V409</f>
        <v>Bobby Clark</v>
      </c>
      <c r="Y409" s="42">
        <f>API!AC409</f>
        <v>0</v>
      </c>
    </row>
    <row r="410" spans="1:25">
      <c r="A410" s="31" t="str">
        <f>IF([1]FINAL!A410=0,"",[1]FINAL!A410)</f>
        <v>Jadon Sancho</v>
      </c>
      <c r="B410" s="31" t="str">
        <f>IF([1]FINAL!B410=0,"",[1]FINAL!B410)</f>
        <v>Sancho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MUN</v>
      </c>
      <c r="F410" s="43">
        <f>IFERROR(VLOOKUP($E410,Table2!$B$1:$C$21,MATCH("MP",Table2!$B$1:$C$1,0),0),"")</f>
        <v>18</v>
      </c>
      <c r="G410" s="32">
        <f>IFERROR(VLOOKUP(A410,PlayingTime!$B$1:$Z$999,MATCH("Min",PlayingTime!$B$2:$Z$2,0),0),0)</f>
        <v>79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79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0.1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0.1</v>
      </c>
      <c r="V410" s="41">
        <f t="shared" si="27"/>
        <v>3</v>
      </c>
      <c r="X410" s="42" t="str">
        <f>API!M410&amp;" "&amp;API!V410</f>
        <v>Ben Doak</v>
      </c>
      <c r="Y410" s="42">
        <f>API!AC410</f>
        <v>1</v>
      </c>
    </row>
    <row r="411" spans="1:25">
      <c r="A411" s="31" t="str">
        <f>IF([1]FINAL!A411=0,"",[1]FINAL!A411)</f>
        <v>Davinson Sánchez</v>
      </c>
      <c r="B411" s="31" t="str">
        <f>IF([1]FINAL!B411=0,"",[1]FINAL!B411)</f>
        <v>Sánchez</v>
      </c>
      <c r="C411" s="31" t="str">
        <f>IF([1]FINAL!C411=0,"",[1]FINAL!C411)</f>
        <v>D Sanchez</v>
      </c>
      <c r="D411" s="31" t="str">
        <f>IF([1]FINAL!D411=0,"",[1]FINAL!D411)</f>
        <v>Davinson Sanchez</v>
      </c>
      <c r="E411" s="42" t="str">
        <f>[1]FINAL!M411</f>
        <v>TOT</v>
      </c>
      <c r="F411" s="43">
        <f>IFERROR(VLOOKUP($E411,Table2!$B$1:$C$21,MATCH("MP",Table2!$B$1:$C$1,0),0),"")</f>
        <v>18</v>
      </c>
      <c r="G411" s="32">
        <f>IFERROR(VLOOKUP(A411,PlayingTime!$B$1:$Z$999,MATCH("Min",PlayingTime!$B$2:$Z$2,0),0),0)</f>
        <v>77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77</v>
      </c>
      <c r="L411" s="31">
        <f>IFERROR(VLOOKUP(A411,PlayerStats!$B$1:$Z$999,MATCH("xG",PlayerStats!$B$2:$Z$2,0),0),0)</f>
        <v>0.1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0.1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James McConnell</v>
      </c>
      <c r="Y411" s="42">
        <f>API!AC411</f>
        <v>1</v>
      </c>
    </row>
    <row r="412" spans="1:25">
      <c r="A412" s="31" t="str">
        <f>IF([1]FINAL!A412=0,"",[1]FINAL!A412)</f>
        <v>Gonzalo Montiel</v>
      </c>
      <c r="B412" s="31" t="str">
        <f>IF([1]FINAL!B412=0,"",[1]FINAL!B412)</f>
        <v>G.Montiel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NFO</v>
      </c>
      <c r="F412" s="43">
        <f>IFERROR(VLOOKUP($E412,Table2!$B$1:$C$21,MATCH("MP",Table2!$B$1:$C$1,0),0),"")</f>
        <v>18</v>
      </c>
      <c r="G412" s="32">
        <f>IFERROR(VLOOKUP(A412,PlayingTime!$B$1:$Z$999,MATCH("Min",PlayingTime!$B$2:$Z$2,0),0),0)</f>
        <v>168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168</v>
      </c>
      <c r="L412" s="31">
        <f>IFERROR(VLOOKUP(A412,PlayerStats!$B$1:$Z$999,MATCH("xG",PlayerStats!$B$2:$Z$2,0),0),0)</f>
        <v>0.1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0.1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2</v>
      </c>
      <c r="X412" s="42" t="str">
        <f>API!M412&amp;" "&amp;API!V412</f>
        <v>Wataru Endo</v>
      </c>
      <c r="Y412" s="42">
        <f>API!AC412</f>
        <v>21</v>
      </c>
    </row>
    <row r="413" spans="1:25">
      <c r="A413" s="31" t="str">
        <f>IF([1]FINAL!A413=0,"",[1]FINAL!A413)</f>
        <v>Aaron Cresswell</v>
      </c>
      <c r="B413" s="31" t="str">
        <f>IF([1]FINAL!B413=0,"",[1]FINAL!B413)</f>
        <v>Cresswell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WHU</v>
      </c>
      <c r="F413" s="43">
        <f>IFERROR(VLOOKUP($E413,Table2!$B$1:$C$21,MATCH("MP",Table2!$B$1:$C$1,0),0),"")</f>
        <v>18</v>
      </c>
      <c r="G413" s="32">
        <f>IFERROR(VLOOKUP(A413,PlayingTime!$B$1:$Z$999,MATCH("Min",PlayingTime!$B$2:$Z$2,0),0),0)</f>
        <v>130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130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0.1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0.1</v>
      </c>
      <c r="V413" s="41">
        <f t="shared" si="27"/>
        <v>2</v>
      </c>
      <c r="X413" s="42" t="str">
        <f>API!M413&amp;" "&amp;API!V413</f>
        <v>Ryan Gravenberch</v>
      </c>
      <c r="Y413" s="42">
        <f>API!AC413</f>
        <v>19</v>
      </c>
    </row>
    <row r="414" spans="1:25">
      <c r="A414" s="31" t="str">
        <f>IF([1]FINAL!A414=0,"",[1]FINAL!A414)</f>
        <v>Kalvin Phillips</v>
      </c>
      <c r="B414" s="31" t="str">
        <f>IF([1]FINAL!B414=0,"",[1]FINAL!B414)</f>
        <v>Phillips</v>
      </c>
      <c r="C414" s="31" t="str">
        <f>IF([1]FINAL!C414=0,"",[1]FINAL!C414)</f>
        <v>K Phillips</v>
      </c>
      <c r="D414" s="31" t="str">
        <f>IF([1]FINAL!D414=0,"",[1]FINAL!D414)</f>
        <v/>
      </c>
      <c r="E414" s="42" t="str">
        <f>[1]FINAL!M414</f>
        <v>MCI</v>
      </c>
      <c r="F414" s="43">
        <f>IFERROR(VLOOKUP($E414,Table2!$B$1:$C$21,MATCH("MP",Table2!$B$1:$C$1,0),0),"")</f>
        <v>17</v>
      </c>
      <c r="G414" s="32">
        <f>IFERROR(VLOOKUP(A414,PlayingTime!$B$1:$Z$999,MATCH("Min",PlayingTime!$B$2:$Z$2,0),0),0)</f>
        <v>93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93</v>
      </c>
      <c r="L414" s="31">
        <f>IFERROR(VLOOKUP(A414,PlayerStats!$B$1:$Z$999,MATCH("xG",PlayerStats!$B$2:$Z$2,0),0),0)</f>
        <v>0.1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0.1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4</v>
      </c>
      <c r="X414" s="42" t="str">
        <f>API!M414&amp;" "&amp;API!V414</f>
        <v>Luke Chambers</v>
      </c>
      <c r="Y414" s="42">
        <f>API!AC414</f>
        <v>0</v>
      </c>
    </row>
    <row r="415" spans="1:25">
      <c r="A415" s="31" t="str">
        <f>IF([1]FINAL!A415=0,"",[1]FINAL!A415)</f>
        <v>Alex Scott</v>
      </c>
      <c r="B415" s="31" t="str">
        <f>IF([1]FINAL!B415=0,"",[1]FINAL!B415)</f>
        <v>Scott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BOU</v>
      </c>
      <c r="F415" s="43">
        <f>IFERROR(VLOOKUP($E415,Table2!$B$1:$C$21,MATCH("MP",Table2!$B$1:$C$1,0),0),"")</f>
        <v>17</v>
      </c>
      <c r="G415" s="32">
        <f>IFERROR(VLOOKUP(A415,PlayingTime!$B$1:$Z$999,MATCH("Min",PlayingTime!$B$2:$Z$2,0),0),0)</f>
        <v>230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230</v>
      </c>
      <c r="L415" s="31">
        <f>IFERROR(VLOOKUP(A415,PlayerStats!$B$1:$Z$999,MATCH("xG",PlayerStats!$B$2:$Z$2,0),0),0)</f>
        <v>0.1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0.1</v>
      </c>
      <c r="Q415" s="31">
        <f>IFERROR(VLOOKUP(A415,PlayerStats!$B$1:$Z$999,MATCH("xAG",PlayerStats!$B$2:$Z$2,0),0),0)</f>
        <v>0.2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0.2</v>
      </c>
      <c r="V415" s="41">
        <f t="shared" si="27"/>
        <v>3</v>
      </c>
      <c r="X415" s="42" t="str">
        <f>API!M415&amp;" "&amp;API!V415</f>
        <v>Callum Scanlon</v>
      </c>
      <c r="Y415" s="42">
        <f>API!AC415</f>
        <v>0</v>
      </c>
    </row>
    <row r="416" spans="1:25">
      <c r="A416" s="31" t="str">
        <f>IF([1]FINAL!A416=0,"",[1]FINAL!A416)</f>
        <v>Lewis Dobbin</v>
      </c>
      <c r="B416" s="31" t="str">
        <f>IF([1]FINAL!B416=0,"",[1]FINAL!B416)</f>
        <v>Dobbin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EVE</v>
      </c>
      <c r="F416" s="43">
        <f>IFERROR(VLOOKUP($E416,Table2!$B$1:$C$21,MATCH("MP",Table2!$B$1:$C$1,0),0),"")</f>
        <v>18</v>
      </c>
      <c r="G416" s="32">
        <f>IFERROR(VLOOKUP(A416,PlayingTime!$B$1:$Z$999,MATCH("Min",PlayingTime!$B$2:$Z$2,0),0),0)</f>
        <v>169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169</v>
      </c>
      <c r="L416" s="31">
        <f>IFERROR(VLOOKUP(A416,PlayerStats!$B$1:$Z$999,MATCH("xG",PlayerStats!$B$2:$Z$2,0),0),0)</f>
        <v>0.2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0.2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13</v>
      </c>
      <c r="X416" s="42" t="str">
        <f>API!M416&amp;" "&amp;API!V416</f>
        <v>Treymaurice Nyoni</v>
      </c>
      <c r="Y416" s="42">
        <f>API!AC416</f>
        <v>0</v>
      </c>
    </row>
    <row r="417" spans="1:25">
      <c r="A417" s="31" t="str">
        <f>IF([1]FINAL!A417=0,"",[1]FINAL!A417)</f>
        <v>Thomas Partey</v>
      </c>
      <c r="B417" s="31" t="str">
        <f>IF([1]FINAL!B417=0,"",[1]FINAL!B417)</f>
        <v>Thomas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ARS</v>
      </c>
      <c r="F417" s="43">
        <f>IFERROR(VLOOKUP($E417,Table2!$B$1:$C$21,MATCH("MP",Table2!$B$1:$C$1,0),0),"")</f>
        <v>18</v>
      </c>
      <c r="G417" s="32">
        <f>IFERROR(VLOOKUP(A417,PlayingTime!$B$1:$Z$999,MATCH("Min",PlayingTime!$B$2:$Z$2,0),0),0)</f>
        <v>251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251</v>
      </c>
      <c r="L417" s="31">
        <f>IFERROR(VLOOKUP(A417,PlayerStats!$B$1:$Z$999,MATCH("xG",PlayerStats!$B$2:$Z$2,0),0),0)</f>
        <v>0.1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0.1</v>
      </c>
      <c r="Q417" s="31">
        <f>IFERROR(VLOOKUP(A417,PlayerStats!$B$1:$Z$999,MATCH("xAG",PlayerStats!$B$2:$Z$2,0),0),0)</f>
        <v>0.1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0.1</v>
      </c>
      <c r="V417" s="41">
        <f t="shared" si="27"/>
        <v>7</v>
      </c>
      <c r="X417" s="42" t="str">
        <f>API!M417&amp;" "&amp;API!V417</f>
        <v>Marcelo de Araújo Pitaluga Filho</v>
      </c>
      <c r="Y417" s="42">
        <f>API!AC417</f>
        <v>0</v>
      </c>
    </row>
    <row r="418" spans="1:25">
      <c r="A418" s="31" t="str">
        <f>IF([1]FINAL!A418=0,"",[1]FINAL!A418)</f>
        <v>Jaidon Anthony</v>
      </c>
      <c r="B418" s="31" t="str">
        <f>IF([1]FINAL!B418=0,"",[1]FINAL!B418)</f>
        <v>Anthony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BOU</v>
      </c>
      <c r="F418" s="43">
        <f>IFERROR(VLOOKUP($E418,Table2!$B$1:$C$21,MATCH("MP",Table2!$B$1:$C$1,0),0),"")</f>
        <v>17</v>
      </c>
      <c r="G418" s="32">
        <f>IFERROR(VLOOKUP(A418,PlayingTime!$B$1:$Z$999,MATCH("Min",PlayingTime!$B$2:$Z$2,0),0),0)</f>
        <v>152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152</v>
      </c>
      <c r="L418" s="31">
        <f>IFERROR(VLOOKUP(A418,PlayerStats!$B$1:$Z$999,MATCH("xG",PlayerStats!$B$2:$Z$2,0),0),0)</f>
        <v>0.1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3</v>
      </c>
      <c r="X418" s="42" t="str">
        <f>API!M418&amp;" "&amp;API!V418</f>
        <v>Conor Bradley</v>
      </c>
      <c r="Y418" s="42">
        <f>API!AC418</f>
        <v>0</v>
      </c>
    </row>
    <row r="419" spans="1:25">
      <c r="A419" s="31" t="str">
        <f>IF([1]FINAL!A419=0,"",[1]FINAL!A419)</f>
        <v>Rhian Brewster</v>
      </c>
      <c r="B419" s="31" t="str">
        <f>IF([1]FINAL!B419=0,"",[1]FINAL!B419)</f>
        <v>Brewster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SHU</v>
      </c>
      <c r="F419" s="43">
        <f>IFERROR(VLOOKUP($E419,Table2!$B$1:$C$21,MATCH("MP",Table2!$B$1:$C$1,0),0),"")</f>
        <v>18</v>
      </c>
      <c r="G419" s="32">
        <f>IFERROR(VLOOKUP(A419,PlayingTime!$B$1:$Z$999,MATCH("Min",PlayingTime!$B$2:$Z$2,0),0),0)</f>
        <v>165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165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0.1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0.1</v>
      </c>
      <c r="V419" s="41">
        <f t="shared" si="27"/>
        <v>5</v>
      </c>
      <c r="X419" s="42" t="str">
        <f>API!M419&amp;" "&amp;API!V419</f>
        <v>Albert Sambi Lokonga</v>
      </c>
      <c r="Y419" s="42">
        <f>API!AC419</f>
        <v>7</v>
      </c>
    </row>
    <row r="420" spans="1:25">
      <c r="A420" s="31" t="str">
        <f>IF([1]FINAL!A420=0,"",[1]FINAL!A420)</f>
        <v>Chris Mepham</v>
      </c>
      <c r="B420" s="31" t="str">
        <f>IF([1]FINAL!B420=0,"",[1]FINAL!B420)</f>
        <v>Mepham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BOU</v>
      </c>
      <c r="F420" s="43">
        <f>IFERROR(VLOOKUP($E420,Table2!$B$1:$C$21,MATCH("MP",Table2!$B$1:$C$1,0),0),"")</f>
        <v>17</v>
      </c>
      <c r="G420" s="32">
        <f>IFERROR(VLOOKUP(A420,PlayingTime!$B$1:$Z$999,MATCH("Min",PlayingTime!$B$2:$Z$2,0),0),0)</f>
        <v>178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178</v>
      </c>
      <c r="L420" s="31">
        <f>IFERROR(VLOOKUP(A420,PlayerStats!$B$1:$Z$999,MATCH("xG",PlayerStats!$B$2:$Z$2,0),0),0)</f>
        <v>0.1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0.1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4</v>
      </c>
      <c r="X420" s="42" t="str">
        <f>API!M420&amp;" "&amp;API!V420</f>
        <v>Marvelous Nakamba</v>
      </c>
      <c r="Y420" s="42">
        <f>API!AC420</f>
        <v>21</v>
      </c>
    </row>
    <row r="421" spans="1:25">
      <c r="A421" s="31" t="str">
        <f>IF([1]FINAL!A421=0,"",[1]FINAL!A421)</f>
        <v>Fábio Ferreira Vieira</v>
      </c>
      <c r="B421" s="31" t="str">
        <f>IF([1]FINAL!B421=0,"",[1]FINAL!B421)</f>
        <v>Fábio Vieira</v>
      </c>
      <c r="C421" s="31" t="str">
        <f>IF([1]FINAL!C421=0,"",[1]FINAL!C421)</f>
        <v>Vieira</v>
      </c>
      <c r="D421" s="31" t="str">
        <f>IF([1]FINAL!D421=0,"",[1]FINAL!D421)</f>
        <v/>
      </c>
      <c r="E421" s="42" t="str">
        <f>[1]FINAL!M421</f>
        <v>ARS</v>
      </c>
      <c r="F421" s="43">
        <f>IFERROR(VLOOKUP($E421,Table2!$B$1:$C$21,MATCH("MP",Table2!$B$1:$C$1,0),0),"")</f>
        <v>18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21</v>
      </c>
      <c r="X421" s="42" t="str">
        <f>API!M421&amp;" "&amp;API!V421</f>
        <v>Elijah Adebayo</v>
      </c>
      <c r="Y421" s="42">
        <f>API!AC421</f>
        <v>42</v>
      </c>
    </row>
    <row r="422" spans="1:25">
      <c r="A422" s="31" t="str">
        <f>IF([1]FINAL!A422=0,"",[1]FINAL!A422)</f>
        <v>Ionuț Radu</v>
      </c>
      <c r="B422" s="31" t="str">
        <f>IF([1]FINAL!B422=0,"",[1]FINAL!B422)</f>
        <v>Radu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17</v>
      </c>
      <c r="G422" s="32">
        <f>IFERROR(VLOOKUP(A422,PlayingTime!$B$1:$Z$999,MATCH("Min",PlayingTime!$B$2:$Z$2,0),0),0)</f>
        <v>180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180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2</v>
      </c>
      <c r="X422" s="42" t="str">
        <f>API!M422&amp;" "&amp;API!V422</f>
        <v>Mads Juel Andersen</v>
      </c>
      <c r="Y422" s="42">
        <f>API!AC422</f>
        <v>14</v>
      </c>
    </row>
    <row r="423" spans="1:25">
      <c r="A423" s="31" t="str">
        <f>IF([1]FINAL!A423=0,"",[1]FINAL!A423)</f>
        <v>Angelo Ogbonna</v>
      </c>
      <c r="B423" s="31" t="str">
        <f>IF([1]FINAL!B423=0,"",[1]FINAL!B423)</f>
        <v>Ogbonna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18</v>
      </c>
      <c r="G423" s="32">
        <f>IFERROR(VLOOKUP(A423,PlayingTime!$B$1:$Z$999,MATCH("Min",PlayingTime!$B$2:$Z$2,0),0),0)</f>
        <v>140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140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5</v>
      </c>
      <c r="X423" s="42" t="str">
        <f>API!M423&amp;" "&amp;API!V423</f>
        <v>Amari'i Bell</v>
      </c>
      <c r="Y423" s="42">
        <f>API!AC423</f>
        <v>20</v>
      </c>
    </row>
    <row r="424" spans="1:25">
      <c r="A424" s="31" t="str">
        <f>IF([1]FINAL!A424=0,"",[1]FINAL!A424)</f>
        <v>Robin Olsen</v>
      </c>
      <c r="B424" s="31" t="str">
        <f>IF([1]FINAL!B424=0,"",[1]FINAL!B424)</f>
        <v>Olsen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AVL</v>
      </c>
      <c r="F424" s="43">
        <f>IFERROR(VLOOKUP($E424,Table2!$B$1:$C$21,MATCH("MP",Table2!$B$1:$C$1,0),0),"")</f>
        <v>18</v>
      </c>
      <c r="G424" s="32">
        <f>IFERROR(VLOOKUP(A424,PlayingTime!$B$1:$Z$999,MATCH("Min",PlayingTime!$B$2:$Z$2,0),0),0)</f>
        <v>90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90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2</v>
      </c>
      <c r="X424" s="42" t="str">
        <f>API!M424&amp;" "&amp;API!V424</f>
        <v>Luke Berry</v>
      </c>
      <c r="Y424" s="42">
        <f>API!AC424</f>
        <v>2</v>
      </c>
    </row>
    <row r="425" spans="1:25">
      <c r="A425" s="31" t="str">
        <f>IF([1]FINAL!A425=0,"",[1]FINAL!A425)</f>
        <v>Facundo Pellistri Rebollo</v>
      </c>
      <c r="B425" s="31" t="str">
        <f>IF([1]FINAL!B425=0,"",[1]FINAL!B425)</f>
        <v>Pellistri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MUN</v>
      </c>
      <c r="F425" s="43">
        <f>IFERROR(VLOOKUP($E425,Table2!$B$1:$C$21,MATCH("MP",Table2!$B$1:$C$1,0),0),"")</f>
        <v>18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13</v>
      </c>
      <c r="X425" s="42" t="str">
        <f>API!M425&amp;" "&amp;API!V425</f>
        <v>Reece Burke</v>
      </c>
      <c r="Y425" s="42">
        <f>API!AC425</f>
        <v>13</v>
      </c>
    </row>
    <row r="426" spans="1:25">
      <c r="A426" s="31" t="str">
        <f>IF([1]FINAL!A426=0,"",[1]FINAL!A426)</f>
        <v>Nuno Varela Tavares</v>
      </c>
      <c r="B426" s="31" t="str">
        <f>IF([1]FINAL!B426=0,"",[1]FINAL!B426)</f>
        <v>Tavares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NFO</v>
      </c>
      <c r="F426" s="43">
        <f>IFERROR(VLOOKUP($E426,Table2!$B$1:$C$21,MATCH("MP",Table2!$B$1:$C$1,0),0),"")</f>
        <v>18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Allan Campbell</v>
      </c>
      <c r="Y426" s="42">
        <f>API!AC426</f>
        <v>0</v>
      </c>
    </row>
    <row r="427" spans="1:25">
      <c r="A427" s="31" t="str">
        <f>IF([1]FINAL!A427=0,"",[1]FINAL!A427)</f>
        <v>Matt Targett</v>
      </c>
      <c r="B427" s="31" t="str">
        <f>IF([1]FINAL!B427=0,"",[1]FINAL!B427)</f>
        <v>Targett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NEW</v>
      </c>
      <c r="F427" s="43">
        <f>IFERROR(VLOOKUP($E427,Table2!$B$1:$C$21,MATCH("MP",Table2!$B$1:$C$1,0),0),"")</f>
        <v>18</v>
      </c>
      <c r="G427" s="32">
        <f>IFERROR(VLOOKUP(A427,PlayingTime!$B$1:$Z$999,MATCH("Min",PlayingTime!$B$2:$Z$2,0),0),0)</f>
        <v>78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78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Jordan Clark</v>
      </c>
      <c r="Y427" s="42">
        <f>API!AC427</f>
        <v>4</v>
      </c>
    </row>
    <row r="428" spans="1:25">
      <c r="A428" s="31" t="str">
        <f>IF([1]FINAL!A428=0,"",[1]FINAL!A428)</f>
        <v>Manuel Benson Hedilazio</v>
      </c>
      <c r="B428" s="31" t="str">
        <f>IF([1]FINAL!B428=0,"",[1]FINAL!B428)</f>
        <v>Benson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BUR</v>
      </c>
      <c r="F428" s="43">
        <f>IFERROR(VLOOKUP($E428,Table2!$B$1:$C$21,MATCH("MP",Table2!$B$1:$C$1,0),0),"")</f>
        <v>18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4</v>
      </c>
      <c r="X428" s="42" t="str">
        <f>API!M428&amp;" "&amp;API!V428</f>
        <v>Alfie Doughty</v>
      </c>
      <c r="Y428" s="42">
        <f>API!AC428</f>
        <v>42</v>
      </c>
    </row>
    <row r="429" spans="1:25">
      <c r="A429" s="31" t="str">
        <f>IF([1]FINAL!A429=0,"",[1]FINAL!A429)</f>
        <v>Daniel Castelo Podence</v>
      </c>
      <c r="B429" s="31" t="str">
        <f>IF([1]FINAL!B429=0,"",[1]FINAL!B429)</f>
        <v>Podence</v>
      </c>
      <c r="C429" s="31" t="str">
        <f>IF([1]FINAL!C429=0,"",[1]FINAL!C429)</f>
        <v>Daniel Podence</v>
      </c>
      <c r="D429" s="31" t="str">
        <f>IF([1]FINAL!D429=0,"",[1]FINAL!D429)</f>
        <v/>
      </c>
      <c r="E429" s="42" t="str">
        <f>[1]FINAL!M429</f>
        <v>WOL</v>
      </c>
      <c r="F429" s="43">
        <f>IFERROR(VLOOKUP($E429,Table2!$B$1:$C$21,MATCH("MP",Table2!$B$1:$C$1,0),0),"")</f>
        <v>18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Luke Freeman</v>
      </c>
      <c r="Y429" s="42">
        <f>API!AC429</f>
        <v>0</v>
      </c>
    </row>
    <row r="430" spans="1:25">
      <c r="A430" s="31" t="str">
        <f>IF([1]FINAL!A430=0,"",[1]FINAL!A430)</f>
        <v>Gonçalo Manuel Ganchinho Guedes</v>
      </c>
      <c r="B430" s="31" t="str">
        <f>IF([1]FINAL!B430=0,"",[1]FINAL!B430)</f>
        <v>Guedes</v>
      </c>
      <c r="C430" s="31" t="str">
        <f>IF([1]FINAL!C430=0,"",[1]FINAL!C430)</f>
        <v>Gonçalo Guedes</v>
      </c>
      <c r="D430" s="31" t="str">
        <f>IF([1]FINAL!D430=0,"",[1]FINAL!D430)</f>
        <v/>
      </c>
      <c r="E430" s="42" t="str">
        <f>[1]FINAL!M430</f>
        <v>WOL</v>
      </c>
      <c r="F430" s="43">
        <f>IFERROR(VLOOKUP($E430,Table2!$B$1:$C$21,MATCH("MP",Table2!$B$1:$C$1,0),0),"")</f>
        <v>18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Matt Macey</v>
      </c>
      <c r="Y430" s="42">
        <f>API!AC430</f>
        <v>0</v>
      </c>
    </row>
    <row r="431" spans="1:25">
      <c r="A431" s="31" t="str">
        <f>IF([1]FINAL!A431=0,"",[1]FINAL!A431)</f>
        <v>Luke Cundle</v>
      </c>
      <c r="B431" s="31" t="str">
        <f>IF([1]FINAL!B431=0,"",[1]FINAL!B431)</f>
        <v>Cundle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WOL</v>
      </c>
      <c r="F431" s="43">
        <f>IFERROR(VLOOKUP($E431,Table2!$B$1:$C$21,MATCH("MP",Table2!$B$1:$C$1,0),0),"")</f>
        <v>18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John McAtee</v>
      </c>
      <c r="Y431" s="42">
        <f>API!AC431</f>
        <v>0</v>
      </c>
    </row>
    <row r="432" spans="1:25">
      <c r="A432" s="31" t="str">
        <f>IF([1]FINAL!A432=0,"",[1]FINAL!A432)</f>
        <v>Francisco Jorge Tomás Oliveira</v>
      </c>
      <c r="B432" s="31" t="str">
        <f>IF([1]FINAL!B432=0,"",[1]FINAL!B432)</f>
        <v>Chiquinho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WOL</v>
      </c>
      <c r="F432" s="43">
        <f>IFERROR(VLOOKUP($E432,Table2!$B$1:$C$21,MATCH("MP",Table2!$B$1:$C$1,0),0),"")</f>
        <v>18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Carlos Mendes Gomes</v>
      </c>
      <c r="Y432" s="42">
        <f>API!AC432</f>
        <v>0</v>
      </c>
    </row>
    <row r="433" spans="1:25">
      <c r="A433" s="31" t="str">
        <f>IF([1]FINAL!A433=0,"",[1]FINAL!A433)</f>
        <v>Matija Šarkić</v>
      </c>
      <c r="B433" s="31" t="str">
        <f>IF([1]FINAL!B433=0,"",[1]FINAL!B433)</f>
        <v>Šarkić</v>
      </c>
      <c r="C433" s="31" t="str">
        <f>IF([1]FINAL!C433=0,"",[1]FINAL!C433)</f>
        <v>Sarkic</v>
      </c>
      <c r="D433" s="31" t="str">
        <f>IF([1]FINAL!D433=0,"",[1]FINAL!D433)</f>
        <v/>
      </c>
      <c r="E433" s="42" t="str">
        <f>[1]FINAL!M433</f>
        <v>WOL</v>
      </c>
      <c r="F433" s="43">
        <f>IFERROR(VLOOKUP($E433,Table2!$B$1:$C$21,MATCH("MP",Table2!$B$1:$C$1,0),0),"")</f>
        <v>18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Carlton Morris</v>
      </c>
      <c r="Y433" s="42">
        <f>API!AC433</f>
        <v>55</v>
      </c>
    </row>
    <row r="434" spans="1:25">
      <c r="A434" s="31" t="str">
        <f>IF([1]FINAL!A434=0,"",[1]FINAL!A434)</f>
        <v>Jonathan Castro Otto</v>
      </c>
      <c r="B434" s="31" t="str">
        <f>IF([1]FINAL!B434=0,"",[1]FINAL!B434)</f>
        <v>J.Otto</v>
      </c>
      <c r="C434" s="31" t="str">
        <f>IF([1]FINAL!C434=0,"",[1]FINAL!C434)</f>
        <v>Jonny Castro</v>
      </c>
      <c r="D434" s="31" t="str">
        <f>IF([1]FINAL!D434=0,"",[1]FINAL!D434)</f>
        <v/>
      </c>
      <c r="E434" s="42" t="str">
        <f>[1]FINAL!M434</f>
        <v>WOL</v>
      </c>
      <c r="F434" s="43">
        <f>IFERROR(VLOOKUP($E434,Table2!$B$1:$C$21,MATCH("MP",Table2!$B$1:$C$1,0),0),"")</f>
        <v>18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5</v>
      </c>
      <c r="J434" s="32">
        <f>IFERROR(VLOOKUP(D434,PlayingTime!$B$1:$Z$999,MATCH("Min",PlayingTime!$B$2:$Z$2,0),0),0)</f>
        <v>0</v>
      </c>
      <c r="K434" s="37">
        <f t="shared" si="24"/>
        <v>5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1</v>
      </c>
      <c r="X434" s="42" t="str">
        <f>API!M434&amp;" "&amp;API!V434</f>
        <v>Admiral Muskwe</v>
      </c>
      <c r="Y434" s="42">
        <f>API!AC434</f>
        <v>0</v>
      </c>
    </row>
    <row r="435" spans="1:25">
      <c r="A435" s="31" t="str">
        <f>IF([1]FINAL!A435=0,"",[1]FINAL!A435)</f>
        <v>Maxwel Cornet</v>
      </c>
      <c r="B435" s="31" t="str">
        <f>IF([1]FINAL!B435=0,"",[1]FINAL!B435)</f>
        <v>Cornet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WHU</v>
      </c>
      <c r="F435" s="43">
        <f>IFERROR(VLOOKUP($E435,Table2!$B$1:$C$21,MATCH("MP",Table2!$B$1:$C$1,0),0),"")</f>
        <v>18</v>
      </c>
      <c r="G435" s="32">
        <f>IFERROR(VLOOKUP(A435,PlayingTime!$B$1:$Z$999,MATCH("Min",PlayingTime!$B$2:$Z$2,0),0),0)</f>
        <v>1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1</v>
      </c>
      <c r="X435" s="42" t="str">
        <f>API!M435&amp;" "&amp;API!V435</f>
        <v>Chiedozie Ogbene</v>
      </c>
      <c r="Y435" s="42">
        <f>API!AC435</f>
        <v>34</v>
      </c>
    </row>
    <row r="436" spans="1:25">
      <c r="A436" s="31" t="str">
        <f>IF([1]FINAL!A436=0,"",[1]FINAL!A436)</f>
        <v>Flynn Downes</v>
      </c>
      <c r="B436" s="31" t="str">
        <f>IF([1]FINAL!B436=0,"",[1]FINAL!B436)</f>
        <v>Downes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WHU</v>
      </c>
      <c r="F436" s="43">
        <f>IFERROR(VLOOKUP($E436,Table2!$B$1:$C$21,MATCH("MP",Table2!$B$1:$C$1,0),0),"")</f>
        <v>18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Fred Onyedinma</v>
      </c>
      <c r="Y436" s="42">
        <f>API!AC436</f>
        <v>0</v>
      </c>
    </row>
    <row r="437" spans="1:25">
      <c r="A437" s="31" t="str">
        <f>IF([1]FINAL!A437=0,"",[1]FINAL!A437)</f>
        <v>Conor Coventry</v>
      </c>
      <c r="B437" s="31" t="str">
        <f>IF([1]FINAL!B437=0,"",[1]FINAL!B437)</f>
        <v>Coventry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WHU</v>
      </c>
      <c r="F437" s="43">
        <f>IFERROR(VLOOKUP($E437,Table2!$B$1:$C$21,MATCH("MP",Table2!$B$1:$C$1,0),0),"")</f>
        <v>18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Gabriel Osho</v>
      </c>
      <c r="Y437" s="42">
        <f>API!AC437</f>
        <v>18</v>
      </c>
    </row>
    <row r="438" spans="1:25">
      <c r="A438" s="31" t="str">
        <f>IF([1]FINAL!A438=0,"",[1]FINAL!A438)</f>
        <v>Gianluca Scamacca</v>
      </c>
      <c r="B438" s="31" t="str">
        <f>IF([1]FINAL!B438=0,"",[1]FINAL!B438)</f>
        <v>Scamacca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WHU</v>
      </c>
      <c r="F438" s="43">
        <f>IFERROR(VLOOKUP($E438,Table2!$B$1:$C$21,MATCH("MP",Table2!$B$1:$C$1,0),0),"")</f>
        <v>18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Aribim Pepple</v>
      </c>
      <c r="Y438" s="42">
        <f>API!AC438</f>
        <v>0</v>
      </c>
    </row>
    <row r="439" spans="1:25">
      <c r="A439" s="31" t="str">
        <f>IF([1]FINAL!A439=0,"",[1]FINAL!A439)</f>
        <v>Divin Mubama</v>
      </c>
      <c r="B439" s="31" t="str">
        <f>IF([1]FINAL!B439=0,"",[1]FINAL!B439)</f>
        <v>Mubama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WHU</v>
      </c>
      <c r="F439" s="43">
        <f>IFERROR(VLOOKUP($E439,Table2!$B$1:$C$21,MATCH("MP",Table2!$B$1:$C$1,0),0),"")</f>
        <v>18</v>
      </c>
      <c r="G439" s="32">
        <f>IFERROR(VLOOKUP(A439,PlayingTime!$B$1:$Z$999,MATCH("Min",PlayingTime!$B$2:$Z$2,0),0),0)</f>
        <v>61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61</v>
      </c>
      <c r="L439" s="31">
        <f>IFERROR(VLOOKUP(A439,PlayerStats!$B$1:$Z$999,MATCH("xG",PlayerStats!$B$2:$Z$2,0),0),0)</f>
        <v>0.1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0.1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3</v>
      </c>
      <c r="X439" s="42" t="str">
        <f>API!M439&amp;" "&amp;API!V439</f>
        <v>Dion Pereira</v>
      </c>
      <c r="Y439" s="42">
        <f>API!AC439</f>
        <v>0</v>
      </c>
    </row>
    <row r="440" spans="1:25">
      <c r="A440" s="31" t="str">
        <f>IF([1]FINAL!A440=0,"",[1]FINAL!A440)</f>
        <v>Thilo Kehrer</v>
      </c>
      <c r="B440" s="31" t="str">
        <f>IF([1]FINAL!B440=0,"",[1]FINAL!B440)</f>
        <v>Kehrer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18</v>
      </c>
      <c r="G440" s="32">
        <f>IFERROR(VLOOKUP(A440,PlayingTime!$B$1:$Z$999,MATCH("Min",PlayingTime!$B$2:$Z$2,0),0),0)</f>
        <v>22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22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2</v>
      </c>
      <c r="X440" s="42" t="str">
        <f>API!M440&amp;" "&amp;API!V440</f>
        <v>Dan Potts</v>
      </c>
      <c r="Y440" s="42">
        <f>API!AC440</f>
        <v>0</v>
      </c>
    </row>
    <row r="441" spans="1:25">
      <c r="A441" s="31" t="str">
        <f>IF([1]FINAL!A441=0,"",[1]FINAL!A441)</f>
        <v>Ben Johnson</v>
      </c>
      <c r="B441" s="31" t="str">
        <f>IF([1]FINAL!B441=0,"",[1]FINAL!B441)</f>
        <v>Johnson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WHU</v>
      </c>
      <c r="F441" s="43">
        <f>IFERROR(VLOOKUP($E441,Table2!$B$1:$C$21,MATCH("MP",Table2!$B$1:$C$1,0),0),"")</f>
        <v>18</v>
      </c>
      <c r="G441" s="32">
        <f>IFERROR(VLOOKUP(A441,PlayingTime!$B$1:$Z$999,MATCH("Min",PlayingTime!$B$2:$Z$2,0),0),0)</f>
        <v>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Glen Rea</v>
      </c>
      <c r="Y441" s="42">
        <f>API!AC441</f>
        <v>0</v>
      </c>
    </row>
    <row r="442" spans="1:25">
      <c r="A442" s="31" t="str">
        <f>IF([1]FINAL!A442=0,"",[1]FINAL!A442)</f>
        <v>Bryan Gil Salvatierra</v>
      </c>
      <c r="B442" s="31" t="str">
        <f>IF([1]FINAL!B442=0,"",[1]FINAL!B442)</f>
        <v>Bryan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TOT</v>
      </c>
      <c r="F442" s="43">
        <f>IFERROR(VLOOKUP($E442,Table2!$B$1:$C$21,MATCH("MP",Table2!$B$1:$C$1,0),0),"")</f>
        <v>18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7</v>
      </c>
      <c r="X442" s="42" t="str">
        <f>API!M442&amp;" "&amp;API!V442</f>
        <v>James Shea</v>
      </c>
      <c r="Y442" s="42">
        <f>API!AC442</f>
        <v>0</v>
      </c>
    </row>
    <row r="443" spans="1:25">
      <c r="A443" s="31" t="str">
        <f>IF([1]FINAL!A443=0,"",[1]FINAL!A443)</f>
        <v>Hugo Lloris</v>
      </c>
      <c r="B443" s="31" t="str">
        <f>IF([1]FINAL!B443=0,"",[1]FINAL!B443)</f>
        <v>Lloris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TOT</v>
      </c>
      <c r="F443" s="43">
        <f>IFERROR(VLOOKUP($E443,Table2!$B$1:$C$21,MATCH("MP",Table2!$B$1:$C$1,0),0),"")</f>
        <v>18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Joe Taylor</v>
      </c>
      <c r="Y443" s="42">
        <f>API!AC443</f>
        <v>0</v>
      </c>
    </row>
    <row r="444" spans="1:25">
      <c r="A444" s="31" t="str">
        <f>IF([1]FINAL!A444=0,"",[1]FINAL!A444)</f>
        <v>Fraser Forster</v>
      </c>
      <c r="B444" s="31" t="str">
        <f>IF([1]FINAL!B444=0,"",[1]FINAL!B444)</f>
        <v>Forster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TOT</v>
      </c>
      <c r="F444" s="43">
        <f>IFERROR(VLOOKUP($E444,Table2!$B$1:$C$21,MATCH("MP",Table2!$B$1:$C$1,0),0),"")</f>
        <v>18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Elliot Thorpe</v>
      </c>
      <c r="Y444" s="42">
        <f>API!AC444</f>
        <v>0</v>
      </c>
    </row>
    <row r="445" spans="1:25">
      <c r="A445" s="31" t="str">
        <f>IF([1]FINAL!A445=0,"",[1]FINAL!A445)</f>
        <v>Brandon Austin</v>
      </c>
      <c r="B445" s="31" t="str">
        <f>IF([1]FINAL!B445=0,"",[1]FINAL!B445)</f>
        <v>Austin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TOT</v>
      </c>
      <c r="F445" s="43">
        <f>IFERROR(VLOOKUP($E445,Table2!$B$1:$C$21,MATCH("MP",Table2!$B$1:$C$1,0),0),"")</f>
        <v>18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Jack Walton</v>
      </c>
      <c r="Y445" s="42">
        <f>API!AC445</f>
        <v>0</v>
      </c>
    </row>
    <row r="446" spans="1:25">
      <c r="A446" s="31" t="str">
        <f>IF([1]FINAL!A446=0,"",[1]FINAL!A446)</f>
        <v>Harry Kane</v>
      </c>
      <c r="B446" s="31" t="str">
        <f>IF([1]FINAL!B446=0,"",[1]FINAL!B446)</f>
        <v>Kane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TOT</v>
      </c>
      <c r="F446" s="43">
        <f>IFERROR(VLOOKUP($E446,Table2!$B$1:$C$21,MATCH("MP",Table2!$B$1:$C$1,0),0),"")</f>
        <v>18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Louie Watson</v>
      </c>
      <c r="Y446" s="42">
        <f>API!AC446</f>
        <v>0</v>
      </c>
    </row>
    <row r="447" spans="1:25">
      <c r="A447" s="31" t="str">
        <f>IF([1]FINAL!A447=0,"",[1]FINAL!A447)</f>
        <v>Ryan Sessegnon</v>
      </c>
      <c r="B447" s="31" t="str">
        <f>IF([1]FINAL!B447=0,"",[1]FINAL!B447)</f>
        <v>Sessegnon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18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Cauley Woodrow</v>
      </c>
      <c r="Y447" s="42">
        <f>API!AC447</f>
        <v>7</v>
      </c>
    </row>
    <row r="448" spans="1:25">
      <c r="A448" s="31" t="str">
        <f>IF([1]FINAL!A448=0,"",[1]FINAL!A448)</f>
        <v>Eric Dier</v>
      </c>
      <c r="B448" s="31" t="str">
        <f>IF([1]FINAL!B448=0,"",[1]FINAL!B448)</f>
        <v>Dier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TOT</v>
      </c>
      <c r="F448" s="43">
        <f>IFERROR(VLOOKUP($E448,Table2!$B$1:$C$21,MATCH("MP",Table2!$B$1:$C$1,0),0),"")</f>
        <v>18</v>
      </c>
      <c r="G448" s="32">
        <f>IFERROR(VLOOKUP(A448,PlayingTime!$B$1:$Z$999,MATCH("Min",PlayingTime!$B$2:$Z$2,0),0),0)</f>
        <v>192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192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1</v>
      </c>
      <c r="X448" s="42" t="str">
        <f>API!M448&amp;" "&amp;API!V448</f>
        <v>Teden Mengi</v>
      </c>
      <c r="Y448" s="42">
        <f>API!AC448</f>
        <v>25</v>
      </c>
    </row>
    <row r="449" spans="1:25">
      <c r="A449" s="31" t="str">
        <f>IF([1]FINAL!A449=0,"",[1]FINAL!A449)</f>
        <v>Japhet Tanganga</v>
      </c>
      <c r="B449" s="31" t="str">
        <f>IF([1]FINAL!B449=0,"",[1]FINAL!B449)</f>
        <v>Tanganga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TOT</v>
      </c>
      <c r="F449" s="43">
        <f>IFERROR(VLOOKUP($E449,Table2!$B$1:$C$21,MATCH("MP",Table2!$B$1:$C$1,0),0),"")</f>
        <v>18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Ryan Giles</v>
      </c>
      <c r="Y449" s="42">
        <f>API!AC449</f>
        <v>10</v>
      </c>
    </row>
    <row r="450" spans="1:25">
      <c r="A450" s="31" t="str">
        <f>IF([1]FINAL!A450=0,"",[1]FINAL!A450)</f>
        <v>Djed Spence</v>
      </c>
      <c r="B450" s="31" t="str">
        <f>IF([1]FINAL!B450=0,"",[1]FINAL!B450)</f>
        <v>Spence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TOT</v>
      </c>
      <c r="F450" s="43">
        <f>IFERROR(VLOOKUP($E450,Table2!$B$1:$C$21,MATCH("MP",Table2!$B$1:$C$1,0),0),"")</f>
        <v>18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Tom Lockyer</v>
      </c>
      <c r="Y450" s="42">
        <f>API!AC450</f>
        <v>23</v>
      </c>
    </row>
    <row r="451" spans="1:25">
      <c r="A451" s="31" t="str">
        <f>IF([1]FINAL!A451=0,"",[1]FINAL!A451)</f>
        <v>Joe Rodon</v>
      </c>
      <c r="B451" s="31" t="str">
        <f>IF([1]FINAL!B451=0,"",[1]FINAL!B451)</f>
        <v>Rodon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18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Pelly Ruddock Mpanzu</v>
      </c>
      <c r="Y451" s="42">
        <f>API!AC451</f>
        <v>23</v>
      </c>
    </row>
    <row r="452" spans="1:25">
      <c r="A452" s="31" t="str">
        <f>IF([1]FINAL!A452=0,"",[1]FINAL!A452)</f>
        <v>Ismaila Coulibaly</v>
      </c>
      <c r="B452" s="31" t="str">
        <f>IF([1]FINAL!B452=0,"",[1]FINAL!B452)</f>
        <v>Coulibaly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SHU</v>
      </c>
      <c r="F452" s="43">
        <f>IFERROR(VLOOKUP($E452,Table2!$B$1:$C$21,MATCH("MP",Table2!$B$1:$C$1,0),0),"")</f>
        <v>18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Tahith Chong</v>
      </c>
      <c r="Y452" s="42">
        <f>API!AC452</f>
        <v>22</v>
      </c>
    </row>
    <row r="453" spans="1:25">
      <c r="A453" s="31" t="str">
        <f>IF([1]FINAL!A453=0,"",[1]FINAL!A453)</f>
        <v>John Fleck</v>
      </c>
      <c r="B453" s="31" t="str">
        <f>IF([1]FINAL!B453=0,"",[1]FINAL!B453)</f>
        <v>Fleck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SHU</v>
      </c>
      <c r="F453" s="43">
        <f>IFERROR(VLOOKUP($E453,Table2!$B$1:$C$21,MATCH("MP",Table2!$B$1:$C$1,0),0),"")</f>
        <v>18</v>
      </c>
      <c r="G453" s="32">
        <f>IFERROR(VLOOKUP(A453,PlayingTime!$B$1:$Z$999,MATCH("Min",PlayingTime!$B$2:$Z$2,0),0),0)</f>
        <v>92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92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0.4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0.4</v>
      </c>
      <c r="V453" s="41">
        <f t="shared" si="31"/>
        <v>3</v>
      </c>
      <c r="X453" s="42" t="str">
        <f>API!M453&amp;" "&amp;API!V453</f>
        <v>Issa Kaboré</v>
      </c>
      <c r="Y453" s="42">
        <f>API!AC453</f>
        <v>25</v>
      </c>
    </row>
    <row r="454" spans="1:25">
      <c r="A454" s="31" t="str">
        <f>IF([1]FINAL!A454=0,"",[1]FINAL!A454)</f>
        <v>Anis Slimane</v>
      </c>
      <c r="B454" s="31" t="str">
        <f>IF([1]FINAL!B454=0,"",[1]FINAL!B454)</f>
        <v>Slimane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SHU</v>
      </c>
      <c r="F454" s="43">
        <f>IFERROR(VLOOKUP($E454,Table2!$B$1:$C$21,MATCH("MP",Table2!$B$1:$C$1,0),0),"")</f>
        <v>18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8</v>
      </c>
      <c r="X454" s="42" t="str">
        <f>API!M454&amp;" "&amp;API!V454</f>
        <v>Thomas Kaminski</v>
      </c>
      <c r="Y454" s="42">
        <f>API!AC454</f>
        <v>40</v>
      </c>
    </row>
    <row r="455" spans="1:25">
      <c r="A455" s="31" t="str">
        <f>IF([1]FINAL!A455=0,"",[1]FINAL!A455)</f>
        <v>Jordan Amissah</v>
      </c>
      <c r="B455" s="31" t="str">
        <f>IF([1]FINAL!B455=0,"",[1]FINAL!B455)</f>
        <v>Amissah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18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Ross Barkley</v>
      </c>
      <c r="Y455" s="42">
        <f>API!AC455</f>
        <v>31</v>
      </c>
    </row>
    <row r="456" spans="1:25">
      <c r="A456" s="31" t="str">
        <f>IF([1]FINAL!A456=0,"",[1]FINAL!A456)</f>
        <v>Adam Davies</v>
      </c>
      <c r="B456" s="31" t="str">
        <f>IF([1]FINAL!B456=0,"",[1]FINAL!B456)</f>
        <v>A.Davies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SHU</v>
      </c>
      <c r="F456" s="43">
        <f>IFERROR(VLOOKUP($E456,Table2!$B$1:$C$21,MATCH("MP",Table2!$B$1:$C$1,0),0),"")</f>
        <v>18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Jacob Brown</v>
      </c>
      <c r="Y456" s="42">
        <f>API!AC456</f>
        <v>36</v>
      </c>
    </row>
    <row r="457" spans="1:25">
      <c r="A457" s="31" t="str">
        <f>IF([1]FINAL!A457=0,"",[1]FINAL!A457)</f>
        <v>Daniel Jebbison</v>
      </c>
      <c r="B457" s="31" t="str">
        <f>IF([1]FINAL!B457=0,"",[1]FINAL!B457)</f>
        <v>Jebbison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SHU</v>
      </c>
      <c r="F457" s="43">
        <f>IFERROR(VLOOKUP($E457,Table2!$B$1:$C$21,MATCH("MP",Table2!$B$1:$C$1,0),0),"")</f>
        <v>18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Aidan Francis-Clarke</v>
      </c>
      <c r="Y457" s="42">
        <f>API!AC457</f>
        <v>0</v>
      </c>
    </row>
    <row r="458" spans="1:25">
      <c r="A458" s="31" t="str">
        <f>IF([1]FINAL!A458=0,"",[1]FINAL!A458)</f>
        <v>Iliman Ndiaye</v>
      </c>
      <c r="B458" s="31" t="str">
        <f>IF([1]FINAL!B458=0,"",[1]FINAL!B458)</f>
        <v>Ndiaye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SHU</v>
      </c>
      <c r="F458" s="43">
        <f>IFERROR(VLOOKUP($E458,Table2!$B$1:$C$21,MATCH("MP",Table2!$B$1:$C$1,0),0),"")</f>
        <v>18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Tim Krul</v>
      </c>
      <c r="Y458" s="42">
        <f>API!AC458</f>
        <v>0</v>
      </c>
    </row>
    <row r="459" spans="1:25">
      <c r="A459" s="31" t="str">
        <f>IF([1]FINAL!A459=0,"",[1]FINAL!A459)</f>
        <v>Rhys Norrington-Davies</v>
      </c>
      <c r="B459" s="31" t="str">
        <f>IF([1]FINAL!B459=0,"",[1]FINAL!B459)</f>
        <v>Norrington-Davies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18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Joseph Johnson</v>
      </c>
      <c r="Y459" s="42">
        <f>API!AC459</f>
        <v>0</v>
      </c>
    </row>
    <row r="460" spans="1:25">
      <c r="A460" s="31" t="str">
        <f>IF([1]FINAL!A460=0,"",[1]FINAL!A460)</f>
        <v>Lewis O'Brien</v>
      </c>
      <c r="B460" s="31" t="str">
        <f>IF([1]FINAL!B460=0,"",[1]FINAL!B460)</f>
        <v>O'Brien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18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Andros Townsend</v>
      </c>
      <c r="Y460" s="42">
        <f>API!AC460</f>
        <v>35</v>
      </c>
    </row>
    <row r="461" spans="1:25">
      <c r="A461" s="31" t="str">
        <f>IF([1]FINAL!A461=0,"",[1]FINAL!A461)</f>
        <v>Remo Freuler</v>
      </c>
      <c r="B461" s="31" t="str">
        <f>IF([1]FINAL!B461=0,"",[1]FINAL!B461)</f>
        <v>Freuler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18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Jayden Luker</v>
      </c>
      <c r="Y461" s="42">
        <f>API!AC461</f>
        <v>0</v>
      </c>
    </row>
    <row r="462" spans="1:25">
      <c r="A462" s="31" t="str">
        <f>IF([1]FINAL!A462=0,"",[1]FINAL!A462)</f>
        <v>Jonjo Shelvey</v>
      </c>
      <c r="B462" s="31" t="str">
        <f>IF([1]FINAL!B462=0,"",[1]FINAL!B462)</f>
        <v>J.Shelvey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18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Zack Nelson</v>
      </c>
      <c r="Y462" s="42">
        <f>API!AC462</f>
        <v>0</v>
      </c>
    </row>
    <row r="463" spans="1:25">
      <c r="A463" s="31" t="str">
        <f>IF([1]FINAL!A463=0,"",[1]FINAL!A463)</f>
        <v>Alex Mighten</v>
      </c>
      <c r="B463" s="31" t="str">
        <f>IF([1]FINAL!B463=0,"",[1]FINAL!B463)</f>
        <v>Mighten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18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Manuel Akanji</v>
      </c>
      <c r="Y463" s="42">
        <f>API!AC463</f>
        <v>42</v>
      </c>
    </row>
    <row r="464" spans="1:25">
      <c r="A464" s="31" t="str">
        <f>IF([1]FINAL!A464=0,"",[1]FINAL!A464)</f>
        <v>Harry Arter</v>
      </c>
      <c r="B464" s="31" t="str">
        <f>IF([1]FINAL!B464=0,"",[1]FINAL!B464)</f>
        <v>Arter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18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Nathan Aké</v>
      </c>
      <c r="Y464" s="42">
        <f>API!AC464</f>
        <v>43</v>
      </c>
    </row>
    <row r="465" spans="1:25">
      <c r="A465" s="31" t="str">
        <f>IF([1]FINAL!A465=0,"",[1]FINAL!A465)</f>
        <v>Braian Ojeda Rodríguez</v>
      </c>
      <c r="B465" s="31" t="str">
        <f>IF([1]FINAL!B465=0,"",[1]FINAL!B465)</f>
        <v>Ojeda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18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Julián Álvarez</v>
      </c>
      <c r="Y465" s="42">
        <f>API!AC465</f>
        <v>82</v>
      </c>
    </row>
    <row r="466" spans="1:25">
      <c r="A466" s="31" t="str">
        <f>IF([1]FINAL!A466=0,"",[1]FINAL!A466)</f>
        <v>Wayne Hennessey</v>
      </c>
      <c r="B466" s="31" t="str">
        <f>IF([1]FINAL!B466=0,"",[1]FINAL!B466)</f>
        <v>Hennessey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18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Bernardo Veiga de Carvalho e Silva</v>
      </c>
      <c r="Y466" s="42">
        <f>API!AC466</f>
        <v>65</v>
      </c>
    </row>
    <row r="467" spans="1:25">
      <c r="A467" s="31" t="str">
        <f>IF([1]FINAL!A467=0,"",[1]FINAL!A467)</f>
        <v>Sam Surridge</v>
      </c>
      <c r="B467" s="31" t="str">
        <f>IF([1]FINAL!B467=0,"",[1]FINAL!B467)</f>
        <v>Surridge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18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Oscar Bobb</v>
      </c>
      <c r="Y467" s="42">
        <f>API!AC467</f>
        <v>11</v>
      </c>
    </row>
    <row r="468" spans="1:25">
      <c r="A468" s="31" t="str">
        <f>IF([1]FINAL!A468=0,"",[1]FINAL!A468)</f>
        <v>Emmanuel Dennis</v>
      </c>
      <c r="B468" s="31" t="str">
        <f>IF([1]FINAL!B468=0,"",[1]FINAL!B468)</f>
        <v>Dennis</v>
      </c>
      <c r="C468" s="31" t="str">
        <f>IF([1]FINAL!C468=0,"",[1]FINAL!C468)</f>
        <v>E Dennis</v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18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João Cancelo</v>
      </c>
      <c r="Y468" s="42">
        <f>API!AC468</f>
        <v>0</v>
      </c>
    </row>
    <row r="469" spans="1:25">
      <c r="A469" s="31" t="str">
        <f>IF([1]FINAL!A469=0,"",[1]FINAL!A469)</f>
        <v>Steve Cook</v>
      </c>
      <c r="B469" s="31" t="str">
        <f>IF([1]FINAL!B469=0,"",[1]FINAL!B469)</f>
        <v>Cook</v>
      </c>
      <c r="C469" s="31" t="str">
        <f>IF([1]FINAL!C469=0,"",[1]FINAL!C469)</f>
        <v>S Cook</v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18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Scott Carson</v>
      </c>
      <c r="Y469" s="42">
        <f>API!AC469</f>
        <v>0</v>
      </c>
    </row>
    <row r="470" spans="1:25">
      <c r="A470" s="31" t="str">
        <f>IF([1]FINAL!A470=0,"",[1]FINAL!A470)</f>
        <v>Giulian Biancone</v>
      </c>
      <c r="B470" s="31" t="str">
        <f>IF([1]FINAL!B470=0,"",[1]FINAL!B470)</f>
        <v>Biancone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NFO</v>
      </c>
      <c r="F470" s="43">
        <f>IFERROR(VLOOKUP($E470,Table2!$B$1:$C$21,MATCH("MP",Table2!$B$1:$C$1,0),0),"")</f>
        <v>18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Shea Charles</v>
      </c>
      <c r="Y470" s="42">
        <f>API!AC470</f>
        <v>0</v>
      </c>
    </row>
    <row r="471" spans="1:25">
      <c r="A471" s="31" t="str">
        <f>IF([1]FINAL!A471=0,"",[1]FINAL!A471)</f>
        <v>Mohamed Dräger</v>
      </c>
      <c r="B471" s="31" t="str">
        <f>IF([1]FINAL!B471=0,"",[1]FINAL!B471)</f>
        <v>Dräger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NFO</v>
      </c>
      <c r="F471" s="43">
        <f>IFERROR(VLOOKUP($E471,Table2!$B$1:$C$21,MATCH("MP",Table2!$B$1:$C$1,0),0),"")</f>
        <v>18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Kevin De Bruyne</v>
      </c>
      <c r="Y471" s="42">
        <f>API!AC471</f>
        <v>1</v>
      </c>
    </row>
    <row r="472" spans="1:25">
      <c r="A472" s="31" t="str">
        <f>IF([1]FINAL!A472=0,"",[1]FINAL!A472)</f>
        <v>Jonathan Panzo</v>
      </c>
      <c r="B472" s="31" t="str">
        <f>IF([1]FINAL!B472=0,"",[1]FINAL!B472)</f>
        <v>Panzo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NFO</v>
      </c>
      <c r="F472" s="43">
        <f>IFERROR(VLOOKUP($E472,Table2!$B$1:$C$21,MATCH("MP",Table2!$B$1:$C$1,0),0),"")</f>
        <v>18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Rúben Gato Alves Dias</v>
      </c>
      <c r="Y472" s="42">
        <f>API!AC472</f>
        <v>35</v>
      </c>
    </row>
    <row r="473" spans="1:25">
      <c r="A473" s="31" t="str">
        <f>IF([1]FINAL!A473=0,"",[1]FINAL!A473)</f>
        <v>Loïc Mbe Soh</v>
      </c>
      <c r="B473" s="31" t="str">
        <f>IF([1]FINAL!B473=0,"",[1]FINAL!B473)</f>
        <v>Mbe Soh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NFO</v>
      </c>
      <c r="F473" s="43">
        <f>IFERROR(VLOOKUP($E473,Table2!$B$1:$C$21,MATCH("MP",Table2!$B$1:$C$1,0),0),"")</f>
        <v>18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Ederson Santana de Moraes</v>
      </c>
      <c r="Y473" s="42">
        <f>API!AC473</f>
        <v>46</v>
      </c>
    </row>
    <row r="474" spans="1:25">
      <c r="A474" s="31" t="str">
        <f>IF([1]FINAL!A474=0,"",[1]FINAL!A474)</f>
        <v>Omar Richards</v>
      </c>
      <c r="B474" s="31" t="str">
        <f>IF([1]FINAL!B474=0,"",[1]FINAL!B474)</f>
        <v>O.Richards</v>
      </c>
      <c r="C474" s="31" t="str">
        <f>IF([1]FINAL!C474=0,"",[1]FINAL!C474)</f>
        <v>O Richards</v>
      </c>
      <c r="D474" s="31" t="str">
        <f>IF([1]FINAL!D474=0,"",[1]FINAL!D474)</f>
        <v/>
      </c>
      <c r="E474" s="42" t="str">
        <f>[1]FINAL!M474</f>
        <v>NFO</v>
      </c>
      <c r="F474" s="43">
        <f>IFERROR(VLOOKUP($E474,Table2!$B$1:$C$21,MATCH("MP",Table2!$B$1:$C$1,0),0),"")</f>
        <v>18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Phil Foden</v>
      </c>
      <c r="Y474" s="42">
        <f>API!AC474</f>
        <v>76</v>
      </c>
    </row>
    <row r="475" spans="1:25">
      <c r="A475" s="31" t="str">
        <f>IF([1]FINAL!A475=0,"",[1]FINAL!A475)</f>
        <v>Richie Laryea</v>
      </c>
      <c r="B475" s="31" t="str">
        <f>IF([1]FINAL!B475=0,"",[1]FINAL!B475)</f>
        <v>Laryea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NFO</v>
      </c>
      <c r="F475" s="43">
        <f>IFERROR(VLOOKUP($E475,Table2!$B$1:$C$21,MATCH("MP",Table2!$B$1:$C$1,0),0),"")</f>
        <v>18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Jack Grealish</v>
      </c>
      <c r="Y475" s="42">
        <f>API!AC475</f>
        <v>37</v>
      </c>
    </row>
    <row r="476" spans="1:25">
      <c r="A476" s="31" t="str">
        <f>IF([1]FINAL!A476=0,"",[1]FINAL!A476)</f>
        <v>Allan Saint-Maximin</v>
      </c>
      <c r="B476" s="31" t="str">
        <f>IF([1]FINAL!B476=0,"",[1]FINAL!B476)</f>
        <v>Saint-Maximin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NEW</v>
      </c>
      <c r="F476" s="43">
        <f>IFERROR(VLOOKUP($E476,Table2!$B$1:$C$21,MATCH("MP",Table2!$B$1:$C$1,0),0),"")</f>
        <v>18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Erling Haaland</v>
      </c>
      <c r="Y476" s="42">
        <f>API!AC476</f>
        <v>112</v>
      </c>
    </row>
    <row r="477" spans="1:25">
      <c r="A477" s="31" t="str">
        <f>IF([1]FINAL!A477=0,"",[1]FINAL!A477)</f>
        <v>Ryan Fraser</v>
      </c>
      <c r="B477" s="31" t="str">
        <f>IF([1]FINAL!B477=0,"",[1]FINAL!B477)</f>
        <v>Fraser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NEW</v>
      </c>
      <c r="F477" s="43">
        <f>IFERROR(VLOOKUP($E477,Table2!$B$1:$C$21,MATCH("MP",Table2!$B$1:$C$1,0),0),"")</f>
        <v>18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Mateo Kovačić</v>
      </c>
      <c r="Y477" s="42">
        <f>API!AC477</f>
        <v>21</v>
      </c>
    </row>
    <row r="478" spans="1:25">
      <c r="A478" s="31" t="str">
        <f>IF([1]FINAL!A478=0,"",[1]FINAL!A478)</f>
        <v>Matt Ritchie</v>
      </c>
      <c r="B478" s="31" t="str">
        <f>IF([1]FINAL!B478=0,"",[1]FINAL!B478)</f>
        <v>Ritchie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18</v>
      </c>
      <c r="G478" s="32">
        <f>IFERROR(VLOOKUP(A478,PlayingTime!$B$1:$Z$999,MATCH("Min",PlayingTime!$B$2:$Z$2,0),0),0)</f>
        <v>108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108</v>
      </c>
      <c r="L478" s="31">
        <f>IFERROR(VLOOKUP(A478,PlayerStats!$B$1:$Z$999,MATCH("xG",PlayerStats!$B$2:$Z$2,0),0),0)</f>
        <v>0.2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0.2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6</v>
      </c>
      <c r="X478" s="42" t="str">
        <f>API!M478&amp;" "&amp;API!V478</f>
        <v>Aymeric Laporte</v>
      </c>
      <c r="Y478" s="42">
        <f>API!AC478</f>
        <v>1</v>
      </c>
    </row>
    <row r="479" spans="1:25">
      <c r="A479" s="31" t="str">
        <f>IF([1]FINAL!A479=0,"",[1]FINAL!A479)</f>
        <v>Jeff Hendrick</v>
      </c>
      <c r="B479" s="31" t="str">
        <f>IF([1]FINAL!B479=0,"",[1]FINAL!B479)</f>
        <v>Hendrick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18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Rico Lewis</v>
      </c>
      <c r="Y479" s="42">
        <f>API!AC479</f>
        <v>29</v>
      </c>
    </row>
    <row r="480" spans="1:25">
      <c r="A480" s="31" t="str">
        <f>IF([1]FINAL!A480=0,"",[1]FINAL!A480)</f>
        <v>Karl Darlow</v>
      </c>
      <c r="B480" s="31" t="str">
        <f>IF([1]FINAL!B480=0,"",[1]FINAL!B480)</f>
        <v>Darlow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18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Riyad Mahrez</v>
      </c>
      <c r="Y480" s="42">
        <f>API!AC480</f>
        <v>0</v>
      </c>
    </row>
    <row r="481" spans="1:25">
      <c r="A481" s="31" t="str">
        <f>IF([1]FINAL!A481=0,"",[1]FINAL!A481)</f>
        <v>Javier Manquillo Gaitán</v>
      </c>
      <c r="B481" s="31" t="str">
        <f>IF([1]FINAL!B481=0,"",[1]FINAL!B481)</f>
        <v>Manquillo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NEW</v>
      </c>
      <c r="F481" s="43">
        <f>IFERROR(VLOOKUP($E481,Table2!$B$1:$C$21,MATCH("MP",Table2!$B$1:$C$1,0),0),"")</f>
        <v>18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Stefan Ortega Moreno</v>
      </c>
      <c r="Y481" s="42">
        <f>API!AC481</f>
        <v>2</v>
      </c>
    </row>
    <row r="482" spans="1:25">
      <c r="A482" s="31" t="str">
        <f>IF([1]FINAL!A482=0,"",[1]FINAL!A482)</f>
        <v>Jamal Lewis</v>
      </c>
      <c r="B482" s="31" t="str">
        <f>IF([1]FINAL!B482=0,"",[1]FINAL!B482)</f>
        <v>J.Lewis</v>
      </c>
      <c r="C482" s="31" t="str">
        <f>IF([1]FINAL!C482=0,"",[1]FINAL!C482)</f>
        <v>J Lewis</v>
      </c>
      <c r="D482" s="31" t="str">
        <f>IF([1]FINAL!D482=0,"",[1]FINAL!D482)</f>
        <v/>
      </c>
      <c r="E482" s="42" t="str">
        <f>[1]FINAL!M482</f>
        <v>NEW</v>
      </c>
      <c r="F482" s="43">
        <f>IFERROR(VLOOKUP($E482,Table2!$B$1:$C$21,MATCH("MP",Table2!$B$1:$C$1,0),0),"")</f>
        <v>18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Máximo Perrone</v>
      </c>
      <c r="Y482" s="42">
        <f>API!AC482</f>
        <v>0</v>
      </c>
    </row>
    <row r="483" spans="1:25">
      <c r="A483" s="31" t="str">
        <f>IF([1]FINAL!A483=0,"",[1]FINAL!A483)</f>
        <v>Emil Krafth</v>
      </c>
      <c r="B483" s="31" t="str">
        <f>IF([1]FINAL!B483=0,"",[1]FINAL!B483)</f>
        <v>Krafth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NEW</v>
      </c>
      <c r="F483" s="43">
        <f>IFERROR(VLOOKUP($E483,Table2!$B$1:$C$21,MATCH("MP",Table2!$B$1:$C$1,0),0),"")</f>
        <v>18</v>
      </c>
      <c r="G483" s="32">
        <f>IFERROR(VLOOKUP(A483,PlayingTime!$B$1:$Z$999,MATCH("Min",PlayingTime!$B$2:$Z$2,0),0),0)</f>
        <v>84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84</v>
      </c>
      <c r="L483" s="31">
        <f>IFERROR(VLOOKUP(A483,PlayerStats!$B$1:$Z$999,MATCH("xG",PlayerStats!$B$2:$Z$2,0),0),0)</f>
        <v>0.1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0.1</v>
      </c>
      <c r="Q483" s="31">
        <f>IFERROR(VLOOKUP(A483,PlayerStats!$B$1:$Z$999,MATCH("xAG",PlayerStats!$B$2:$Z$2,0),0),0)</f>
        <v>0.5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0.5</v>
      </c>
      <c r="V483" s="41">
        <f t="shared" si="31"/>
        <v>10</v>
      </c>
      <c r="X483" s="42" t="str">
        <f>API!M483&amp;" "&amp;API!V483</f>
        <v>Kalvin Phillips</v>
      </c>
      <c r="Y483" s="42">
        <f>API!AC483</f>
        <v>4</v>
      </c>
    </row>
    <row r="484" spans="1:25">
      <c r="A484" s="31" t="str">
        <f>IF([1]FINAL!A484=0,"",[1]FINAL!A484)</f>
        <v>Paul Dummett</v>
      </c>
      <c r="B484" s="31" t="str">
        <f>IF([1]FINAL!B484=0,"",[1]FINAL!B484)</f>
        <v>Dummett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NEW</v>
      </c>
      <c r="F484" s="43">
        <f>IFERROR(VLOOKUP($E484,Table2!$B$1:$C$21,MATCH("MP",Table2!$B$1:$C$1,0),0),"")</f>
        <v>18</v>
      </c>
      <c r="G484" s="32">
        <f>IFERROR(VLOOKUP(A484,PlayingTime!$B$1:$Z$999,MATCH("Min",PlayingTime!$B$2:$Z$2,0),0),0)</f>
        <v>5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5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Rodrigo Hernandez</v>
      </c>
      <c r="Y484" s="42">
        <f>API!AC484</f>
        <v>51</v>
      </c>
    </row>
    <row r="485" spans="1:25">
      <c r="A485" s="31" t="str">
        <f>IF([1]FINAL!A485=0,"",[1]FINAL!A485)</f>
        <v>Harrison Ashby</v>
      </c>
      <c r="B485" s="31" t="str">
        <f>IF([1]FINAL!B485=0,"",[1]FINAL!B485)</f>
        <v>Ashby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NEW</v>
      </c>
      <c r="F485" s="43">
        <f>IFERROR(VLOOKUP($E485,Table2!$B$1:$C$21,MATCH("MP",Table2!$B$1:$C$1,0),0),"")</f>
        <v>18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Sergio Gómez</v>
      </c>
      <c r="Y485" s="42">
        <f>API!AC485</f>
        <v>5</v>
      </c>
    </row>
    <row r="486" spans="1:25">
      <c r="A486" s="31" t="str">
        <f>IF([1]FINAL!A486=0,"",[1]FINAL!A486)</f>
        <v>Frederico Rodrigues de Paula Santos</v>
      </c>
      <c r="B486" s="31" t="str">
        <f>IF([1]FINAL!B486=0,"",[1]FINAL!B486)</f>
        <v>Fred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MUN</v>
      </c>
      <c r="F486" s="43">
        <f>IFERROR(VLOOKUP($E486,Table2!$B$1:$C$21,MATCH("MP",Table2!$B$1:$C$1,0),0),"")</f>
        <v>18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Zack Steffen</v>
      </c>
      <c r="Y486" s="42">
        <f>API!AC486</f>
        <v>0</v>
      </c>
    </row>
    <row r="487" spans="1:25">
      <c r="A487" s="31" t="str">
        <f>IF([1]FINAL!A487=0,"",[1]FINAL!A487)</f>
        <v>Amad Diallo</v>
      </c>
      <c r="B487" s="31" t="str">
        <f>IF([1]FINAL!B487=0,"",[1]FINAL!B487)</f>
        <v>Amad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MUN</v>
      </c>
      <c r="F487" s="43">
        <f>IFERROR(VLOOKUP($E487,Table2!$B$1:$C$21,MATCH("MP",Table2!$B$1:$C$1,0),0),"")</f>
        <v>18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John Stones</v>
      </c>
      <c r="Y487" s="42">
        <f>API!AC487</f>
        <v>18</v>
      </c>
    </row>
    <row r="488" spans="1:25">
      <c r="A488" s="31" t="str">
        <f>IF([1]FINAL!A488=0,"",[1]FINAL!A488)</f>
        <v>Tom Heaton</v>
      </c>
      <c r="B488" s="31" t="str">
        <f>IF([1]FINAL!B488=0,"",[1]FINAL!B488)</f>
        <v>Heaton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MUN</v>
      </c>
      <c r="F488" s="43">
        <f>IFERROR(VLOOKUP($E488,Table2!$B$1:$C$21,MATCH("MP",Table2!$B$1:$C$1,0),0),"")</f>
        <v>18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Kyle Walker</v>
      </c>
      <c r="Y488" s="42">
        <f>API!AC488</f>
        <v>51</v>
      </c>
    </row>
    <row r="489" spans="1:25">
      <c r="A489" s="31" t="str">
        <f>IF([1]FINAL!A489=0,"",[1]FINAL!A489)</f>
        <v>Tyrell Malacia</v>
      </c>
      <c r="B489" s="31" t="str">
        <f>IF([1]FINAL!B489=0,"",[1]FINAL!B489)</f>
        <v>Malacia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MUN</v>
      </c>
      <c r="F489" s="43">
        <f>IFERROR(VLOOKUP($E489,Table2!$B$1:$C$21,MATCH("MP",Table2!$B$1:$C$1,0),0),"")</f>
        <v>18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Matheus Luiz Nunes</v>
      </c>
      <c r="Y489" s="42">
        <f>API!AC489</f>
        <v>13</v>
      </c>
    </row>
    <row r="490" spans="1:25">
      <c r="A490" s="31" t="str">
        <f>IF([1]FINAL!A490=0,"",[1]FINAL!A490)</f>
        <v>Brandon Williams</v>
      </c>
      <c r="B490" s="31" t="str">
        <f>IF([1]FINAL!B490=0,"",[1]FINAL!B490)</f>
        <v>B.Williams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MUN</v>
      </c>
      <c r="F490" s="43">
        <f>IFERROR(VLOOKUP($E490,Table2!$B$1:$C$21,MATCH("MP",Table2!$B$1:$C$1,0),0),"")</f>
        <v>18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Joško Gvardiol</v>
      </c>
      <c r="Y490" s="42">
        <f>API!AC490</f>
        <v>32</v>
      </c>
    </row>
    <row r="491" spans="1:25">
      <c r="A491" s="31" t="str">
        <f>IF([1]FINAL!A491=0,"",[1]FINAL!A491)</f>
        <v>Eric Bailly</v>
      </c>
      <c r="B491" s="31" t="str">
        <f>IF([1]FINAL!B491=0,"",[1]FINAL!B491)</f>
        <v>Bailly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18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Jérémy Doku</v>
      </c>
      <c r="Y491" s="42">
        <f>API!AC491</f>
        <v>49</v>
      </c>
    </row>
    <row r="492" spans="1:25">
      <c r="A492" s="31" t="str">
        <f>IF([1]FINAL!A492=0,"",[1]FINAL!A492)</f>
        <v>Alex Telles</v>
      </c>
      <c r="B492" s="31" t="str">
        <f>IF([1]FINAL!B492=0,"",[1]FINAL!B492)</f>
        <v>Alex Telles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18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Mahamadou Susoho</v>
      </c>
      <c r="Y492" s="42">
        <f>API!AC492</f>
        <v>0</v>
      </c>
    </row>
    <row r="493" spans="1:25">
      <c r="A493" s="31" t="str">
        <f>IF([1]FINAL!A493=0,"",[1]FINAL!A493)</f>
        <v>Riyad Mahrez</v>
      </c>
      <c r="B493" s="31" t="str">
        <f>IF([1]FINAL!B493=0,"",[1]FINAL!B493)</f>
        <v>Mahrez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MCI</v>
      </c>
      <c r="F493" s="43">
        <f>IFERROR(VLOOKUP($E493,Table2!$B$1:$C$21,MATCH("MP",Table2!$B$1:$C$1,0),0),"")</f>
        <v>17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Mason Mount</v>
      </c>
      <c r="Y493" s="42">
        <f>API!AC493</f>
        <v>12</v>
      </c>
    </row>
    <row r="494" spans="1:25">
      <c r="A494" s="31" t="str">
        <f>IF([1]FINAL!A494=0,"",[1]FINAL!A494)</f>
        <v>Stefan Ortega Moreno</v>
      </c>
      <c r="B494" s="31" t="str">
        <f>IF([1]FINAL!B494=0,"",[1]FINAL!B494)</f>
        <v>Ortega Moreno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MCI</v>
      </c>
      <c r="F494" s="43">
        <f>IFERROR(VLOOKUP($E494,Table2!$B$1:$C$21,MATCH("MP",Table2!$B$1:$C$1,0),0),"")</f>
        <v>17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2</v>
      </c>
      <c r="X494" s="42" t="str">
        <f>API!M494&amp;" "&amp;API!V494</f>
        <v>Alex Telles</v>
      </c>
      <c r="Y494" s="42">
        <f>API!AC494</f>
        <v>0</v>
      </c>
    </row>
    <row r="495" spans="1:25">
      <c r="A495" s="31" t="str">
        <f>IF([1]FINAL!A495=0,"",[1]FINAL!A495)</f>
        <v>Scott Carson</v>
      </c>
      <c r="B495" s="31" t="str">
        <f>IF([1]FINAL!B495=0,"",[1]FINAL!B495)</f>
        <v>Carson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MCI</v>
      </c>
      <c r="F495" s="43">
        <f>IFERROR(VLOOKUP($E495,Table2!$B$1:$C$21,MATCH("MP",Table2!$B$1:$C$1,0),0),"")</f>
        <v>17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Amad Diallo</v>
      </c>
      <c r="Y495" s="42">
        <f>API!AC495</f>
        <v>0</v>
      </c>
    </row>
    <row r="496" spans="1:25">
      <c r="A496" s="31" t="str">
        <f>IF([1]FINAL!A496=0,"",[1]FINAL!A496)</f>
        <v>Zack Steffen</v>
      </c>
      <c r="B496" s="31" t="str">
        <f>IF([1]FINAL!B496=0,"",[1]FINAL!B496)</f>
        <v>Steffen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MCI</v>
      </c>
      <c r="F496" s="43">
        <f>IFERROR(VLOOKUP($E496,Table2!$B$1:$C$21,MATCH("MP",Table2!$B$1:$C$1,0),0),"")</f>
        <v>17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Antony Matheus dos Santos</v>
      </c>
      <c r="Y496" s="42">
        <f>API!AC496</f>
        <v>24</v>
      </c>
    </row>
    <row r="497" spans="1:25">
      <c r="A497" s="31" t="str">
        <f>IF([1]FINAL!A497=0,"",[1]FINAL!A497)</f>
        <v>Aymeric Laporte</v>
      </c>
      <c r="B497" s="31" t="str">
        <f>IF([1]FINAL!B497=0,"",[1]FINAL!B497)</f>
        <v>Laporte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MCI</v>
      </c>
      <c r="F497" s="43">
        <f>IFERROR(VLOOKUP($E497,Table2!$B$1:$C$21,MATCH("MP",Table2!$B$1:$C$1,0),0),"")</f>
        <v>17</v>
      </c>
      <c r="G497" s="32">
        <f>IFERROR(VLOOKUP(A497,PlayingTime!$B$1:$Z$999,MATCH("Min",PlayingTime!$B$2:$Z$2,0),0),0)</f>
        <v>12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12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1</v>
      </c>
      <c r="X497" s="42" t="str">
        <f>API!M497&amp;" "&amp;API!V497</f>
        <v>Bruno Borges Fernandes</v>
      </c>
      <c r="Y497" s="42">
        <f>API!AC497</f>
        <v>65</v>
      </c>
    </row>
    <row r="498" spans="1:25">
      <c r="A498" s="31" t="str">
        <f>IF([1]FINAL!A498=0,"",[1]FINAL!A498)</f>
        <v>João Cancelo</v>
      </c>
      <c r="B498" s="31" t="str">
        <f>IF([1]FINAL!B498=0,"",[1]FINAL!B498)</f>
        <v>Cancelo</v>
      </c>
      <c r="C498" s="31" t="str">
        <f>IF([1]FINAL!C498=0,"",[1]FINAL!C498)</f>
        <v>Joao Cancelo</v>
      </c>
      <c r="D498" s="31" t="str">
        <f>IF([1]FINAL!D498=0,"",[1]FINAL!D498)</f>
        <v/>
      </c>
      <c r="E498" s="42" t="str">
        <f>[1]FINAL!M498</f>
        <v>MCI</v>
      </c>
      <c r="F498" s="43">
        <f>IFERROR(VLOOKUP($E498,Table2!$B$1:$C$21,MATCH("MP",Table2!$B$1:$C$1,0),0),"")</f>
        <v>17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Brandon Williams</v>
      </c>
      <c r="Y498" s="42">
        <f>API!AC498</f>
        <v>0</v>
      </c>
    </row>
    <row r="499" spans="1:25">
      <c r="A499" s="31" t="str">
        <f>IF([1]FINAL!A499=0,"",[1]FINAL!A499)</f>
        <v>Luke Berry</v>
      </c>
      <c r="B499" s="31" t="str">
        <f>IF([1]FINAL!B499=0,"",[1]FINAL!B499)</f>
        <v>Berry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17</v>
      </c>
      <c r="G499" s="32">
        <f>IFERROR(VLOOKUP(A499,PlayingTime!$B$1:$Z$999,MATCH("Min",PlayingTime!$B$2:$Z$2,0),0),0)</f>
        <v>28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28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2</v>
      </c>
      <c r="X499" s="42" t="str">
        <f>API!M499&amp;" "&amp;API!V499</f>
        <v>Eric Bailly</v>
      </c>
      <c r="Y499" s="42">
        <f>API!AC499</f>
        <v>0</v>
      </c>
    </row>
    <row r="500" spans="1:25">
      <c r="A500" s="31" t="str">
        <f>IF([1]FINAL!A500=0,"",[1]FINAL!A500)</f>
        <v>Allan Campbell</v>
      </c>
      <c r="B500" s="31" t="str">
        <f>IF([1]FINAL!B500=0,"",[1]FINAL!B500)</f>
        <v>Campbell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17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Carlos Henrique Casimiro</v>
      </c>
      <c r="Y500" s="42">
        <f>API!AC500</f>
        <v>21</v>
      </c>
    </row>
    <row r="501" spans="1:25">
      <c r="A501" s="31" t="str">
        <f>IF([1]FINAL!A501=0,"",[1]FINAL!A501)</f>
        <v>Jordan Clark</v>
      </c>
      <c r="B501" s="31" t="str">
        <f>IF([1]FINAL!B501=0,"",[1]FINAL!B501)</f>
        <v>Clark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17</v>
      </c>
      <c r="G501" s="32">
        <f>IFERROR(VLOOKUP(A501,PlayingTime!$B$1:$Z$999,MATCH("Min",PlayingTime!$B$2:$Z$2,0),0),0)</f>
        <v>83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83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4</v>
      </c>
      <c r="X501" s="42" t="str">
        <f>API!M501&amp;" "&amp;API!V501</f>
        <v>Diogo Dalot Teixeira</v>
      </c>
      <c r="Y501" s="42">
        <f>API!AC501</f>
        <v>57</v>
      </c>
    </row>
    <row r="502" spans="1:25">
      <c r="A502" s="31" t="str">
        <f>IF([1]FINAL!A502=0,"",[1]FINAL!A502)</f>
        <v>Luke Freeman</v>
      </c>
      <c r="B502" s="31" t="str">
        <f>IF([1]FINAL!B502=0,"",[1]FINAL!B502)</f>
        <v>Freeman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17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Christian Eriksen</v>
      </c>
      <c r="Y502" s="42">
        <f>API!AC502</f>
        <v>30</v>
      </c>
    </row>
    <row r="503" spans="1:25">
      <c r="A503" s="31" t="str">
        <f>IF([1]FINAL!A503=0,"",[1]FINAL!A503)</f>
        <v>Carlos Mendes Gomes</v>
      </c>
      <c r="B503" s="31" t="str">
        <f>IF([1]FINAL!B503=0,"",[1]FINAL!B503)</f>
        <v>Mendes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17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Álvaro Fernández Carreras</v>
      </c>
      <c r="Y503" s="42">
        <f>API!AC503</f>
        <v>0</v>
      </c>
    </row>
    <row r="504" spans="1:25">
      <c r="A504" s="31" t="str">
        <f>IF([1]FINAL!A504=0,"",[1]FINAL!A504)</f>
        <v>Fred Onyedinma</v>
      </c>
      <c r="B504" s="31" t="str">
        <f>IF([1]FINAL!B504=0,"",[1]FINAL!B504)</f>
        <v>Onyedinma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17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Frederico Rodrigues de Paula Santos</v>
      </c>
      <c r="Y504" s="42">
        <f>API!AC504</f>
        <v>0</v>
      </c>
    </row>
    <row r="505" spans="1:25">
      <c r="A505" s="31" t="str">
        <f>IF([1]FINAL!A505=0,"",[1]FINAL!A505)</f>
        <v>Dion Pereira</v>
      </c>
      <c r="B505" s="31" t="str">
        <f>IF([1]FINAL!B505=0,"",[1]FINAL!B505)</f>
        <v>Pereira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17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Alejandro Garnacho</v>
      </c>
      <c r="Y505" s="42">
        <f>API!AC505</f>
        <v>37</v>
      </c>
    </row>
    <row r="506" spans="1:25">
      <c r="A506" s="31" t="str">
        <f>IF([1]FINAL!A506=0,"",[1]FINAL!A506)</f>
        <v>Glen Rea</v>
      </c>
      <c r="B506" s="31" t="str">
        <f>IF([1]FINAL!B506=0,"",[1]FINAL!B506)</f>
        <v>Rea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17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Hannibal Mejbri</v>
      </c>
      <c r="Y506" s="42">
        <f>API!AC506</f>
        <v>10</v>
      </c>
    </row>
    <row r="507" spans="1:25">
      <c r="A507" s="31" t="str">
        <f>IF([1]FINAL!A507=0,"",[1]FINAL!A507)</f>
        <v>Elliot Thorpe</v>
      </c>
      <c r="B507" s="31" t="str">
        <f>IF([1]FINAL!B507=0,"",[1]FINAL!B507)</f>
        <v>Thorpe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17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Tom Heaton</v>
      </c>
      <c r="Y507" s="42">
        <f>API!AC507</f>
        <v>0</v>
      </c>
    </row>
    <row r="508" spans="1:25">
      <c r="A508" s="31" t="str">
        <f>IF([1]FINAL!A508=0,"",[1]FINAL!A508)</f>
        <v>Louie Watson</v>
      </c>
      <c r="B508" s="31" t="str">
        <f>IF([1]FINAL!B508=0,"",[1]FINAL!B508)</f>
        <v>Watson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17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Victor Lindelöf</v>
      </c>
      <c r="Y508" s="42">
        <f>API!AC508</f>
        <v>42</v>
      </c>
    </row>
    <row r="509" spans="1:25">
      <c r="A509" s="31" t="str">
        <f>IF([1]FINAL!A509=0,"",[1]FINAL!A509)</f>
        <v>Matt Macey</v>
      </c>
      <c r="B509" s="31" t="str">
        <f>IF([1]FINAL!B509=0,"",[1]FINAL!B509)</f>
        <v>Macey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17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Harry Maguire</v>
      </c>
      <c r="Y509" s="42">
        <f>API!AC509</f>
        <v>36</v>
      </c>
    </row>
    <row r="510" spans="1:25">
      <c r="A510" s="31" t="str">
        <f>IF([1]FINAL!A510=0,"",[1]FINAL!A510)</f>
        <v>James Shea</v>
      </c>
      <c r="B510" s="31" t="str">
        <f>IF([1]FINAL!B510=0,"",[1]FINAL!B510)</f>
        <v>Shea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17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Kobbie Mainoo</v>
      </c>
      <c r="Y510" s="42">
        <f>API!AC510</f>
        <v>9</v>
      </c>
    </row>
    <row r="511" spans="1:25">
      <c r="A511" s="31" t="str">
        <f>IF([1]FINAL!A511=0,"",[1]FINAL!A511)</f>
        <v>Jack Walton</v>
      </c>
      <c r="B511" s="31" t="str">
        <f>IF([1]FINAL!B511=0,"",[1]FINAL!B511)</f>
        <v>Walton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17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Tyrell Malacia</v>
      </c>
      <c r="Y511" s="42">
        <f>API!AC511</f>
        <v>0</v>
      </c>
    </row>
    <row r="512" spans="1:25">
      <c r="A512" s="31" t="str">
        <f>IF([1]FINAL!A512=0,"",[1]FINAL!A512)</f>
        <v>John McAtee</v>
      </c>
      <c r="B512" s="31" t="str">
        <f>IF([1]FINAL!B512=0,"",[1]FINAL!B512)</f>
        <v>McAtee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LUT</v>
      </c>
      <c r="F512" s="43">
        <f>IFERROR(VLOOKUP($E512,Table2!$B$1:$C$21,MATCH("MP",Table2!$B$1:$C$1,0),0),"")</f>
        <v>17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Anthony Martial</v>
      </c>
      <c r="Y512" s="42">
        <f>API!AC512</f>
        <v>25</v>
      </c>
    </row>
    <row r="513" spans="1:25">
      <c r="A513" s="31" t="str">
        <f>IF([1]FINAL!A513=0,"",[1]FINAL!A513)</f>
        <v>Admiral Muskwe</v>
      </c>
      <c r="B513" s="31" t="str">
        <f>IF([1]FINAL!B513=0,"",[1]FINAL!B513)</f>
        <v>Muskwe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LUT</v>
      </c>
      <c r="F513" s="43">
        <f>IFERROR(VLOOKUP($E513,Table2!$B$1:$C$21,MATCH("MP",Table2!$B$1:$C$1,0),0),"")</f>
        <v>17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Lisandro Martínez</v>
      </c>
      <c r="Y513" s="42">
        <f>API!AC513</f>
        <v>5</v>
      </c>
    </row>
    <row r="514" spans="1:25">
      <c r="A514" s="31" t="str">
        <f>IF([1]FINAL!A514=0,"",[1]FINAL!A514)</f>
        <v>Aribim Pepple</v>
      </c>
      <c r="B514" s="31" t="str">
        <f>IF([1]FINAL!B514=0,"",[1]FINAL!B514)</f>
        <v>Pepple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LUT</v>
      </c>
      <c r="F514" s="43">
        <f>IFERROR(VLOOKUP($E514,Table2!$B$1:$C$21,MATCH("MP",Table2!$B$1:$C$1,0),0),"")</f>
        <v>17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Scott McTominay</v>
      </c>
      <c r="Y514" s="42">
        <f>API!AC514</f>
        <v>62</v>
      </c>
    </row>
    <row r="515" spans="1:25">
      <c r="A515" s="31" t="str">
        <f>IF([1]FINAL!A515=0,"",[1]FINAL!A515)</f>
        <v>Joe Taylor</v>
      </c>
      <c r="B515" s="31" t="str">
        <f>IF([1]FINAL!B515=0,"",[1]FINAL!B515)</f>
        <v>Taylor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LUT</v>
      </c>
      <c r="F515" s="43">
        <f>IFERROR(VLOOKUP($E515,Table2!$B$1:$C$21,MATCH("MP",Table2!$B$1:$C$1,0),0),"")</f>
        <v>17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Facundo Pellistri Rebollo</v>
      </c>
      <c r="Y515" s="42">
        <f>API!AC515</f>
        <v>13</v>
      </c>
    </row>
    <row r="516" spans="1:25">
      <c r="A516" s="31" t="str">
        <f>IF([1]FINAL!A516=0,"",[1]FINAL!A516)</f>
        <v>Dan Potts</v>
      </c>
      <c r="B516" s="31" t="str">
        <f>IF([1]FINAL!B516=0,"",[1]FINAL!B516)</f>
        <v>Potts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LUT</v>
      </c>
      <c r="F516" s="43">
        <f>IFERROR(VLOOKUP($E516,Table2!$B$1:$C$21,MATCH("MP",Table2!$B$1:$C$1,0),0),"")</f>
        <v>17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Raphaël Varane</v>
      </c>
      <c r="Y516" s="42">
        <f>API!AC516</f>
        <v>27</v>
      </c>
    </row>
    <row r="517" spans="1:25">
      <c r="A517" s="31" t="str">
        <f>IF([1]FINAL!A517=0,"",[1]FINAL!A517)</f>
        <v>Stefan Bajcetic</v>
      </c>
      <c r="B517" s="31" t="str">
        <f>IF([1]FINAL!B517=0,"",[1]FINAL!B517)</f>
        <v>Bajcetic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LIV</v>
      </c>
      <c r="F517" s="43">
        <f>IFERROR(VLOOKUP($E517,Table2!$B$1:$C$21,MATCH("MP",Table2!$B$1:$C$1,0),0),"")</f>
        <v>18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Marcus Rashford</v>
      </c>
      <c r="Y517" s="42">
        <f>API!AC517</f>
        <v>48</v>
      </c>
    </row>
    <row r="518" spans="1:25">
      <c r="A518" s="31" t="str">
        <f>IF([1]FINAL!A518=0,"",[1]FINAL!A518)</f>
        <v>Jordan Henderson</v>
      </c>
      <c r="B518" s="31" t="str">
        <f>IF([1]FINAL!B518=0,"",[1]FINAL!B518)</f>
        <v>Henderson</v>
      </c>
      <c r="C518" s="31" t="str">
        <f>IF([1]FINAL!C518=0,"",[1]FINAL!C518)</f>
        <v>J Henderson</v>
      </c>
      <c r="D518" s="31" t="str">
        <f>IF([1]FINAL!D518=0,"",[1]FINAL!D518)</f>
        <v/>
      </c>
      <c r="E518" s="42" t="str">
        <f>[1]FINAL!M518</f>
        <v>LIV</v>
      </c>
      <c r="F518" s="43">
        <f>IFERROR(VLOOKUP($E518,Table2!$B$1:$C$21,MATCH("MP",Table2!$B$1:$C$1,0),0),"")</f>
        <v>18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Jadon Sancho</v>
      </c>
      <c r="Y518" s="42">
        <f>API!AC518</f>
        <v>3</v>
      </c>
    </row>
    <row r="519" spans="1:25">
      <c r="A519" s="31" t="str">
        <f>IF([1]FINAL!A519=0,"",[1]FINAL!A519)</f>
        <v>Thiago Alcántara do Nascimento</v>
      </c>
      <c r="B519" s="31" t="str">
        <f>IF([1]FINAL!B519=0,"",[1]FINAL!B519)</f>
        <v>Thiago</v>
      </c>
      <c r="C519" s="31" t="str">
        <f>IF([1]FINAL!C519=0,"",[1]FINAL!C519)</f>
        <v>Thiago Alcántara</v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18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Luke Shaw</v>
      </c>
      <c r="Y519" s="42">
        <f>API!AC519</f>
        <v>21</v>
      </c>
    </row>
    <row r="520" spans="1:25">
      <c r="A520" s="31" t="str">
        <f>IF([1]FINAL!A520=0,"",[1]FINAL!A520)</f>
        <v>Fabio Henrique Tavares</v>
      </c>
      <c r="B520" s="31" t="str">
        <f>IF([1]FINAL!B520=0,"",[1]FINAL!B520)</f>
        <v>Fabinho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LIV</v>
      </c>
      <c r="F520" s="43">
        <f>IFERROR(VLOOKUP($E520,Table2!$B$1:$C$21,MATCH("MP",Table2!$B$1:$C$1,0),0),"")</f>
        <v>18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Shola Shoretire</v>
      </c>
      <c r="Y520" s="42">
        <f>API!AC520</f>
        <v>0</v>
      </c>
    </row>
    <row r="521" spans="1:25">
      <c r="A521" s="31" t="str">
        <f>IF([1]FINAL!A521=0,"",[1]FINAL!A521)</f>
        <v>Caoimhin Kelleher</v>
      </c>
      <c r="B521" s="31" t="str">
        <f>IF([1]FINAL!B521=0,"",[1]FINAL!B521)</f>
        <v>Kelleher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LIV</v>
      </c>
      <c r="F521" s="43">
        <f>IFERROR(VLOOKUP($E521,Table2!$B$1:$C$21,MATCH("MP",Table2!$B$1:$C$1,0),0),"")</f>
        <v>18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7</v>
      </c>
      <c r="X521" s="42" t="str">
        <f>API!M521&amp;" "&amp;API!V521</f>
        <v>Donny van de Beek</v>
      </c>
      <c r="Y521" s="42">
        <f>API!AC521</f>
        <v>1</v>
      </c>
    </row>
    <row r="522" spans="1:25">
      <c r="A522" s="31" t="str">
        <f>IF([1]FINAL!A522=0,"",[1]FINAL!A522)</f>
        <v>Adrián San Miguel del Castillo</v>
      </c>
      <c r="B522" s="31" t="str">
        <f>IF([1]FINAL!B522=0,"",[1]FINAL!B522)</f>
        <v>Adrián</v>
      </c>
      <c r="C522" s="31" t="str">
        <f>IF([1]FINAL!C522=0,"",[1]FINAL!C522)</f>
        <v>Adrian</v>
      </c>
      <c r="D522" s="31" t="str">
        <f>IF([1]FINAL!D522=0,"",[1]FINAL!D522)</f>
        <v/>
      </c>
      <c r="E522" s="42" t="str">
        <f>[1]FINAL!M522</f>
        <v>LIV</v>
      </c>
      <c r="F522" s="43">
        <f>IFERROR(VLOOKUP($E522,Table2!$B$1:$C$21,MATCH("MP",Table2!$B$1:$C$1,0),0),"")</f>
        <v>18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Aaron Wan-Bissaka</v>
      </c>
      <c r="Y522" s="42">
        <f>API!AC522</f>
        <v>27</v>
      </c>
    </row>
    <row r="523" spans="1:25">
      <c r="A523" s="31" t="str">
        <f>IF([1]FINAL!A523=0,"",[1]FINAL!A523)</f>
        <v>Nathaniel Phillips</v>
      </c>
      <c r="B523" s="31" t="str">
        <f>IF([1]FINAL!B523=0,"",[1]FINAL!B523)</f>
        <v>Phillips</v>
      </c>
      <c r="C523" s="31" t="str">
        <f>IF([1]FINAL!C523=0,"",[1]FINAL!C523)</f>
        <v>N Phillips</v>
      </c>
      <c r="D523" s="31" t="str">
        <f>IF([1]FINAL!D523=0,"",[1]FINAL!D523)</f>
        <v/>
      </c>
      <c r="E523" s="42" t="str">
        <f>[1]FINAL!M523</f>
        <v>LIV</v>
      </c>
      <c r="F523" s="43">
        <f>IFERROR(VLOOKUP($E523,Table2!$B$1:$C$21,MATCH("MP",Table2!$B$1:$C$1,0),0),"")</f>
        <v>18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Sergio Reguilón</v>
      </c>
      <c r="Y523" s="42">
        <f>API!AC523</f>
        <v>17</v>
      </c>
    </row>
    <row r="524" spans="1:25">
      <c r="A524" s="31" t="str">
        <f>IF([1]FINAL!A524=0,"",[1]FINAL!A524)</f>
        <v>Sepp van den Berg</v>
      </c>
      <c r="B524" s="31" t="str">
        <f>IF([1]FINAL!B524=0,"",[1]FINAL!B524)</f>
        <v>Van den Berg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LIV</v>
      </c>
      <c r="F524" s="43">
        <f>IFERROR(VLOOKUP($E524,Table2!$B$1:$C$21,MATCH("MP",Table2!$B$1:$C$1,0),0),"")</f>
        <v>18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André Onana</v>
      </c>
      <c r="Y524" s="42">
        <f>API!AC524</f>
        <v>70</v>
      </c>
    </row>
    <row r="525" spans="1:25">
      <c r="A525" s="31" t="str">
        <f>IF([1]FINAL!A525=0,"",[1]FINAL!A525)</f>
        <v>Tyrese Francois</v>
      </c>
      <c r="B525" s="31" t="str">
        <f>IF([1]FINAL!B525=0,"",[1]FINAL!B525)</f>
        <v>Francois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FUL</v>
      </c>
      <c r="F525" s="43">
        <f>IFERROR(VLOOKUP($E525,Table2!$B$1:$C$21,MATCH("MP",Table2!$B$1:$C$1,0),0),"")</f>
        <v>18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Rasmus Højlund</v>
      </c>
      <c r="Y525" s="42">
        <f>API!AC525</f>
        <v>23</v>
      </c>
    </row>
    <row r="526" spans="1:25">
      <c r="A526" s="31" t="str">
        <f>IF([1]FINAL!A526=0,"",[1]FINAL!A526)</f>
        <v>Anthony Knockaert</v>
      </c>
      <c r="B526" s="31" t="str">
        <f>IF([1]FINAL!B526=0,"",[1]FINAL!B526)</f>
        <v>Knockaert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FUL</v>
      </c>
      <c r="F526" s="43">
        <f>IFERROR(VLOOKUP($E526,Table2!$B$1:$C$21,MATCH("MP",Table2!$B$1:$C$1,0),0),"")</f>
        <v>18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Omari Forson</v>
      </c>
      <c r="Y526" s="42">
        <f>API!AC526</f>
        <v>0</v>
      </c>
    </row>
    <row r="527" spans="1:25">
      <c r="A527" s="31" t="str">
        <f>IF([1]FINAL!A527=0,"",[1]FINAL!A527)</f>
        <v>Ivan Neves Abreu Cavaleiro</v>
      </c>
      <c r="B527" s="31" t="str">
        <f>IF([1]FINAL!B527=0,"",[1]FINAL!B527)</f>
        <v>I.Cavaleiro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18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Radek Vítek</v>
      </c>
      <c r="Y527" s="42">
        <f>API!AC527</f>
        <v>0</v>
      </c>
    </row>
    <row r="528" spans="1:25">
      <c r="A528" s="31" t="str">
        <f>IF([1]FINAL!A528=0,"",[1]FINAL!A528)</f>
        <v>Marek Rodák</v>
      </c>
      <c r="B528" s="31" t="str">
        <f>IF([1]FINAL!B528=0,"",[1]FINAL!B528)</f>
        <v>Rodák</v>
      </c>
      <c r="C528" s="31" t="str">
        <f>IF([1]FINAL!C528=0,"",[1]FINAL!C528)</f>
        <v>Rodak</v>
      </c>
      <c r="D528" s="31" t="str">
        <f>IF([1]FINAL!D528=0,"",[1]FINAL!D528)</f>
        <v/>
      </c>
      <c r="E528" s="42" t="str">
        <f>[1]FINAL!M528</f>
        <v>FUL</v>
      </c>
      <c r="F528" s="43">
        <f>IFERROR(VLOOKUP($E528,Table2!$B$1:$C$21,MATCH("MP",Table2!$B$1:$C$1,0),0),"")</f>
        <v>18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-1</v>
      </c>
      <c r="X528" s="42" t="str">
        <f>API!M528&amp;" "&amp;API!V528</f>
        <v>Daniel Gore</v>
      </c>
      <c r="Y528" s="42">
        <f>API!AC528</f>
        <v>0</v>
      </c>
    </row>
    <row r="529" spans="1:25">
      <c r="A529" s="31" t="str">
        <f>IF([1]FINAL!A529=0,"",[1]FINAL!A529)</f>
        <v>Rodrigo Muniz Carvalho</v>
      </c>
      <c r="B529" s="31" t="str">
        <f>IF([1]FINAL!B529=0,"",[1]FINAL!B529)</f>
        <v>Muniz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FUL</v>
      </c>
      <c r="F529" s="43">
        <f>IFERROR(VLOOKUP($E529,Table2!$B$1:$C$21,MATCH("MP",Table2!$B$1:$C$1,0),0),"")</f>
        <v>18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8</v>
      </c>
      <c r="X529" s="42" t="str">
        <f>API!M529&amp;" "&amp;API!V529</f>
        <v>Altay Bayindir</v>
      </c>
      <c r="Y529" s="42">
        <f>API!AC529</f>
        <v>0</v>
      </c>
    </row>
    <row r="530" spans="1:25">
      <c r="A530" s="31" t="str">
        <f>IF([1]FINAL!A530=0,"",[1]FINAL!A530)</f>
        <v>Kevin Mbabu</v>
      </c>
      <c r="B530" s="31" t="str">
        <f>IF([1]FINAL!B530=0,"",[1]FINAL!B530)</f>
        <v>Mbabu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FUL</v>
      </c>
      <c r="F530" s="43">
        <f>IFERROR(VLOOKUP($E530,Table2!$B$1:$C$21,MATCH("MP",Table2!$B$1:$C$1,0),0),"")</f>
        <v>18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Jonny Evans</v>
      </c>
      <c r="Y530" s="42">
        <f>API!AC530</f>
        <v>30</v>
      </c>
    </row>
    <row r="531" spans="1:25">
      <c r="A531" s="31" t="str">
        <f>IF([1]FINAL!A531=0,"",[1]FINAL!A531)</f>
        <v>Terence Kongolo</v>
      </c>
      <c r="B531" s="31" t="str">
        <f>IF([1]FINAL!B531=0,"",[1]FINAL!B531)</f>
        <v>Kongolo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FUL</v>
      </c>
      <c r="F531" s="43">
        <f>IFERROR(VLOOKUP($E531,Table2!$B$1:$C$21,MATCH("MP",Table2!$B$1:$C$1,0),0),"")</f>
        <v>18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Sofyan Amrabat</v>
      </c>
      <c r="Y531" s="42">
        <f>API!AC531</f>
        <v>14</v>
      </c>
    </row>
    <row r="532" spans="1:25">
      <c r="A532" s="31" t="str">
        <f>IF([1]FINAL!A532=0,"",[1]FINAL!A532)</f>
        <v>Demarai Gray</v>
      </c>
      <c r="B532" s="31" t="str">
        <f>IF([1]FINAL!B532=0,"",[1]FINAL!B532)</f>
        <v>Gray</v>
      </c>
      <c r="C532" s="31" t="str">
        <f>IF([1]FINAL!C532=0,"",[1]FINAL!C532)</f>
        <v>D Gray</v>
      </c>
      <c r="D532" s="31" t="str">
        <f>IF([1]FINAL!D532=0,"",[1]FINAL!D532)</f>
        <v/>
      </c>
      <c r="E532" s="42" t="str">
        <f>[1]FINAL!M532</f>
        <v>EVE</v>
      </c>
      <c r="F532" s="43">
        <f>IFERROR(VLOOKUP($E532,Table2!$B$1:$C$21,MATCH("MP",Table2!$B$1:$C$1,0),0),"")</f>
        <v>18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Joe Hugill</v>
      </c>
      <c r="Y532" s="42">
        <f>API!AC532</f>
        <v>0</v>
      </c>
    </row>
    <row r="533" spans="1:25">
      <c r="A533" s="31" t="str">
        <f>IF([1]FINAL!A533=0,"",[1]FINAL!A533)</f>
        <v>Dele Alli</v>
      </c>
      <c r="B533" s="31" t="str">
        <f>IF([1]FINAL!B533=0,"",[1]FINAL!B533)</f>
        <v>Dele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18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Willy Kambwala</v>
      </c>
      <c r="Y533" s="42">
        <f>API!AC533</f>
        <v>1</v>
      </c>
    </row>
    <row r="534" spans="1:25">
      <c r="A534" s="31" t="str">
        <f>IF([1]FINAL!A534=0,"",[1]FINAL!A534)</f>
        <v>André Tavares Gomes</v>
      </c>
      <c r="B534" s="31" t="str">
        <f>IF([1]FINAL!B534=0,"",[1]FINAL!B534)</f>
        <v>André Gomes</v>
      </c>
      <c r="C534" s="31" t="str">
        <f>IF([1]FINAL!C534=0,"",[1]FINAL!C534)</f>
        <v>Gomes</v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18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67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67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0.1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0.1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0.4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0.4</v>
      </c>
      <c r="V534" s="41">
        <f t="shared" si="35"/>
        <v>7</v>
      </c>
      <c r="X534" s="42" t="str">
        <f>API!M534&amp;" "&amp;API!V534</f>
        <v>Rhys Bennett</v>
      </c>
      <c r="Y534" s="42">
        <f>API!AC534</f>
        <v>0</v>
      </c>
    </row>
    <row r="535" spans="1:25">
      <c r="A535" s="31" t="str">
        <f>IF([1]FINAL!A535=0,"",[1]FINAL!A535)</f>
        <v>Jean-Philippe Gbamin</v>
      </c>
      <c r="B535" s="31" t="str">
        <f>IF([1]FINAL!B535=0,"",[1]FINAL!B535)</f>
        <v>Gbamin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EVE</v>
      </c>
      <c r="F535" s="43">
        <f>IFERROR(VLOOKUP($E535,Table2!$B$1:$C$21,MATCH("MP",Table2!$B$1:$C$1,0),0),"")</f>
        <v>18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Lewis Hall</v>
      </c>
      <c r="Y535" s="42">
        <f>API!AC535</f>
        <v>4</v>
      </c>
    </row>
    <row r="536" spans="1:25">
      <c r="A536" s="31" t="str">
        <f>IF([1]FINAL!A536=0,"",[1]FINAL!A536)</f>
        <v>Mason Holgate</v>
      </c>
      <c r="B536" s="31" t="str">
        <f>IF([1]FINAL!B536=0,"",[1]FINAL!B536)</f>
        <v>Holgate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EVE</v>
      </c>
      <c r="F536" s="43">
        <f>IFERROR(VLOOKUP($E536,Table2!$B$1:$C$21,MATCH("MP",Table2!$B$1:$C$1,0),0),"")</f>
        <v>18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Miguel Almirón Rejala</v>
      </c>
      <c r="Y536" s="42">
        <f>API!AC536</f>
        <v>58</v>
      </c>
    </row>
    <row r="537" spans="1:25">
      <c r="A537" s="31" t="str">
        <f>IF([1]FINAL!A537=0,"",[1]FINAL!A537)</f>
        <v>Seamus Coleman</v>
      </c>
      <c r="B537" s="31" t="str">
        <f>IF([1]FINAL!B537=0,"",[1]FINAL!B537)</f>
        <v>Coleman</v>
      </c>
      <c r="C537" s="31" t="str">
        <f>IF([1]FINAL!C537=0,"",[1]FINAL!C537)</f>
        <v>Séamus Coleman</v>
      </c>
      <c r="D537" s="31" t="str">
        <f>IF([1]FINAL!D537=0,"",[1]FINAL!D537)</f>
        <v/>
      </c>
      <c r="E537" s="42" t="str">
        <f>[1]FINAL!M537</f>
        <v>EVE</v>
      </c>
      <c r="F537" s="43">
        <f>IFERROR(VLOOKUP($E537,Table2!$B$1:$C$21,MATCH("MP",Table2!$B$1:$C$1,0),0),"")</f>
        <v>18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66</v>
      </c>
      <c r="J537" s="32">
        <f>IFERROR(VLOOKUP(D537,PlayingTime!$B$1:$Z$999,MATCH("Min",PlayingTime!$B$2:$Z$2,0),0),0)</f>
        <v>0</v>
      </c>
      <c r="K537" s="37">
        <f t="shared" si="32"/>
        <v>66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6</v>
      </c>
      <c r="X537" s="42" t="str">
        <f>API!M537&amp;" "&amp;API!V537</f>
        <v>Elliot Anderson</v>
      </c>
      <c r="Y537" s="42">
        <f>API!AC537</f>
        <v>19</v>
      </c>
    </row>
    <row r="538" spans="1:25">
      <c r="A538" s="31" t="str">
        <f>IF([1]FINAL!A538=0,"",[1]FINAL!A538)</f>
        <v>Ben Godfrey</v>
      </c>
      <c r="B538" s="31" t="str">
        <f>IF([1]FINAL!B538=0,"",[1]FINAL!B538)</f>
        <v>Godfrey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EVE</v>
      </c>
      <c r="F538" s="43">
        <f>IFERROR(VLOOKUP($E538,Table2!$B$1:$C$21,MATCH("MP",Table2!$B$1:$C$1,0),0),"")</f>
        <v>18</v>
      </c>
      <c r="G538" s="32">
        <f>IFERROR(VLOOKUP(A538,PlayingTime!$B$1:$Z$999,MATCH("Min",PlayingTime!$B$2:$Z$2,0),0),0)</f>
        <v>91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91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7</v>
      </c>
      <c r="X538" s="42" t="str">
        <f>API!M538&amp;" "&amp;API!V538</f>
        <v>Harrison Ashby</v>
      </c>
      <c r="Y538" s="42">
        <f>API!AC538</f>
        <v>0</v>
      </c>
    </row>
    <row r="539" spans="1:25">
      <c r="A539" s="31" t="str">
        <f>IF([1]FINAL!A539=0,"",[1]FINAL!A539)</f>
        <v>Jairo Riedewald</v>
      </c>
      <c r="B539" s="31" t="str">
        <f>IF([1]FINAL!B539=0,"",[1]FINAL!B539)</f>
        <v>Riedewald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CRY</v>
      </c>
      <c r="F539" s="43">
        <f>IFERROR(VLOOKUP($E539,Table2!$B$1:$C$21,MATCH("MP",Table2!$B$1:$C$1,0),0),"")</f>
        <v>18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7</v>
      </c>
      <c r="X539" s="42" t="str">
        <f>API!M539&amp;" "&amp;API!V539</f>
        <v>Sven Botman</v>
      </c>
      <c r="Y539" s="42">
        <f>API!AC539</f>
        <v>32</v>
      </c>
    </row>
    <row r="540" spans="1:25">
      <c r="A540" s="31" t="str">
        <f>IF([1]FINAL!A540=0,"",[1]FINAL!A540)</f>
        <v>Malcolm Ebiowei</v>
      </c>
      <c r="B540" s="31" t="str">
        <f>IF([1]FINAL!B540=0,"",[1]FINAL!B540)</f>
        <v>Ebiowei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18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Bruno Guimarães Rodriguez Moura</v>
      </c>
      <c r="Y540" s="42">
        <f>API!AC540</f>
        <v>50</v>
      </c>
    </row>
    <row r="541" spans="1:25">
      <c r="A541" s="31" t="str">
        <f>IF([1]FINAL!A541=0,"",[1]FINAL!A541)</f>
        <v>Dean Henderson</v>
      </c>
      <c r="B541" s="31" t="str">
        <f>IF([1]FINAL!B541=0,"",[1]FINAL!B541)</f>
        <v>Henderson</v>
      </c>
      <c r="C541" s="31" t="str">
        <f>IF([1]FINAL!C541=0,"",[1]FINAL!C541)</f>
        <v>D Henderson</v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18</v>
      </c>
      <c r="G541" s="32">
        <f>IFERROR(VLOOKUP(A541,PlayingTime!$B$1:$Z$999,MATCH("Min",PlayingTime!$B$2:$Z$2,0),0),0)</f>
        <v>180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180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5</v>
      </c>
      <c r="X541" s="42" t="str">
        <f>API!M541&amp;" "&amp;API!V541</f>
        <v>Dan Burn</v>
      </c>
      <c r="Y541" s="42">
        <f>API!AC541</f>
        <v>53</v>
      </c>
    </row>
    <row r="542" spans="1:25">
      <c r="A542" s="31" t="str">
        <f>IF([1]FINAL!A542=0,"",[1]FINAL!A542)</f>
        <v>Vicente Guaita</v>
      </c>
      <c r="B542" s="31" t="str">
        <f>IF([1]FINAL!B542=0,"",[1]FINAL!B542)</f>
        <v>Guaita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18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Karl Darlow</v>
      </c>
      <c r="Y542" s="42">
        <f>API!AC542</f>
        <v>0</v>
      </c>
    </row>
    <row r="543" spans="1:25">
      <c r="A543" s="31" t="str">
        <f>IF([1]FINAL!A543=0,"",[1]FINAL!A543)</f>
        <v>Remi Matthews</v>
      </c>
      <c r="B543" s="31" t="str">
        <f>IF([1]FINAL!B543=0,"",[1]FINAL!B543)</f>
        <v>Matthews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CRY</v>
      </c>
      <c r="F543" s="43">
        <f>IFERROR(VLOOKUP($E543,Table2!$B$1:$C$21,MATCH("MP",Table2!$B$1:$C$1,0),0),"")</f>
        <v>18</v>
      </c>
      <c r="G543" s="32">
        <f>IFERROR(VLOOKUP(A543,PlayingTime!$B$1:$Z$999,MATCH("Min",PlayingTime!$B$2:$Z$2,0),0),0)</f>
        <v>4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4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1</v>
      </c>
      <c r="X543" s="42" t="str">
        <f>API!M543&amp;" "&amp;API!V543</f>
        <v>Martin Dubravka</v>
      </c>
      <c r="Y543" s="42">
        <f>API!AC543</f>
        <v>15</v>
      </c>
    </row>
    <row r="544" spans="1:25">
      <c r="A544" s="31" t="str">
        <f>IF([1]FINAL!A544=0,"",[1]FINAL!A544)</f>
        <v>Luke Plange</v>
      </c>
      <c r="B544" s="31" t="str">
        <f>IF([1]FINAL!B544=0,"",[1]FINAL!B544)</f>
        <v>Plange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CRY</v>
      </c>
      <c r="F544" s="43">
        <f>IFERROR(VLOOKUP($E544,Table2!$B$1:$C$21,MATCH("MP",Table2!$B$1:$C$1,0),0),"")</f>
        <v>18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Ryan Fraser</v>
      </c>
      <c r="Y544" s="42">
        <f>API!AC544</f>
        <v>0</v>
      </c>
    </row>
    <row r="545" spans="1:25">
      <c r="A545" s="31" t="str">
        <f>IF([1]FINAL!A545=0,"",[1]FINAL!A545)</f>
        <v>Rob Holding</v>
      </c>
      <c r="B545" s="31" t="str">
        <f>IF([1]FINAL!B545=0,"",[1]FINAL!B545)</f>
        <v>Holding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CRY</v>
      </c>
      <c r="F545" s="43">
        <f>IFERROR(VLOOKUP($E545,Table2!$B$1:$C$21,MATCH("MP",Table2!$B$1:$C$1,0),0),"")</f>
        <v>18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Mark Gillespie</v>
      </c>
      <c r="Y545" s="42">
        <f>API!AC545</f>
        <v>0</v>
      </c>
    </row>
    <row r="546" spans="1:25">
      <c r="A546" s="31" t="str">
        <f>IF([1]FINAL!A546=0,"",[1]FINAL!A546)</f>
        <v>James Tomkins</v>
      </c>
      <c r="B546" s="31" t="str">
        <f>IF([1]FINAL!B546=0,"",[1]FINAL!B546)</f>
        <v>Tomkins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CRY</v>
      </c>
      <c r="F546" s="43">
        <f>IFERROR(VLOOKUP($E546,Table2!$B$1:$C$21,MATCH("MP",Table2!$B$1:$C$1,0),0),"")</f>
        <v>18</v>
      </c>
      <c r="G546" s="32">
        <f>IFERROR(VLOOKUP(A546,PlayingTime!$B$1:$Z$999,MATCH("Min",PlayingTime!$B$2:$Z$2,0),0),0)</f>
        <v>1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1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1</v>
      </c>
      <c r="X546" s="42" t="str">
        <f>API!M546&amp;" "&amp;API!V546</f>
        <v>Anthony Gordon</v>
      </c>
      <c r="Y546" s="42">
        <f>API!AC546</f>
        <v>91</v>
      </c>
    </row>
    <row r="547" spans="1:25">
      <c r="A547" s="31" t="str">
        <f>IF([1]FINAL!A547=0,"",[1]FINAL!A547)</f>
        <v>Hakim Ziyech</v>
      </c>
      <c r="B547" s="31" t="str">
        <f>IF([1]FINAL!B547=0,"",[1]FINAL!B547)</f>
        <v>Ziyech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18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Isaac Hayden</v>
      </c>
      <c r="Y547" s="42">
        <f>API!AC547</f>
        <v>0</v>
      </c>
    </row>
    <row r="548" spans="1:25">
      <c r="A548" s="31" t="str">
        <f>IF([1]FINAL!A548=0,"",[1]FINAL!A548)</f>
        <v>Christian Pulisic</v>
      </c>
      <c r="B548" s="31" t="str">
        <f>IF([1]FINAL!B548=0,"",[1]FINAL!B548)</f>
        <v>Pulisic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18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Jeff Hendrick</v>
      </c>
      <c r="Y548" s="42">
        <f>API!AC548</f>
        <v>0</v>
      </c>
    </row>
    <row r="549" spans="1:25">
      <c r="A549" s="31" t="str">
        <f>IF([1]FINAL!A549=0,"",[1]FINAL!A549)</f>
        <v>Kepa Arrizabalaga</v>
      </c>
      <c r="B549" s="31" t="str">
        <f>IF([1]FINAL!B549=0,"",[1]FINAL!B549)</f>
        <v>Arrizabalaga</v>
      </c>
      <c r="C549" s="31" t="str">
        <f>IF([1]FINAL!C549=0,"",[1]FINAL!C549)</f>
        <v>Kepa</v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18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Alexander Isak</v>
      </c>
      <c r="Y549" s="42">
        <f>API!AC549</f>
        <v>59</v>
      </c>
    </row>
    <row r="550" spans="1:25">
      <c r="A550" s="31" t="str">
        <f>IF([1]FINAL!A550=0,"",[1]FINAL!A550)</f>
        <v>Christopher Nkunku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18</v>
      </c>
      <c r="G550" s="32">
        <f>IFERROR(VLOOKUP(A550,PlayingTime!$B$1:$Z$999,MATCH("Min",PlayingTime!$B$2:$Z$2,0),0),0)</f>
        <v>32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32</v>
      </c>
      <c r="L550" s="31">
        <f>IFERROR(VLOOKUP(A550,PlayerStats!$B$1:$Z$999,MATCH("xG",PlayerStats!$B$2:$Z$2,0),0),0)</f>
        <v>0.8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0.8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7</v>
      </c>
      <c r="X550" s="42" t="str">
        <f>API!M550&amp;" "&amp;API!V550</f>
        <v>Joelinton Cássio Apolinário de Lira</v>
      </c>
      <c r="Y550" s="42">
        <f>API!AC550</f>
        <v>39</v>
      </c>
    </row>
    <row r="551" spans="1:25">
      <c r="A551" s="31" t="str">
        <f>IF([1]FINAL!A551=0,"",[1]FINAL!A551)</f>
        <v>Pierre-Emerick Aubameyang</v>
      </c>
      <c r="B551" s="31" t="str">
        <f>IF([1]FINAL!B551=0,"",[1]FINAL!B551)</f>
        <v>Aubameyang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18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Emil Krafth</v>
      </c>
      <c r="Y551" s="42">
        <f>API!AC551</f>
        <v>10</v>
      </c>
    </row>
    <row r="552" spans="1:25">
      <c r="A552" s="31" t="str">
        <f>IF([1]FINAL!A552=0,"",[1]FINAL!A552)</f>
        <v>César Azpilicueta</v>
      </c>
      <c r="B552" s="31" t="str">
        <f>IF([1]FINAL!B552=0,"",[1]FINAL!B552)</f>
        <v>Azpilicueta</v>
      </c>
      <c r="C552" s="31" t="str">
        <f>IF([1]FINAL!C552=0,"",[1]FINAL!C552)</f>
        <v>Cesar Azpilicueta</v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18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Garang Kuol</v>
      </c>
      <c r="Y552" s="42">
        <f>API!AC552</f>
        <v>0</v>
      </c>
    </row>
    <row r="553" spans="1:25">
      <c r="A553" s="31" t="str">
        <f>IF([1]FINAL!A553=0,"",[1]FINAL!A553)</f>
        <v>Trevoh Chalobah</v>
      </c>
      <c r="B553" s="31" t="str">
        <f>IF([1]FINAL!B553=0,"",[1]FINAL!B553)</f>
        <v>Chalobah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CHE</v>
      </c>
      <c r="F553" s="43">
        <f>IFERROR(VLOOKUP($E553,Table2!$B$1:$C$21,MATCH("MP",Table2!$B$1:$C$1,0),0),"")</f>
        <v>18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Jamaal Lascelles</v>
      </c>
      <c r="Y553" s="42">
        <f>API!AC553</f>
        <v>43</v>
      </c>
    </row>
    <row r="554" spans="1:25">
      <c r="A554" s="31" t="str">
        <f>IF([1]FINAL!A554=0,"",[1]FINAL!A554)</f>
        <v>Wesley Fofana</v>
      </c>
      <c r="B554" s="31" t="str">
        <f>IF([1]FINAL!B554=0,"",[1]FINAL!B554)</f>
        <v>W.Fofana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CHE</v>
      </c>
      <c r="F554" s="43">
        <f>IFERROR(VLOOKUP($E554,Table2!$B$1:$C$21,MATCH("MP",Table2!$B$1:$C$1,0),0),"")</f>
        <v>18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Jamal Lewis</v>
      </c>
      <c r="Y554" s="42">
        <f>API!AC554</f>
        <v>0</v>
      </c>
    </row>
    <row r="555" spans="1:25">
      <c r="A555" s="31" t="str">
        <f>IF([1]FINAL!A555=0,"",[1]FINAL!A555)</f>
        <v>Malang Sarr</v>
      </c>
      <c r="B555" s="31" t="str">
        <f>IF([1]FINAL!B555=0,"",[1]FINAL!B555)</f>
        <v>M.Sarr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CHE</v>
      </c>
      <c r="F555" s="43">
        <f>IFERROR(VLOOKUP($E555,Table2!$B$1:$C$21,MATCH("MP",Table2!$B$1:$C$1,0),0),"")</f>
        <v>18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Sean Longstaff</v>
      </c>
      <c r="Y555" s="42">
        <f>API!AC555</f>
        <v>43</v>
      </c>
    </row>
    <row r="556" spans="1:25">
      <c r="A556" s="31" t="str">
        <f>IF([1]FINAL!A556=0,"",[1]FINAL!A556)</f>
        <v>Ethan Ampadu</v>
      </c>
      <c r="B556" s="31" t="str">
        <f>IF([1]FINAL!B556=0,"",[1]FINAL!B556)</f>
        <v>Ampadu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CHE</v>
      </c>
      <c r="F556" s="43">
        <f>IFERROR(VLOOKUP($E556,Table2!$B$1:$C$21,MATCH("MP",Table2!$B$1:$C$1,0),0),"")</f>
        <v>18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Javier Manquillo Gaitán</v>
      </c>
      <c r="Y556" s="42">
        <f>API!AC556</f>
        <v>0</v>
      </c>
    </row>
    <row r="557" spans="1:25">
      <c r="A557" s="31" t="str">
        <f>IF([1]FINAL!A557=0,"",[1]FINAL!A557)</f>
        <v>Enock Agyei</v>
      </c>
      <c r="B557" s="31" t="str">
        <f>IF([1]FINAL!B557=0,"",[1]FINAL!B557)</f>
        <v>Agyei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18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Jacob Murphy</v>
      </c>
      <c r="Y557" s="42">
        <f>API!AC557</f>
        <v>24</v>
      </c>
    </row>
    <row r="558" spans="1:25">
      <c r="A558" s="31" t="str">
        <f>IF([1]FINAL!A558=0,"",[1]FINAL!A558)</f>
        <v>Samuel Bastien</v>
      </c>
      <c r="B558" s="31" t="str">
        <f>IF([1]FINAL!B558=0,"",[1]FINAL!B558)</f>
        <v>Bastien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18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Nick Pope</v>
      </c>
      <c r="Y558" s="42">
        <f>API!AC558</f>
        <v>56</v>
      </c>
    </row>
    <row r="559" spans="1:25">
      <c r="A559" s="31" t="str">
        <f>IF([1]FINAL!A559=0,"",[1]FINAL!A559)</f>
        <v>Darko Churlinov</v>
      </c>
      <c r="B559" s="31" t="str">
        <f>IF([1]FINAL!B559=0,"",[1]FINAL!B559)</f>
        <v>Churlinov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18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Matt Ritchie</v>
      </c>
      <c r="Y559" s="42">
        <f>API!AC559</f>
        <v>6</v>
      </c>
    </row>
    <row r="560" spans="1:25">
      <c r="A560" s="31" t="str">
        <f>IF([1]FINAL!A560=0,"",[1]FINAL!A560)</f>
        <v>Jack Cork</v>
      </c>
      <c r="B560" s="31" t="str">
        <f>IF([1]FINAL!B560=0,"",[1]FINAL!B560)</f>
        <v>Cork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18</v>
      </c>
      <c r="G560" s="32">
        <f>IFERROR(VLOOKUP(A560,PlayingTime!$B$1:$Z$999,MATCH("Min",PlayingTime!$B$2:$Z$2,0),0),0)</f>
        <v>17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17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1</v>
      </c>
      <c r="X560" s="42" t="str">
        <f>API!M560&amp;" "&amp;API!V560</f>
        <v>Allan Saint-Maximin</v>
      </c>
      <c r="Y560" s="42">
        <f>API!AC560</f>
        <v>0</v>
      </c>
    </row>
    <row r="561" spans="1:25">
      <c r="A561" s="31" t="str">
        <f>IF([1]FINAL!A561=0,"",[1]FINAL!A561)</f>
        <v>Dara Costelloe</v>
      </c>
      <c r="B561" s="31" t="str">
        <f>IF([1]FINAL!B561=0,"",[1]FINAL!B561)</f>
        <v>Costelloe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18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Fabian Schär</v>
      </c>
      <c r="Y561" s="42">
        <f>API!AC561</f>
        <v>56</v>
      </c>
    </row>
    <row r="562" spans="1:25">
      <c r="A562" s="31" t="str">
        <f>IF([1]FINAL!A562=0,"",[1]FINAL!A562)</f>
        <v>Scott Twine</v>
      </c>
      <c r="B562" s="31" t="str">
        <f>IF([1]FINAL!B562=0,"",[1]FINAL!B562)</f>
        <v>Twine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18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Matt Targett</v>
      </c>
      <c r="Y562" s="42">
        <f>API!AC562</f>
        <v>2</v>
      </c>
    </row>
    <row r="563" spans="1:25">
      <c r="A563" s="31" t="str">
        <f>IF([1]FINAL!A563=0,"",[1]FINAL!A563)</f>
        <v>Denis Franchi</v>
      </c>
      <c r="B563" s="31" t="str">
        <f>IF([1]FINAL!B563=0,"",[1]FINAL!B563)</f>
        <v>Franchi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18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Sandro Tonali</v>
      </c>
      <c r="Y563" s="42">
        <f>API!AC563</f>
        <v>16</v>
      </c>
    </row>
    <row r="564" spans="1:25">
      <c r="A564" s="31" t="str">
        <f>IF([1]FINAL!A564=0,"",[1]FINAL!A564)</f>
        <v>Arijanet Muric</v>
      </c>
      <c r="B564" s="31" t="str">
        <f>IF([1]FINAL!B564=0,"",[1]FINAL!B564)</f>
        <v>Muric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18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Kieran Trippier</v>
      </c>
      <c r="Y564" s="42">
        <f>API!AC564</f>
        <v>84</v>
      </c>
    </row>
    <row r="565" spans="1:25">
      <c r="A565" s="31" t="str">
        <f>IF([1]FINAL!A565=0,"",[1]FINAL!A565)</f>
        <v>Bailey Peacock-Farrell</v>
      </c>
      <c r="B565" s="31" t="str">
        <f>IF([1]FINAL!B565=0,"",[1]FINAL!B565)</f>
        <v>Peacock-Farrell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18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Kell Watts</v>
      </c>
      <c r="Y565" s="42">
        <f>API!AC565</f>
        <v>0</v>
      </c>
    </row>
    <row r="566" spans="1:25">
      <c r="A566" s="31" t="str">
        <f>IF([1]FINAL!A566=0,"",[1]FINAL!A566)</f>
        <v>Lawrence Vigouroux</v>
      </c>
      <c r="B566" s="31" t="str">
        <f>IF([1]FINAL!B566=0,"",[1]FINAL!B566)</f>
        <v>Vigouroux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18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Joe Willock</v>
      </c>
      <c r="Y566" s="42">
        <f>API!AC566</f>
        <v>4</v>
      </c>
    </row>
    <row r="567" spans="1:25">
      <c r="A567" s="31" t="str">
        <f>IF([1]FINAL!A567=0,"",[1]FINAL!A567)</f>
        <v>Wout Weghorst</v>
      </c>
      <c r="B567" s="31" t="str">
        <f>IF([1]FINAL!B567=0,"",[1]FINAL!B567)</f>
        <v>Weghorst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18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Callum Wilson</v>
      </c>
      <c r="Y567" s="42">
        <f>API!AC567</f>
        <v>54</v>
      </c>
    </row>
    <row r="568" spans="1:25">
      <c r="A568" s="31" t="str">
        <f>IF([1]FINAL!A568=0,"",[1]FINAL!A568)</f>
        <v>Michael Obafemi</v>
      </c>
      <c r="B568" s="31" t="str">
        <f>IF([1]FINAL!B568=0,"",[1]FINAL!B568)</f>
        <v>Obafemi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18</v>
      </c>
      <c r="G568" s="32">
        <f>IFERROR(VLOOKUP(A568,PlayingTime!$B$1:$Z$999,MATCH("Min",PlayingTime!$B$2:$Z$2,0),0),0)</f>
        <v>20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20</v>
      </c>
      <c r="L568" s="31">
        <f>IFERROR(VLOOKUP(A568,PlayerStats!$B$1:$Z$999,MATCH("xG",PlayerStats!$B$2:$Z$2,0),0),0)</f>
        <v>0.1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0.1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2</v>
      </c>
      <c r="X568" s="42" t="str">
        <f>API!M568&amp;" "&amp;API!V568</f>
        <v>Loris Karius</v>
      </c>
      <c r="Y568" s="42">
        <f>API!AC568</f>
        <v>0</v>
      </c>
    </row>
    <row r="569" spans="1:25">
      <c r="A569" s="31" t="str">
        <f>IF([1]FINAL!A569=0,"",[1]FINAL!A569)</f>
        <v>CJ Egan-Riley</v>
      </c>
      <c r="B569" s="31" t="str">
        <f>IF([1]FINAL!B569=0,"",[1]FINAL!B569)</f>
        <v>Egan-Riley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BUR</v>
      </c>
      <c r="F569" s="43">
        <f>IFERROR(VLOOKUP($E569,Table2!$B$1:$C$21,MATCH("MP",Table2!$B$1:$C$1,0),0),"")</f>
        <v>18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Paul Dummett</v>
      </c>
      <c r="Y569" s="42">
        <f>API!AC569</f>
        <v>1</v>
      </c>
    </row>
    <row r="570" spans="1:25">
      <c r="A570" s="31" t="str">
        <f>IF([1]FINAL!A570=0,"",[1]FINAL!A570)</f>
        <v>Hjalmar Ekdal</v>
      </c>
      <c r="B570" s="31" t="str">
        <f>IF([1]FINAL!B570=0,"",[1]FINAL!B570)</f>
        <v>Ekdal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18</v>
      </c>
      <c r="G570" s="32">
        <f>IFERROR(VLOOKUP(A570,PlayingTime!$B$1:$Z$999,MATCH("Min",PlayingTime!$B$2:$Z$2,0),0),0)</f>
        <v>106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106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0.1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0.1</v>
      </c>
      <c r="V570" s="41">
        <f t="shared" si="35"/>
        <v>3</v>
      </c>
      <c r="X570" s="42" t="str">
        <f>API!M570&amp;" "&amp;API!V570</f>
        <v>Harvey Barnes</v>
      </c>
      <c r="Y570" s="42">
        <f>API!AC570</f>
        <v>17</v>
      </c>
    </row>
    <row r="571" spans="1:25">
      <c r="A571" s="31" t="str">
        <f>IF([1]FINAL!A571=0,"",[1]FINAL!A571)</f>
        <v>Luke McNally</v>
      </c>
      <c r="B571" s="31" t="str">
        <f>IF([1]FINAL!B571=0,"",[1]FINAL!B571)</f>
        <v>McNally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18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Tino Livramento</v>
      </c>
      <c r="Y571" s="42">
        <f>API!AC571</f>
        <v>25</v>
      </c>
    </row>
    <row r="572" spans="1:25">
      <c r="A572" s="31" t="str">
        <f>IF([1]FINAL!A572=0,"",[1]FINAL!A572)</f>
        <v>Bobby Thomas</v>
      </c>
      <c r="B572" s="31" t="str">
        <f>IF([1]FINAL!B572=0,"",[1]FINAL!B572)</f>
        <v>Thomas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18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Alex Murphy</v>
      </c>
      <c r="Y572" s="42">
        <f>API!AC572</f>
        <v>1</v>
      </c>
    </row>
    <row r="573" spans="1:25">
      <c r="A573" s="31" t="str">
        <f>IF([1]FINAL!A573=0,"",[1]FINAL!A573)</f>
        <v>Shandon Baptiste</v>
      </c>
      <c r="B573" s="31" t="str">
        <f>IF([1]FINAL!B573=0,"",[1]FINAL!B573)</f>
        <v>Baptiste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17</v>
      </c>
      <c r="G573" s="32">
        <f>IFERROR(VLOOKUP(A573,PlayingTime!$B$1:$Z$999,MATCH("Min",PlayingTime!$B$2:$Z$2,0),0),0)</f>
        <v>191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191</v>
      </c>
      <c r="L573" s="31">
        <f>IFERROR(VLOOKUP(A573,PlayerStats!$B$1:$Z$999,MATCH("xG",PlayerStats!$B$2:$Z$2,0),0),0)</f>
        <v>0.7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0.7</v>
      </c>
      <c r="Q573" s="31">
        <f>IFERROR(VLOOKUP(A573,PlayerStats!$B$1:$Z$999,MATCH("xAG",PlayerStats!$B$2:$Z$2,0),0),0)</f>
        <v>0.1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0.1</v>
      </c>
      <c r="V573" s="41">
        <f t="shared" si="35"/>
        <v>12</v>
      </c>
      <c r="X573" s="42" t="str">
        <f>API!M573&amp;" "&amp;API!V573</f>
        <v>Lewis Miley</v>
      </c>
      <c r="Y573" s="42">
        <f>API!AC573</f>
        <v>22</v>
      </c>
    </row>
    <row r="574" spans="1:25">
      <c r="A574" s="31" t="str">
        <f>IF([1]FINAL!A574=0,"",[1]FINAL!A574)</f>
        <v>Josh Dasilva</v>
      </c>
      <c r="B574" s="31" t="str">
        <f>IF([1]FINAL!B574=0,"",[1]FINAL!B574)</f>
        <v>Dasilva</v>
      </c>
      <c r="C574" s="31" t="str">
        <f>IF([1]FINAL!C574=0,"",[1]FINAL!C574)</f>
        <v>Pelenda Joshua Da Silva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17</v>
      </c>
      <c r="G574" s="32">
        <f>IFERROR(VLOOKUP(A574,PlayingTime!$B$1:$Z$999,MATCH("Min",PlayingTime!$B$2:$Z$2,0),0),0)</f>
        <v>10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10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1</v>
      </c>
      <c r="X574" s="42" t="str">
        <f>API!M574&amp;" "&amp;API!V574</f>
        <v>Amadou Diallo</v>
      </c>
      <c r="Y574" s="42">
        <f>API!AC574</f>
        <v>1</v>
      </c>
    </row>
    <row r="575" spans="1:25">
      <c r="A575" s="31" t="str">
        <f>IF([1]FINAL!A575=0,"",[1]FINAL!A575)</f>
        <v>Sergi Canós Tenés</v>
      </c>
      <c r="B575" s="31" t="str">
        <f>IF([1]FINAL!B575=0,"",[1]FINAL!B575)</f>
        <v>Canós</v>
      </c>
      <c r="C575" s="31" t="str">
        <f>IF([1]FINAL!C575=0,"",[1]FINAL!C575)</f>
        <v>Canos</v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17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Ben Parkinson</v>
      </c>
      <c r="Y575" s="42">
        <f>API!AC575</f>
        <v>1</v>
      </c>
    </row>
    <row r="576" spans="1:25">
      <c r="A576" s="31" t="str">
        <f>IF([1]FINAL!A576=0,"",[1]FINAL!A576)</f>
        <v>Mads Bidstrup</v>
      </c>
      <c r="B576" s="31" t="str">
        <f>IF([1]FINAL!B576=0,"",[1]FINAL!B576)</f>
        <v>Bidstrup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17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Michael Ndiweni</v>
      </c>
      <c r="Y576" s="42">
        <f>API!AC576</f>
        <v>1</v>
      </c>
    </row>
    <row r="577" spans="1:25">
      <c r="A577" s="31" t="str">
        <f>IF([1]FINAL!A577=0,"",[1]FINAL!A577)</f>
        <v>Thomas Strakosha</v>
      </c>
      <c r="B577" s="31" t="str">
        <f>IF([1]FINAL!B577=0,"",[1]FINAL!B577)</f>
        <v>Strakosha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17</v>
      </c>
      <c r="G577" s="32">
        <f>IFERROR(VLOOKUP(A577,PlayingTime!$B$1:$Z$999,MATCH("Min",PlayingTime!$B$2:$Z$2,0),0),0)</f>
        <v>135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135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4</v>
      </c>
      <c r="X577" s="42" t="str">
        <f>API!M577&amp;" "&amp;API!V577</f>
        <v>Nuno Varela Tavares</v>
      </c>
      <c r="Y577" s="42">
        <f>API!AC577</f>
        <v>0</v>
      </c>
    </row>
    <row r="578" spans="1:25">
      <c r="A578" s="31" t="str">
        <f>IF([1]FINAL!A578=0,"",[1]FINAL!A578)</f>
        <v>Ellery Balcombe</v>
      </c>
      <c r="B578" s="31" t="str">
        <f>IF([1]FINAL!B578=0,"",[1]FINAL!B578)</f>
        <v>Balcombe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17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Matt Turner</v>
      </c>
      <c r="Y578" s="42">
        <f>API!AC578</f>
        <v>34</v>
      </c>
    </row>
    <row r="579" spans="1:25">
      <c r="A579" s="31" t="str">
        <f>IF([1]FINAL!A579=0,"",[1]FINAL!A579)</f>
        <v>Ivan Toney</v>
      </c>
      <c r="B579" s="31" t="str">
        <f>IF([1]FINAL!B579=0,"",[1]FINAL!B579)</f>
        <v>Toney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17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Andrey Nascimento dos Santos</v>
      </c>
      <c r="Y579" s="42">
        <f>API!AC579</f>
        <v>1</v>
      </c>
    </row>
    <row r="580" spans="1:25">
      <c r="A580" s="31" t="str">
        <f>IF([1]FINAL!A580=0,"",[1]FINAL!A580)</f>
        <v>Halil Dervişoğlu</v>
      </c>
      <c r="B580" s="31" t="str">
        <f>IF([1]FINAL!B580=0,"",[1]FINAL!B580)</f>
        <v>Dervişoğlu</v>
      </c>
      <c r="C580" s="31" t="str">
        <f>IF([1]FINAL!C580=0,"",[1]FINAL!C580)</f>
        <v>Dervisoglu</v>
      </c>
      <c r="D580" s="31" t="str">
        <f>IF([1]FINAL!D580=0,"",[1]FINAL!D580)</f>
        <v/>
      </c>
      <c r="E580" s="42" t="str">
        <f>[1]FINAL!M580</f>
        <v>BRE</v>
      </c>
      <c r="F580" s="43">
        <f>IFERROR(VLOOKUP($E580,Table2!$B$1:$C$21,MATCH("MP",Table2!$B$1:$C$1,0),0),"")</f>
        <v>17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Callum Hudson-Odoi</v>
      </c>
      <c r="Y580" s="42">
        <f>API!AC580</f>
        <v>23</v>
      </c>
    </row>
    <row r="581" spans="1:25">
      <c r="A581" s="31" t="str">
        <f>IF([1]FINAL!A581=0,"",[1]FINAL!A581)</f>
        <v>Mathias Jorgensen</v>
      </c>
      <c r="B581" s="31" t="str">
        <f>IF([1]FINAL!B581=0,"",[1]FINAL!B581)</f>
        <v>Zanka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BRE</v>
      </c>
      <c r="F581" s="43">
        <f>IFERROR(VLOOKUP($E581,Table2!$B$1:$C$21,MATCH("MP",Table2!$B$1:$C$1,0),0),"")</f>
        <v>17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3</v>
      </c>
      <c r="X581" s="42" t="str">
        <f>API!M581&amp;" "&amp;API!V581</f>
        <v>Anthony Elanga</v>
      </c>
      <c r="Y581" s="42">
        <f>API!AC581</f>
        <v>61</v>
      </c>
    </row>
    <row r="582" spans="1:25">
      <c r="A582" s="31" t="str">
        <f>IF([1]FINAL!A582=0,"",[1]FINAL!A582)</f>
        <v>Mads Bech Sørensen</v>
      </c>
      <c r="B582" s="31" t="str">
        <f>IF([1]FINAL!B582=0,"",[1]FINAL!B582)</f>
        <v>Bech</v>
      </c>
      <c r="C582" s="31" t="str">
        <f>IF([1]FINAL!C582=0,"",[1]FINAL!C582)</f>
        <v>Sorensen</v>
      </c>
      <c r="D582" s="31" t="str">
        <f>IF([1]FINAL!D582=0,"",[1]FINAL!D582)</f>
        <v/>
      </c>
      <c r="E582" s="42" t="str">
        <f>[1]FINAL!M582</f>
        <v>BRE</v>
      </c>
      <c r="F582" s="43">
        <f>IFERROR(VLOOKUP($E582,Table2!$B$1:$C$21,MATCH("MP",Table2!$B$1:$C$1,0),0),"")</f>
        <v>17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Brandon Aguilera Zamora</v>
      </c>
      <c r="Y582" s="42">
        <f>API!AC582</f>
        <v>0</v>
      </c>
    </row>
    <row r="583" spans="1:25">
      <c r="A583" s="31" t="str">
        <f>IF([1]FINAL!A583=0,"",[1]FINAL!A583)</f>
        <v>Charlie Goode</v>
      </c>
      <c r="B583" s="31" t="str">
        <f>IF([1]FINAL!B583=0,"",[1]FINAL!B583)</f>
        <v>Goode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BRE</v>
      </c>
      <c r="F583" s="43">
        <f>IFERROR(VLOOKUP($E583,Table2!$B$1:$C$21,MATCH("MP",Table2!$B$1:$C$1,0),0),"")</f>
        <v>17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Harry Arter</v>
      </c>
      <c r="Y583" s="42">
        <f>API!AC583</f>
        <v>0</v>
      </c>
    </row>
    <row r="584" spans="1:25">
      <c r="A584" s="31" t="str">
        <f>IF([1]FINAL!A584=0,"",[1]FINAL!A584)</f>
        <v>Ben Pearson</v>
      </c>
      <c r="B584" s="31" t="str">
        <f>IF([1]FINAL!B584=0,"",[1]FINAL!B584)</f>
        <v>Pearson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17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Serge Aurier</v>
      </c>
      <c r="Y584" s="42">
        <f>API!AC584</f>
        <v>27</v>
      </c>
    </row>
    <row r="585" spans="1:25">
      <c r="A585" s="31" t="str">
        <f>IF([1]FINAL!A585=0,"",[1]FINAL!A585)</f>
        <v>Siriki Dembélé</v>
      </c>
      <c r="B585" s="31" t="str">
        <f>IF([1]FINAL!B585=0,"",[1]FINAL!B585)</f>
        <v>Siriki</v>
      </c>
      <c r="C585" s="31" t="str">
        <f>IF([1]FINAL!C585=0,"",[1]FINAL!C585)</f>
        <v>Dembele</v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17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Taiwo Awoniyi</v>
      </c>
      <c r="Y585" s="42">
        <f>API!AC585</f>
        <v>42</v>
      </c>
    </row>
    <row r="586" spans="1:25">
      <c r="A586" s="31" t="str">
        <f>IF([1]FINAL!A586=0,"",[1]FINAL!A586)</f>
        <v>Jamal Lowe</v>
      </c>
      <c r="B586" s="31" t="str">
        <f>IF([1]FINAL!B586=0,"",[1]FINAL!B586)</f>
        <v>Lowe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17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Giulian Biancone</v>
      </c>
      <c r="Y586" s="42">
        <f>API!AC586</f>
        <v>0</v>
      </c>
    </row>
    <row r="587" spans="1:25">
      <c r="A587" s="31" t="str">
        <f>IF([1]FINAL!A587=0,"",[1]FINAL!A587)</f>
        <v>Emiliano Marcondes</v>
      </c>
      <c r="B587" s="31" t="str">
        <f>IF([1]FINAL!B587=0,"",[1]FINAL!B587)</f>
        <v>Marcondes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17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Willy Boly</v>
      </c>
      <c r="Y587" s="42">
        <f>API!AC587</f>
        <v>36</v>
      </c>
    </row>
    <row r="588" spans="1:25">
      <c r="A588" s="31" t="str">
        <f>IF([1]FINAL!A588=0,"",[1]FINAL!A588)</f>
        <v>Mark Travers</v>
      </c>
      <c r="B588" s="31" t="str">
        <f>IF([1]FINAL!B588=0,"",[1]FINAL!B588)</f>
        <v>Travers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BOU</v>
      </c>
      <c r="F588" s="43">
        <f>IFERROR(VLOOKUP($E588,Table2!$B$1:$C$21,MATCH("MP",Table2!$B$1:$C$1,0),0),"")</f>
        <v>17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Josh Bowler</v>
      </c>
      <c r="Y588" s="42">
        <f>API!AC588</f>
        <v>0</v>
      </c>
    </row>
    <row r="589" spans="1:25">
      <c r="A589" s="31" t="str">
        <f>IF([1]FINAL!A589=0,"",[1]FINAL!A589)</f>
        <v>Darren Randolph</v>
      </c>
      <c r="B589" s="31" t="str">
        <f>IF([1]FINAL!B589=0,"",[1]FINAL!B589)</f>
        <v>Randolph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BOU</v>
      </c>
      <c r="F589" s="43">
        <f>IFERROR(VLOOKUP($E589,Table2!$B$1:$C$21,MATCH("MP",Table2!$B$1:$C$1,0),0),"")</f>
        <v>17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Steve Cook</v>
      </c>
      <c r="Y589" s="42">
        <f>API!AC589</f>
        <v>0</v>
      </c>
    </row>
    <row r="590" spans="1:25">
      <c r="A590" s="31" t="str">
        <f>IF([1]FINAL!A590=0,"",[1]FINAL!A590)</f>
        <v>James Hill</v>
      </c>
      <c r="B590" s="31" t="str">
        <f>IF([1]FINAL!B590=0,"",[1]FINAL!B590)</f>
        <v>Hill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BOU</v>
      </c>
      <c r="F590" s="43">
        <f>IFERROR(VLOOKUP($E590,Table2!$B$1:$C$21,MATCH("MP",Table2!$B$1:$C$1,0),0),"")</f>
        <v>17</v>
      </c>
      <c r="G590" s="32">
        <f>IFERROR(VLOOKUP(A590,PlayingTime!$B$1:$Z$999,MATCH("Min",PlayingTime!$B$2:$Z$2,0),0),0)</f>
        <v>16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16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1</v>
      </c>
      <c r="X590" s="42" t="str">
        <f>API!M590&amp;" "&amp;API!V590</f>
        <v>Danilo dos Santos de Oliveira</v>
      </c>
      <c r="Y590" s="42">
        <f>API!AC590</f>
        <v>14</v>
      </c>
    </row>
    <row r="591" spans="1:25">
      <c r="A591" s="31" t="str">
        <f>IF([1]FINAL!A591=0,"",[1]FINAL!A591)</f>
        <v>Ryan Fredericks</v>
      </c>
      <c r="B591" s="31" t="str">
        <f>IF([1]FINAL!B591=0,"",[1]FINAL!B591)</f>
        <v>Fredericks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BOU</v>
      </c>
      <c r="F591" s="43">
        <f>IFERROR(VLOOKUP($E591,Table2!$B$1:$C$21,MATCH("MP",Table2!$B$1:$C$1,0),0),"")</f>
        <v>17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Emmanuel Dennis</v>
      </c>
      <c r="Y591" s="42">
        <f>API!AC591</f>
        <v>0</v>
      </c>
    </row>
    <row r="592" spans="1:25">
      <c r="A592" s="31" t="str">
        <f>IF([1]FINAL!A592=0,"",[1]FINAL!A592)</f>
        <v>Jeremy Sarmiento Morante</v>
      </c>
      <c r="B592" s="31" t="str">
        <f>IF([1]FINAL!B592=0,"",[1]FINAL!B592)</f>
        <v>Sarmiento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18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Mohamed Dräger</v>
      </c>
      <c r="Y592" s="42">
        <f>API!AC592</f>
        <v>0</v>
      </c>
    </row>
    <row r="593" spans="1:25">
      <c r="A593" s="31" t="str">
        <f>IF([1]FINAL!A593=0,"",[1]FINAL!A593)</f>
        <v>Jakub Moder</v>
      </c>
      <c r="B593" s="31" t="str">
        <f>IF([1]FINAL!B593=0,"",[1]FINAL!B593)</f>
        <v>Moder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18</v>
      </c>
      <c r="G593" s="32">
        <f>IFERROR(VLOOKUP(A593,PlayingTime!$B$1:$Z$999,MATCH("Min",PlayingTime!$B$2:$Z$2,0),0),0)</f>
        <v>29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29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3</v>
      </c>
      <c r="X593" s="42" t="str">
        <f>API!M593&amp;" "&amp;API!V593</f>
        <v>Felipe Augusto de Almeida Monteiro</v>
      </c>
      <c r="Y593" s="42">
        <f>API!AC593</f>
        <v>1</v>
      </c>
    </row>
    <row r="594" spans="1:25">
      <c r="A594" s="31" t="str">
        <f>IF([1]FINAL!A594=0,"",[1]FINAL!A594)</f>
        <v>Steven Alzate</v>
      </c>
      <c r="B594" s="31" t="str">
        <f>IF([1]FINAL!B594=0,"",[1]FINAL!B594)</f>
        <v>Alzate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BHA</v>
      </c>
      <c r="F594" s="43">
        <f>IFERROR(VLOOKUP($E594,Table2!$B$1:$C$21,MATCH("MP",Table2!$B$1:$C$1,0),0),"")</f>
        <v>18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Remo Freuler</v>
      </c>
      <c r="Y594" s="42">
        <f>API!AC594</f>
        <v>0</v>
      </c>
    </row>
    <row r="595" spans="1:25">
      <c r="A595" s="31" t="str">
        <f>IF([1]FINAL!A595=0,"",[1]FINAL!A595)</f>
        <v>Kacper Kozłowski</v>
      </c>
      <c r="B595" s="31" t="str">
        <f>IF([1]FINAL!B595=0,"",[1]FINAL!B595)</f>
        <v>Kozłowski</v>
      </c>
      <c r="C595" s="31" t="str">
        <f>IF([1]FINAL!C595=0,"",[1]FINAL!C595)</f>
        <v>Kozlowski</v>
      </c>
      <c r="D595" s="31" t="str">
        <f>IF([1]FINAL!D595=0,"",[1]FINAL!D595)</f>
        <v/>
      </c>
      <c r="E595" s="42" t="str">
        <f>[1]FINAL!M595</f>
        <v>BHA</v>
      </c>
      <c r="F595" s="43">
        <f>IFERROR(VLOOKUP($E595,Table2!$B$1:$C$21,MATCH("MP",Table2!$B$1:$C$1,0),0),"")</f>
        <v>18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Morgan Gibbs-White</v>
      </c>
      <c r="Y595" s="42">
        <f>API!AC595</f>
        <v>57</v>
      </c>
    </row>
    <row r="596" spans="1:25">
      <c r="A596" s="31" t="str">
        <f>IF([1]FINAL!A596=0,"",[1]FINAL!A596)</f>
        <v>Kjell Scherpen</v>
      </c>
      <c r="B596" s="31" t="str">
        <f>IF([1]FINAL!B596=0,"",[1]FINAL!B596)</f>
        <v>Scherpen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BHA</v>
      </c>
      <c r="F596" s="43">
        <f>IFERROR(VLOOKUP($E596,Table2!$B$1:$C$21,MATCH("MP",Table2!$B$1:$C$1,0),0),"")</f>
        <v>18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Wayne Hennessey</v>
      </c>
      <c r="Y596" s="42">
        <f>API!AC596</f>
        <v>0</v>
      </c>
    </row>
    <row r="597" spans="1:25">
      <c r="A597" s="31" t="str">
        <f>IF([1]FINAL!A597=0,"",[1]FINAL!A597)</f>
        <v>Deniz Undav</v>
      </c>
      <c r="B597" s="31" t="str">
        <f>IF([1]FINAL!B597=0,"",[1]FINAL!B597)</f>
        <v>Undav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BHA</v>
      </c>
      <c r="F597" s="43">
        <f>IFERROR(VLOOKUP($E597,Table2!$B$1:$C$21,MATCH("MP",Table2!$B$1:$C$1,0),0),"")</f>
        <v>18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Ethan Horvath</v>
      </c>
      <c r="Y597" s="42">
        <f>API!AC597</f>
        <v>0</v>
      </c>
    </row>
    <row r="598" spans="1:25">
      <c r="A598" s="31" t="str">
        <f>IF([1]FINAL!A598=0,"",[1]FINAL!A598)</f>
        <v>Emiliano Buendía Stati</v>
      </c>
      <c r="B598" s="31" t="str">
        <f>IF([1]FINAL!B598=0,"",[1]FINAL!B598)</f>
        <v>Buendia</v>
      </c>
      <c r="C598" s="31" t="str">
        <f>IF([1]FINAL!C598=0,"",[1]FINAL!C598)</f>
        <v>Emi Buendía</v>
      </c>
      <c r="D598" s="31" t="str">
        <f>IF([1]FINAL!D598=0,"",[1]FINAL!D598)</f>
        <v>Emiliano Buendia</v>
      </c>
      <c r="E598" s="42" t="str">
        <f>[1]FINAL!M598</f>
        <v>AVL</v>
      </c>
      <c r="F598" s="43">
        <f>IFERROR(VLOOKUP($E598,Table2!$B$1:$C$21,MATCH("MP",Table2!$B$1:$C$1,0),0),"")</f>
        <v>18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Cheikhou Kouyaté</v>
      </c>
      <c r="Y598" s="42">
        <f>API!AC598</f>
        <v>9</v>
      </c>
    </row>
    <row r="599" spans="1:25">
      <c r="A599" s="31" t="str">
        <f>IF([1]FINAL!A599=0,"",[1]FINAL!A599)</f>
        <v>Bertrand Traoré</v>
      </c>
      <c r="B599" s="31" t="str">
        <f>IF([1]FINAL!B599=0,"",[1]FINAL!B599)</f>
        <v>Bertrand Traoré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18</v>
      </c>
      <c r="G599" s="32">
        <f>IFERROR(VLOOKUP(A599,PlayingTime!$B$1:$Z$999,MATCH("Min",PlayingTime!$B$2:$Z$2,0),0),0)</f>
        <v>11</v>
      </c>
      <c r="H599" s="32">
        <f>IFERROR(VLOOKUP(B599,PlayingTime!$B$1:$Z$999,MATCH("Min",PlayingTime!$B$2:$Z$2,0),0),0)</f>
        <v>11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22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2</v>
      </c>
      <c r="X599" s="42" t="str">
        <f>API!M599&amp;" "&amp;API!V599</f>
        <v>Richie Laryea</v>
      </c>
      <c r="Y599" s="42">
        <f>API!AC599</f>
        <v>0</v>
      </c>
    </row>
    <row r="600" spans="1:25">
      <c r="A600" s="31" t="str">
        <f>IF([1]FINAL!A600=0,"",[1]FINAL!A600)</f>
        <v>Leander Dendoncker</v>
      </c>
      <c r="B600" s="31" t="str">
        <f>IF([1]FINAL!B600=0,"",[1]FINAL!B600)</f>
        <v>Dendoncker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18</v>
      </c>
      <c r="G600" s="32">
        <f>IFERROR(VLOOKUP(A600,PlayingTime!$B$1:$Z$999,MATCH("Min",PlayingTime!$B$2:$Z$2,0),0),0)</f>
        <v>33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33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6</v>
      </c>
      <c r="X600" s="42" t="str">
        <f>API!M600&amp;" "&amp;API!V600</f>
        <v>Orel Mangala</v>
      </c>
      <c r="Y600" s="42">
        <f>API!AC600</f>
        <v>37</v>
      </c>
    </row>
    <row r="601" spans="1:25">
      <c r="A601" s="31" t="str">
        <f>IF([1]FINAL!A601=0,"",[1]FINAL!A601)</f>
        <v>Morgan Sanson</v>
      </c>
      <c r="B601" s="31" t="str">
        <f>IF([1]FINAL!B601=0,"",[1]FINAL!B601)</f>
        <v>Sanson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18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Loïc Mbe Soh</v>
      </c>
      <c r="Y601" s="42">
        <f>API!AC601</f>
        <v>0</v>
      </c>
    </row>
    <row r="602" spans="1:25">
      <c r="A602" s="31" t="str">
        <f>IF([1]FINAL!A602=0,"",[1]FINAL!A602)</f>
        <v>Tim Iroegbunam</v>
      </c>
      <c r="B602" s="31" t="str">
        <f>IF([1]FINAL!B602=0,"",[1]FINAL!B602)</f>
        <v>Iroegbunam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18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Scott McKenna</v>
      </c>
      <c r="Y602" s="42">
        <f>API!AC602</f>
        <v>12</v>
      </c>
    </row>
    <row r="603" spans="1:25">
      <c r="A603" s="31" t="str">
        <f>IF([1]FINAL!A603=0,"",[1]FINAL!A603)</f>
        <v>Jaden Philogene-Bidace</v>
      </c>
      <c r="B603" s="31" t="str">
        <f>IF([1]FINAL!B603=0,"",[1]FINAL!B603)</f>
        <v>Philogene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18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1</v>
      </c>
      <c r="X603" s="42" t="str">
        <f>API!M603&amp;" "&amp;API!V603</f>
        <v>Alex Mighten</v>
      </c>
      <c r="Y603" s="42">
        <f>API!AC603</f>
        <v>0</v>
      </c>
    </row>
    <row r="604" spans="1:25">
      <c r="A604" s="31" t="str">
        <f>IF([1]FINAL!A604=0,"",[1]FINAL!A604)</f>
        <v>Keinan Davis</v>
      </c>
      <c r="B604" s="31" t="str">
        <f>IF([1]FINAL!B604=0,"",[1]FINAL!B604)</f>
        <v>Davis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18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Moussa Niakhaté</v>
      </c>
      <c r="Y604" s="42">
        <f>API!AC604</f>
        <v>14</v>
      </c>
    </row>
    <row r="605" spans="1:25">
      <c r="A605" s="31" t="str">
        <f>IF([1]FINAL!A605=0,"",[1]FINAL!A605)</f>
        <v>Tyrone Mings</v>
      </c>
      <c r="B605" s="31" t="str">
        <f>IF([1]FINAL!B605=0,"",[1]FINAL!B605)</f>
        <v>Mings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AVL</v>
      </c>
      <c r="F605" s="43">
        <f>IFERROR(VLOOKUP($E605,Table2!$B$1:$C$21,MATCH("MP",Table2!$B$1:$C$1,0),0),"")</f>
        <v>18</v>
      </c>
      <c r="G605" s="32">
        <f>IFERROR(VLOOKUP(A605,PlayingTime!$B$1:$Z$999,MATCH("Min",PlayingTime!$B$2:$Z$2,0),0),0)</f>
        <v>30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30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Lewis O'Brien</v>
      </c>
      <c r="Y605" s="42">
        <f>API!AC605</f>
        <v>0</v>
      </c>
    </row>
    <row r="606" spans="1:25">
      <c r="A606" s="31" t="str">
        <f>IF([1]FINAL!A606=0,"",[1]FINAL!A606)</f>
        <v>Calum Chambers</v>
      </c>
      <c r="B606" s="31" t="str">
        <f>IF([1]FINAL!B606=0,"",[1]FINAL!B606)</f>
        <v>Chambers</v>
      </c>
      <c r="C606" s="31" t="str">
        <f>IF([1]FINAL!C606=0,"",[1]FINAL!C606)</f>
        <v>C Chambers</v>
      </c>
      <c r="D606" s="31" t="str">
        <f>IF([1]FINAL!D606=0,"",[1]FINAL!D606)</f>
        <v/>
      </c>
      <c r="E606" s="42" t="str">
        <f>[1]FINAL!M606</f>
        <v>AVL</v>
      </c>
      <c r="F606" s="43">
        <f>IFERROR(VLOOKUP($E606,Table2!$B$1:$C$21,MATCH("MP",Table2!$B$1:$C$1,0),0),"")</f>
        <v>18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Braian Ojeda Rodríguez</v>
      </c>
      <c r="Y606" s="42">
        <f>API!AC606</f>
        <v>0</v>
      </c>
    </row>
    <row r="607" spans="1:25">
      <c r="A607" s="31" t="str">
        <f>IF([1]FINAL!A607=0,"",[1]FINAL!A607)</f>
        <v>Alexandre Moreno Lopera</v>
      </c>
      <c r="B607" s="31" t="str">
        <f>IF([1]FINAL!B607=0,"",[1]FINAL!B607)</f>
        <v>Alex Moreno</v>
      </c>
      <c r="C607" s="31" t="str">
        <f>IF([1]FINAL!C607=0,"",[1]FINAL!C607)</f>
        <v>Álex Moreno</v>
      </c>
      <c r="D607" s="31" t="str">
        <f>IF([1]FINAL!D607=0,"",[1]FINAL!D607)</f>
        <v/>
      </c>
      <c r="E607" s="42" t="str">
        <f>[1]FINAL!M607</f>
        <v>AVL</v>
      </c>
      <c r="F607" s="43">
        <f>IFERROR(VLOOKUP($E607,Table2!$B$1:$C$21,MATCH("MP",Table2!$B$1:$C$1,0),0),"")</f>
        <v>18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138</v>
      </c>
      <c r="J607" s="32">
        <f>IFERROR(VLOOKUP(D607,PlayingTime!$B$1:$Z$999,MATCH("Min",PlayingTime!$B$2:$Z$2,0),0),0)</f>
        <v>0</v>
      </c>
      <c r="K607" s="37">
        <f t="shared" si="36"/>
        <v>138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0.9</v>
      </c>
      <c r="O607" s="31">
        <f>IFERROR(VLOOKUP(D607,PlayerStats!$B$1:$Z$999,MATCH("xG",PlayerStats!$B$2:$Z$2,0),0),0)</f>
        <v>0</v>
      </c>
      <c r="P607" s="39">
        <f t="shared" si="37"/>
        <v>0.9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14</v>
      </c>
      <c r="X607" s="42" t="str">
        <f>API!M607&amp;" "&amp;API!V607</f>
        <v>Jonathan Panzo</v>
      </c>
      <c r="Y607" s="42">
        <f>API!AC607</f>
        <v>0</v>
      </c>
    </row>
    <row r="608" spans="1:25">
      <c r="A608" s="31" t="str">
        <f>IF([1]FINAL!A608=0,"",[1]FINAL!A608)</f>
        <v>Kortney Hause</v>
      </c>
      <c r="B608" s="31" t="str">
        <f>IF([1]FINAL!B608=0,"",[1]FINAL!B608)</f>
        <v>Hause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18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Omar Richards</v>
      </c>
      <c r="Y608" s="42">
        <f>API!AC608</f>
        <v>0</v>
      </c>
    </row>
    <row r="609" spans="1:25">
      <c r="A609" s="31" t="str">
        <f>IF([1]FINAL!A609=0,"",[1]FINAL!A609)</f>
        <v>Granit Xhaka</v>
      </c>
      <c r="B609" s="31" t="str">
        <f>IF([1]FINAL!B609=0,"",[1]FINAL!B609)</f>
        <v>Xhaka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18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Gustavo Henrique Furtado Scarpa</v>
      </c>
      <c r="Y609" s="42">
        <f>API!AC609</f>
        <v>0</v>
      </c>
    </row>
    <row r="610" spans="1:25">
      <c r="A610" s="31" t="str">
        <f>IF([1]FINAL!A610=0,"",[1]FINAL!A610)</f>
        <v>Mohamed Elneny</v>
      </c>
      <c r="B610" s="31" t="str">
        <f>IF([1]FINAL!B610=0,"",[1]FINAL!B610)</f>
        <v>M.Elneny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18</v>
      </c>
      <c r="G610" s="32">
        <f>IFERROR(VLOOKUP(A610,PlayingTime!$B$1:$Z$999,MATCH("Min",PlayingTime!$B$2:$Z$2,0),0),0)</f>
        <v>2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2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4</v>
      </c>
      <c r="X610" s="42" t="str">
        <f>API!M610&amp;" "&amp;API!V610</f>
        <v>Jonjo Shelvey</v>
      </c>
      <c r="Y610" s="42">
        <f>API!AC610</f>
        <v>0</v>
      </c>
    </row>
    <row r="611" spans="1:25">
      <c r="A611" s="31" t="str">
        <f>IF([1]FINAL!A611=0,"",[1]FINAL!A611)</f>
        <v>Marcus Oliveira Alencar</v>
      </c>
      <c r="B611" s="31" t="str">
        <f>IF([1]FINAL!B611=0,"",[1]FINAL!B611)</f>
        <v>Marquinhos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18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Sam Surridge</v>
      </c>
      <c r="Y611" s="42">
        <f>API!AC611</f>
        <v>0</v>
      </c>
    </row>
    <row r="612" spans="1:25">
      <c r="A612" s="31" t="str">
        <f>IF([1]FINAL!A612=0,"",[1]FINAL!A612)</f>
        <v>Nicolas Pépé</v>
      </c>
      <c r="B612" s="31" t="str">
        <f>IF([1]FINAL!B612=0,"",[1]FINAL!B612)</f>
        <v>Pepe</v>
      </c>
      <c r="C612" s="31" t="str">
        <f>IF([1]FINAL!C612=0,"",[1]FINAL!C612)</f>
        <v>Pepe</v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18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Harry Toffolo</v>
      </c>
      <c r="Y612" s="42">
        <f>API!AC612</f>
        <v>39</v>
      </c>
    </row>
    <row r="613" spans="1:25">
      <c r="A613" s="31" t="str">
        <f>IF([1]FINAL!A613=0,"",[1]FINAL!A613)</f>
        <v>Kieran Tierney</v>
      </c>
      <c r="B613" s="31" t="str">
        <f>IF([1]FINAL!B613=0,"",[1]FINAL!B613)</f>
        <v>Tierney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18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Hwang Ui-jo</v>
      </c>
      <c r="Y613" s="42">
        <f>API!AC613</f>
        <v>0</v>
      </c>
    </row>
    <row r="614" spans="1:25">
      <c r="A614" s="31" t="str">
        <f>IF([1]FINAL!A614=0,"",[1]FINAL!A614)</f>
        <v>Cédric Alves Soares</v>
      </c>
      <c r="B614" s="31" t="str">
        <f>IF([1]FINAL!B614=0,"",[1]FINAL!B614)</f>
        <v>Cédric</v>
      </c>
      <c r="C614" s="31" t="str">
        <f>IF([1]FINAL!C614=0,"",[1]FINAL!C614)</f>
        <v>Cedric</v>
      </c>
      <c r="D614" s="31" t="str">
        <f>IF([1]FINAL!D614=0,"",[1]FINAL!D614)</f>
        <v/>
      </c>
      <c r="E614" s="42" t="str">
        <f>[1]FINAL!M614</f>
        <v>ARS</v>
      </c>
      <c r="F614" s="43">
        <f>IFERROR(VLOOKUP($E614,Table2!$B$1:$C$21,MATCH("MP",Table2!$B$1:$C$1,0),0),"")</f>
        <v>18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Neco Williams</v>
      </c>
      <c r="Y614" s="42">
        <f>API!AC614</f>
        <v>16</v>
      </c>
    </row>
    <row r="615" spans="1:25">
      <c r="A615" s="31" t="str">
        <f>IF([1]FINAL!A615=0,"",[1]FINAL!A615)</f>
        <v>Jurriën Timber</v>
      </c>
      <c r="B615" s="31" t="str">
        <f>IF([1]FINAL!B615=0,"",[1]FINAL!B615)</f>
        <v>J.Timber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ARS</v>
      </c>
      <c r="F615" s="43">
        <f>IFERROR(VLOOKUP($E615,Table2!$B$1:$C$21,MATCH("MP",Table2!$B$1:$C$1,0),0),"")</f>
        <v>18</v>
      </c>
      <c r="G615" s="32">
        <f>IFERROR(VLOOKUP(A615,PlayingTime!$B$1:$Z$999,MATCH("Min",PlayingTime!$B$2:$Z$2,0),0),0)</f>
        <v>49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49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Chris Wood</v>
      </c>
      <c r="Y615" s="42">
        <f>API!AC615</f>
        <v>47</v>
      </c>
    </row>
    <row r="616" spans="1:25">
      <c r="A616" s="31" t="str">
        <f>IF([1]FINAL!A616=0,"",[1]FINAL!A616)</f>
        <v>Rúnar Alex Rúnarsson</v>
      </c>
      <c r="B616" s="31" t="str">
        <f>IF([1]FINAL!B616=0,"",[1]FINAL!B616)</f>
        <v>Rúnarsson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ARS</v>
      </c>
      <c r="F616" s="43">
        <f>IFERROR(VLOOKUP($E616,Table2!$B$1:$C$21,MATCH("MP",Table2!$B$1:$C$1,0),0),"")</f>
        <v>18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Joe Worrall</v>
      </c>
      <c r="Y616" s="42">
        <f>API!AC616</f>
        <v>12</v>
      </c>
    </row>
    <row r="617" spans="1:25">
      <c r="A617" s="31" t="str">
        <f>IF([1]FINAL!A617=0,"",[1]FINAL!A617)</f>
        <v>Karl Hein</v>
      </c>
      <c r="B617" s="31" t="str">
        <f>IF([1]FINAL!B617=0,"",[1]FINAL!B617)</f>
        <v>Hein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ARS</v>
      </c>
      <c r="F617" s="43">
        <f>IFERROR(VLOOKUP($E617,Table2!$B$1:$C$21,MATCH("MP",Table2!$B$1:$C$1,0),0),"")</f>
        <v>18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Ryan Yates</v>
      </c>
      <c r="Y617" s="42">
        <f>API!AC617</f>
        <v>21</v>
      </c>
    </row>
    <row r="618" spans="1:25">
      <c r="A618" s="31" t="str">
        <f>IF([1]FINAL!A618=0,"",[1]FINAL!A618)</f>
        <v>Viljami Sinisalo</v>
      </c>
      <c r="B618" s="31" t="str">
        <f>IF([1]FINAL!B618=0,"",[1]FINAL!B618)</f>
        <v>Sinisalo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18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Olu Aina</v>
      </c>
      <c r="Y618" s="42">
        <f>API!AC618</f>
        <v>30</v>
      </c>
    </row>
    <row r="619" spans="1:25">
      <c r="A619" s="31" t="str">
        <f>IF([1]FINAL!A619=0,"",[1]FINAL!A619)</f>
        <v>Wesley Moraes Ferreira da Silva</v>
      </c>
      <c r="B619" s="31" t="str">
        <f>IF([1]FINAL!B619=0,"",[1]FINAL!B619)</f>
        <v>Wesley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18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George Shelvey</v>
      </c>
      <c r="Y619" s="42">
        <f>API!AC619</f>
        <v>0</v>
      </c>
    </row>
    <row r="620" spans="1:25">
      <c r="A620" s="31" t="str">
        <f>IF([1]FINAL!A620=0,"",[1]FINAL!A620)</f>
        <v>Omari Kellyman</v>
      </c>
      <c r="B620" s="31" t="str">
        <f>IF([1]FINAL!B620=0,"",[1]FINAL!B620)</f>
        <v>Kellyman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AVL</v>
      </c>
      <c r="F620" s="43">
        <f>IFERROR(VLOOKUP($E620,Table2!$B$1:$C$21,MATCH("MP",Table2!$B$1:$C$1,0),0),"")</f>
        <v>18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Josh Powell</v>
      </c>
      <c r="Y620" s="42">
        <f>API!AC620</f>
        <v>0</v>
      </c>
    </row>
    <row r="621" spans="1:25">
      <c r="A621" s="31" t="str">
        <f>IF([1]FINAL!A621=0,"",[1]FINAL!A621)</f>
        <v>Filip Marschall</v>
      </c>
      <c r="B621" s="31" t="str">
        <f>IF([1]FINAL!B621=0,"",[1]FINAL!B621)</f>
        <v>Marschall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AVL</v>
      </c>
      <c r="F621" s="43">
        <f>IFERROR(VLOOKUP($E621,Table2!$B$1:$C$21,MATCH("MP",Table2!$B$1:$C$1,0),0),"")</f>
        <v>18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Gonzalo Montiel</v>
      </c>
      <c r="Y621" s="42">
        <f>API!AC621</f>
        <v>2</v>
      </c>
    </row>
    <row r="622" spans="1:25">
      <c r="A622" s="31" t="str">
        <f>IF([1]FINAL!A622=0,"",[1]FINAL!A622)</f>
        <v>Oliwier Zych</v>
      </c>
      <c r="B622" s="31" t="str">
        <f>IF([1]FINAL!B622=0,"",[1]FINAL!B622)</f>
        <v>Zych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AVL</v>
      </c>
      <c r="F622" s="43">
        <f>IFERROR(VLOOKUP($E622,Table2!$B$1:$C$21,MATCH("MP",Table2!$B$1:$C$1,0),0),"")</f>
        <v>18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Murillo Santiago Costa dos Santos</v>
      </c>
      <c r="Y622" s="42">
        <f>API!AC622</f>
        <v>23</v>
      </c>
    </row>
    <row r="623" spans="1:25">
      <c r="A623" s="31" t="str">
        <f>IF([1]FINAL!A623=0,"",[1]FINAL!A623)</f>
        <v>Clément Lenglet</v>
      </c>
      <c r="B623" s="31" t="str">
        <f>IF([1]FINAL!B623=0,"",[1]FINAL!B623)</f>
        <v>Lenglet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AVL</v>
      </c>
      <c r="F623" s="43">
        <f>IFERROR(VLOOKUP($E623,Table2!$B$1:$C$21,MATCH("MP",Table2!$B$1:$C$1,0),0),"")</f>
        <v>18</v>
      </c>
      <c r="G623" s="32">
        <f>IFERROR(VLOOKUP(A623,PlayingTime!$B$1:$Z$999,MATCH("Min",PlayingTime!$B$2:$Z$2,0),0),0)</f>
        <v>90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90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0.1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0.1</v>
      </c>
      <c r="V623" s="41">
        <f t="shared" si="39"/>
        <v>2</v>
      </c>
      <c r="X623" s="42" t="str">
        <f>API!M623&amp;" "&amp;API!V623</f>
        <v>Odysseas Vlachodimos</v>
      </c>
      <c r="Y623" s="42">
        <f>API!AC623</f>
        <v>12</v>
      </c>
    </row>
    <row r="624" spans="1:25">
      <c r="A624" s="31" t="str">
        <f>IF([1]FINAL!A624=0,"",[1]FINAL!A624)</f>
        <v>Gavin Kilkenny</v>
      </c>
      <c r="B624" s="31" t="str">
        <f>IF([1]FINAL!B624=0,"",[1]FINAL!B624)</f>
        <v>Kilkenny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BOU</v>
      </c>
      <c r="F624" s="43">
        <f>IFERROR(VLOOKUP($E624,Table2!$B$1:$C$21,MATCH("MP",Table2!$B$1:$C$1,0),0),"")</f>
        <v>17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Andrew Omobamidele</v>
      </c>
      <c r="Y624" s="42">
        <f>API!AC624</f>
        <v>0</v>
      </c>
    </row>
    <row r="625" spans="1:25">
      <c r="A625" s="31" t="str">
        <f>IF([1]FINAL!A625=0,"",[1]FINAL!A625)</f>
        <v>Hamed Traorè</v>
      </c>
      <c r="B625" s="31" t="str">
        <f>IF([1]FINAL!B625=0,"",[1]FINAL!B625)</f>
        <v>Hamed Traorè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BOU</v>
      </c>
      <c r="F625" s="43">
        <f>IFERROR(VLOOKUP($E625,Table2!$B$1:$C$21,MATCH("MP",Table2!$B$1:$C$1,0),0),"")</f>
        <v>17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3</v>
      </c>
      <c r="X625" s="42" t="str">
        <f>API!M625&amp;" "&amp;API!V625</f>
        <v>Nicolás Domínguez</v>
      </c>
      <c r="Y625" s="42">
        <f>API!AC625</f>
        <v>26</v>
      </c>
    </row>
    <row r="626" spans="1:25">
      <c r="A626" s="31" t="str">
        <f>IF([1]FINAL!A626=0,"",[1]FINAL!A626)</f>
        <v>Ben Greenwood</v>
      </c>
      <c r="B626" s="31" t="str">
        <f>IF([1]FINAL!B626=0,"",[1]FINAL!B626)</f>
        <v>Greenwood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BOU</v>
      </c>
      <c r="F626" s="43">
        <f>IFERROR(VLOOKUP($E626,Table2!$B$1:$C$21,MATCH("MP",Table2!$B$1:$C$1,0),0),"")</f>
        <v>17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Ibrahim Sangaré</v>
      </c>
      <c r="Y626" s="42">
        <f>API!AC626</f>
        <v>18</v>
      </c>
    </row>
    <row r="627" spans="1:25">
      <c r="A627" s="31" t="str">
        <f>IF([1]FINAL!A627=0,"",[1]FINAL!A627)</f>
        <v>Tyler Adams</v>
      </c>
      <c r="B627" s="31" t="str">
        <f>IF([1]FINAL!B627=0,"",[1]FINAL!B627)</f>
        <v>Adams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BOU</v>
      </c>
      <c r="F627" s="43">
        <f>IFERROR(VLOOKUP($E627,Table2!$B$1:$C$21,MATCH("MP",Table2!$B$1:$C$1,0),0),"")</f>
        <v>17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Divock Origi</v>
      </c>
      <c r="Y627" s="42">
        <f>API!AC627</f>
        <v>8</v>
      </c>
    </row>
    <row r="628" spans="1:25">
      <c r="A628" s="31" t="str">
        <f>IF([1]FINAL!A628=0,"",[1]FINAL!A628)</f>
        <v>Matthew Cox</v>
      </c>
      <c r="B628" s="31" t="str">
        <f>IF([1]FINAL!B628=0,"",[1]FINAL!B628)</f>
        <v>Cox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17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Auston Trusty</v>
      </c>
      <c r="Y628" s="42">
        <f>API!AC628</f>
        <v>16</v>
      </c>
    </row>
    <row r="629" spans="1:25">
      <c r="A629" s="31" t="str">
        <f>IF([1]FINAL!A629=0,"",[1]FINAL!A629)</f>
        <v>Ryan Trevitt</v>
      </c>
      <c r="B629" s="31" t="str">
        <f>IF([1]FINAL!B629=0,"",[1]FINAL!B629)</f>
        <v>Trevitt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BRE</v>
      </c>
      <c r="F629" s="43">
        <f>IFERROR(VLOOKUP($E629,Table2!$B$1:$C$21,MATCH("MP",Table2!$B$1:$C$1,0),0),"")</f>
        <v>17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Cameron Archer</v>
      </c>
      <c r="Y629" s="42">
        <f>API!AC629</f>
        <v>50</v>
      </c>
    </row>
    <row r="630" spans="1:25">
      <c r="A630" s="31" t="str">
        <f>IF([1]FINAL!A630=0,"",[1]FINAL!A630)</f>
        <v>Yegor Yarmolyuk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James McAtee</v>
      </c>
      <c r="Y630" s="42">
        <f>API!AC630</f>
        <v>36</v>
      </c>
    </row>
    <row r="631" spans="1:25">
      <c r="A631" s="31" t="str">
        <f>IF([1]FINAL!A631=0,"",[1]FINAL!A631)</f>
        <v>Yasin Ayari</v>
      </c>
      <c r="B631" s="31" t="str">
        <f>IF([1]FINAL!B631=0,"",[1]FINAL!B631)</f>
        <v>Ayari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BHA</v>
      </c>
      <c r="F631" s="43">
        <f>IFERROR(VLOOKUP($E631,Table2!$B$1:$C$21,MATCH("MP",Table2!$B$1:$C$1,0),0),"")</f>
        <v>18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Anel Ahmedhodžić</v>
      </c>
      <c r="Y631" s="42">
        <f>API!AC631</f>
        <v>13</v>
      </c>
    </row>
    <row r="632" spans="1:25">
      <c r="A632" s="31" t="str">
        <f>IF([1]FINAL!A632=0,"",[1]FINAL!A632)</f>
        <v>Aaron Connolly</v>
      </c>
      <c r="B632" s="31" t="str">
        <f>IF([1]FINAL!B632=0,"",[1]FINAL!B632)</f>
        <v>Connolly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BHA</v>
      </c>
      <c r="F632" s="43">
        <f>IFERROR(VLOOKUP($E632,Table2!$B$1:$C$21,MATCH("MP",Table2!$B$1:$C$1,0),0),"")</f>
        <v>18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Jordan Amissah</v>
      </c>
      <c r="Y632" s="42">
        <f>API!AC632</f>
        <v>0</v>
      </c>
    </row>
    <row r="633" spans="1:25">
      <c r="A633" s="31" t="str">
        <f>IF([1]FINAL!A633=0,"",[1]FINAL!A633)</f>
        <v>Michał Karbownik</v>
      </c>
      <c r="B633" s="31" t="str">
        <f>IF([1]FINAL!B633=0,"",[1]FINAL!B633)</f>
        <v>Karbownik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18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George Baldock</v>
      </c>
      <c r="Y633" s="42">
        <f>API!AC633</f>
        <v>18</v>
      </c>
    </row>
    <row r="634" spans="1:25">
      <c r="A634" s="31" t="str">
        <f>IF([1]FINAL!A634=0,"",[1]FINAL!A634)</f>
        <v>Mohamed Salah (2nd Half)</v>
      </c>
      <c r="B634" s="31" t="str">
        <f>IF([1]FINAL!B634=0,"",[1]FINAL!B634)</f>
        <v>Salah</v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Chris Basham</v>
      </c>
      <c r="Y634" s="42">
        <f>API!AC634</f>
        <v>8</v>
      </c>
    </row>
    <row r="635" spans="1:25">
      <c r="A635" s="31" t="str">
        <f>IF([1]FINAL!A635=0,"",[1]FINAL!A635)</f>
        <v>Erling Haaland (2nd Half (post last Hattrick))</v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Jayden Bogle</v>
      </c>
      <c r="Y635" s="42">
        <f>API!AC635</f>
        <v>32</v>
      </c>
    </row>
    <row r="636" spans="1:25">
      <c r="A636" s="31" t="str">
        <f>IF([1]FINAL!A636=0,"",[1]FINAL!A636)</f>
        <v>Eberechi Eze (Post Hodge)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Rhian Brewster</v>
      </c>
      <c r="Y636" s="42">
        <f>API!AC636</f>
        <v>5</v>
      </c>
    </row>
    <row r="637" spans="1:25">
      <c r="A637" s="31" t="str">
        <f>IF([1]FINAL!A637=0,"",[1]FINAL!A637)</f>
        <v>Ollie Watkins (Post Emery)</v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Ismaila Coulibaly</v>
      </c>
      <c r="Y637" s="42">
        <f>API!AC637</f>
        <v>0</v>
      </c>
    </row>
    <row r="638" spans="1:25">
      <c r="A638" s="31" t="str">
        <f>IF([1]FINAL!A638=0,"",[1]FINAL!A638)</f>
        <v>Trent Alexander-Arnold (2nd Half)</v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Adam Davies</v>
      </c>
      <c r="Y638" s="42">
        <f>API!AC638</f>
        <v>0</v>
      </c>
    </row>
    <row r="639" spans="1:25">
      <c r="A639" s="31" t="str">
        <f>IF([1]FINAL!A639=0,"",[1]FINAL!A639)</f>
        <v>Bryan Mbeumo (More Mins)</v>
      </c>
      <c r="B639" s="31" t="str">
        <f>IF([1]FINAL!B639=0,"",[1]FINAL!B639)</f>
        <v>Mbeumo</v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John Egan</v>
      </c>
      <c r="Y639" s="42">
        <f>API!AC639</f>
        <v>1</v>
      </c>
    </row>
    <row r="640" spans="1:25">
      <c r="A640" s="31" t="str">
        <f>IF([1]FINAL!A640=0,"",[1]FINAL!A640)</f>
        <v>Yoane Wissa (More mins)</v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John Fleck</v>
      </c>
      <c r="Y640" s="42">
        <f>API!AC640</f>
        <v>3</v>
      </c>
    </row>
    <row r="641" spans="1:25">
      <c r="A641" s="31" t="str">
        <f>IF([1]FINAL!A641=0,"",[1]FINAL!A641)</f>
        <v>Ethan Brierley</v>
      </c>
      <c r="B641" s="31" t="str">
        <f>IF([1]FINAL!B641=0,"",[1]FINAL!B641)</f>
        <v>Brierley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BRE</v>
      </c>
      <c r="F641" s="43">
        <f>IFERROR(VLOOKUP($E641,Table2!$B$1:$C$21,MATCH("MP",Table2!$B$1:$C$1,0),0),"")</f>
        <v>17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Wes Foderingham</v>
      </c>
      <c r="Y641" s="42">
        <f>API!AC641</f>
        <v>46</v>
      </c>
    </row>
    <row r="642" spans="1:25">
      <c r="A642" s="31" t="str">
        <f>IF([1]FINAL!A642=0,"",[1]FINAL!A642)</f>
        <v>Ji-Soo Kim</v>
      </c>
      <c r="B642" s="31" t="str">
        <f>IF([1]FINAL!B642=0,"",[1]FINAL!B642)</f>
        <v>Kim Ji-Soo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BRE</v>
      </c>
      <c r="F642" s="43">
        <f>IFERROR(VLOOKUP($E642,Table2!$B$1:$C$21,MATCH("MP",Table2!$B$1:$C$1,0),0),"")</f>
        <v>17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Daniel Jebbison</v>
      </c>
      <c r="Y642" s="42">
        <f>API!AC642</f>
        <v>0</v>
      </c>
    </row>
    <row r="643" spans="1:25">
      <c r="A643" s="31" t="str">
        <f>IF([1]FINAL!A643=0,"",[1]FINAL!A643)</f>
        <v>Tom McGill</v>
      </c>
      <c r="B643" s="31" t="str">
        <f>IF([1]FINAL!B643=0,"",[1]FINAL!B643)</f>
        <v>McGill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BHA</v>
      </c>
      <c r="F643" s="43">
        <f>IFERROR(VLOOKUP($E643,Table2!$B$1:$C$21,MATCH("MP",Table2!$B$1:$C$1,0),0),"")</f>
        <v>18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Max Lowe</v>
      </c>
      <c r="Y643" s="42">
        <f>API!AC643</f>
        <v>6</v>
      </c>
    </row>
    <row r="644" spans="1:25">
      <c r="A644" s="31" t="str">
        <f>IF([1]FINAL!A644=0,"",[1]FINAL!A644)</f>
        <v>Andi Zeqiri</v>
      </c>
      <c r="B644" s="31" t="str">
        <f>IF([1]FINAL!B644=0,"",[1]FINAL!B644)</f>
        <v>Zeqiri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BHA</v>
      </c>
      <c r="F644" s="43">
        <f>IFERROR(VLOOKUP($E644,Table2!$B$1:$C$21,MATCH("MP",Table2!$B$1:$C$1,0),0),"")</f>
        <v>18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Oliver McBurnie</v>
      </c>
      <c r="Y644" s="42">
        <f>API!AC644</f>
        <v>20</v>
      </c>
    </row>
    <row r="645" spans="1:25">
      <c r="A645" s="31" t="str">
        <f>IF([1]FINAL!A645=0,"",[1]FINAL!A645)</f>
        <v>Owen Dodgson</v>
      </c>
      <c r="B645" s="31" t="str">
        <f>IF([1]FINAL!B645=0,"",[1]FINAL!B645)</f>
        <v>Dodgson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BUR</v>
      </c>
      <c r="F645" s="43">
        <f>IFERROR(VLOOKUP($E645,Table2!$B$1:$C$21,MATCH("MP",Table2!$B$1:$C$1,0),0),"")</f>
        <v>18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Iliman Ndiaye</v>
      </c>
      <c r="Y645" s="42">
        <f>API!AC645</f>
        <v>0</v>
      </c>
    </row>
    <row r="646" spans="1:25">
      <c r="A646" s="31" t="str">
        <f>IF([1]FINAL!A646=0,"",[1]FINAL!A646)</f>
        <v>Han-Noah Massengo</v>
      </c>
      <c r="B646" s="31" t="str">
        <f>IF([1]FINAL!B646=0,"",[1]FINAL!B646)</f>
        <v>Massengo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BUR</v>
      </c>
      <c r="F646" s="43">
        <f>IFERROR(VLOOKUP($E646,Table2!$B$1:$C$21,MATCH("MP",Table2!$B$1:$C$1,0),0),"")</f>
        <v>18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Rhys Norrington-Davies</v>
      </c>
      <c r="Y646" s="42">
        <f>API!AC646</f>
        <v>0</v>
      </c>
    </row>
    <row r="647" spans="1:25">
      <c r="A647" s="31" t="str">
        <f>IF([1]FINAL!A647=0,"",[1]FINAL!A647)</f>
        <v>Abdul Rahman Baba</v>
      </c>
      <c r="B647" s="31" t="str">
        <f>IF([1]FINAL!B647=0,"",[1]FINAL!B647)</f>
        <v>Baba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18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Oliver Norwood</v>
      </c>
      <c r="Y647" s="42">
        <f>API!AC647</f>
        <v>32</v>
      </c>
    </row>
    <row r="648" spans="1:25">
      <c r="A648" s="31" t="str">
        <f>IF([1]FINAL!A648=0,"",[1]FINAL!A648)</f>
        <v>Marcus Bettinelli</v>
      </c>
      <c r="B648" s="31" t="str">
        <f>IF([1]FINAL!B648=0,"",[1]FINAL!B648)</f>
        <v>Bettinelli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18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-1</v>
      </c>
      <c r="X648" s="42" t="str">
        <f>API!M648&amp;" "&amp;API!V648</f>
        <v>Ben Osborn</v>
      </c>
      <c r="Y648" s="42">
        <f>API!AC648</f>
        <v>8</v>
      </c>
    </row>
    <row r="649" spans="1:25">
      <c r="A649" s="31" t="str">
        <f>IF([1]FINAL!A649=0,"",[1]FINAL!A649)</f>
        <v>David Datro Fofana</v>
      </c>
      <c r="B649" s="31" t="str">
        <f>IF([1]FINAL!B649=0,"",[1]FINAL!B649)</f>
        <v>D.D.Fofana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18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William Osula</v>
      </c>
      <c r="Y649" s="42">
        <f>API!AC649</f>
        <v>9</v>
      </c>
    </row>
    <row r="650" spans="1:25">
      <c r="A650" s="31" t="str">
        <f>IF([1]FINAL!A650=0,"",[1]FINAL!A650)</f>
        <v>Romelu Lukaku Bolingoli</v>
      </c>
      <c r="B650" s="31" t="str">
        <f>IF([1]FINAL!B650=0,"",[1]FINAL!B650)</f>
        <v>Lukaku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18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Jack Robinson</v>
      </c>
      <c r="Y650" s="42">
        <f>API!AC650</f>
        <v>19</v>
      </c>
    </row>
    <row r="651" spans="1:25">
      <c r="A651" s="31" t="str">
        <f>IF([1]FINAL!A651=0,"",[1]FINAL!A651)</f>
        <v>Gabriel Słonina</v>
      </c>
      <c r="B651" s="31" t="str">
        <f>IF([1]FINAL!B651=0,"",[1]FINAL!B651)</f>
        <v>Slonina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18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Anis Slimane</v>
      </c>
      <c r="Y651" s="42">
        <f>API!AC651</f>
        <v>8</v>
      </c>
    </row>
    <row r="652" spans="1:25">
      <c r="A652" s="31" t="str">
        <f>IF([1]FINAL!A652=0,"",[1]FINAL!A652)</f>
        <v>Ângelo Gabriel Borges Damaceno</v>
      </c>
      <c r="B652" s="31" t="str">
        <f>IF([1]FINAL!B652=0,"",[1]FINAL!B652)</f>
        <v>Ângelo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18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Yasser Larouci</v>
      </c>
      <c r="Y652" s="42">
        <f>API!AC652</f>
        <v>4</v>
      </c>
    </row>
    <row r="653" spans="1:25">
      <c r="A653" s="31" t="str">
        <f>IF([1]FINAL!A653=0,"",[1]FINAL!A653)</f>
        <v>Mason Burstow</v>
      </c>
      <c r="B653" s="31" t="str">
        <f>IF([1]FINAL!B653=0,"",[1]FINAL!B653)</f>
        <v>Burstow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18</v>
      </c>
      <c r="G653" s="32">
        <f>IFERROR(VLOOKUP(A653,PlayingTime!$B$1:$Z$999,MATCH("Min",PlayingTime!$B$2:$Z$2,0),0),0)</f>
        <v>9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9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2</v>
      </c>
      <c r="X653" s="42" t="str">
        <f>API!M653&amp;" "&amp;API!V653</f>
        <v>Bénie Traoré</v>
      </c>
      <c r="Y653" s="42">
        <f>API!AC653</f>
        <v>11</v>
      </c>
    </row>
    <row r="654" spans="1:25">
      <c r="A654" s="31" t="str">
        <f>IF([1]FINAL!A654=0,"",[1]FINAL!A654)</f>
        <v>Lucas Bergström</v>
      </c>
      <c r="B654" s="31" t="str">
        <f>IF([1]FINAL!B654=0,"",[1]FINAL!B654)</f>
        <v>Bergström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18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Vini de Souza Costa</v>
      </c>
      <c r="Y654" s="42">
        <f>API!AC654</f>
        <v>30</v>
      </c>
    </row>
    <row r="655" spans="1:25">
      <c r="A655" s="31" t="str">
        <f>IF([1]FINAL!A655=0,"",[1]FINAL!A655)</f>
        <v>Roméo Lavia</v>
      </c>
      <c r="B655" s="31" t="str">
        <f>IF([1]FINAL!B655=0,"",[1]FINAL!B655)</f>
        <v>Lavia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18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Femi Seriki</v>
      </c>
      <c r="Y655" s="42">
        <f>API!AC655</f>
        <v>0</v>
      </c>
    </row>
    <row r="656" spans="1:25">
      <c r="A656" s="31" t="str">
        <f>IF([1]FINAL!A656=0,"",[1]FINAL!A656)</f>
        <v>Bashir Humphreys</v>
      </c>
      <c r="B656" s="31" t="str">
        <f>IF([1]FINAL!B656=0,"",[1]FINAL!B656)</f>
        <v>Humphreys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18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Louie Marsh</v>
      </c>
      <c r="Y656" s="42">
        <f>API!AC656</f>
        <v>0</v>
      </c>
    </row>
    <row r="657" spans="1:25">
      <c r="A657" s="31" t="str">
        <f>IF([1]FINAL!A657=0,"",[1]FINAL!A657)</f>
        <v>Deivid Washington de Souza Eugênio</v>
      </c>
      <c r="B657" s="31" t="str">
        <f>IF([1]FINAL!B657=0,"",[1]FINAL!B657)</f>
        <v>Deivid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18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Andre Brooks</v>
      </c>
      <c r="Y657" s="42">
        <f>API!AC657</f>
        <v>9</v>
      </c>
    </row>
    <row r="658" spans="1:25">
      <c r="A658" s="31" t="str">
        <f>IF([1]FINAL!A658=0,"",[1]FINAL!A658)</f>
        <v>Eddie Beach</v>
      </c>
      <c r="B658" s="31" t="str">
        <f>IF([1]FINAL!B658=0,"",[1]FINAL!B658)</f>
        <v>Beach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18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Antwoine Hackford</v>
      </c>
      <c r="Y658" s="42">
        <f>API!AC658</f>
        <v>2</v>
      </c>
    </row>
    <row r="659" spans="1:25">
      <c r="A659" s="31" t="str">
        <f>IF([1]FINAL!A659=0,"",[1]FINAL!A659)</f>
        <v>Diego Manuel Jadon da Silva Moreira</v>
      </c>
      <c r="B659" s="31" t="str">
        <f>IF([1]FINAL!B659=0,"",[1]FINAL!B659)</f>
        <v>Diego Moreira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18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Gustavo Hamer</v>
      </c>
      <c r="Y659" s="42">
        <f>API!AC659</f>
        <v>50</v>
      </c>
    </row>
    <row r="660" spans="1:25">
      <c r="A660" s="31" t="str">
        <f>IF([1]FINAL!A660=0,"",[1]FINAL!A660)</f>
        <v>Djordje Petrovic</v>
      </c>
      <c r="B660" s="31" t="str">
        <f>IF([1]FINAL!B660=0,"",[1]FINAL!B660)</f>
        <v>Petrovic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CHE</v>
      </c>
      <c r="F660" s="43">
        <f>IFERROR(VLOOKUP($E660,Table2!$B$1:$C$21,MATCH("MP",Table2!$B$1:$C$1,0),0),"")</f>
        <v>18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9</v>
      </c>
      <c r="X660" s="42" t="str">
        <f>API!M660&amp;" "&amp;API!V660</f>
        <v>Tom Davies</v>
      </c>
      <c r="Y660" s="42">
        <f>API!AC660</f>
        <v>2</v>
      </c>
    </row>
    <row r="661" spans="1:25">
      <c r="A661" s="31" t="str">
        <f>IF([1]FINAL!A661=0,"",[1]FINAL!A661)</f>
        <v>Alfie Gilchrist</v>
      </c>
      <c r="B661" s="31" t="str">
        <f>IF([1]FINAL!B661=0,"",[1]FINAL!B661)</f>
        <v>Gilchrist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18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Luke Thomas</v>
      </c>
      <c r="Y661" s="42">
        <f>API!AC661</f>
        <v>6</v>
      </c>
    </row>
    <row r="662" spans="1:25">
      <c r="A662" s="31" t="str">
        <f>IF([1]FINAL!A662=0,"",[1]FINAL!A662)</f>
        <v>Ronnie Stutter</v>
      </c>
      <c r="B662" s="31" t="str">
        <f>IF([1]FINAL!B662=0,"",[1]FINAL!B662)</f>
        <v>Stutter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18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Ryan Oné</v>
      </c>
      <c r="Y662" s="42">
        <f>API!AC662</f>
        <v>1</v>
      </c>
    </row>
    <row r="663" spans="1:25">
      <c r="A663" s="31" t="str">
        <f>IF([1]FINAL!A663=0,"",[1]FINAL!A663)</f>
        <v>Alex Matos</v>
      </c>
      <c r="B663" s="31" t="str">
        <f>IF([1]FINAL!B663=0,"",[1]FINAL!B663)</f>
        <v>Matos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18</v>
      </c>
      <c r="G663" s="32">
        <f>IFERROR(VLOOKUP(A663,PlayingTime!$B$1:$Z$999,MATCH("Min",PlayingTime!$B$2:$Z$2,0),0),0)</f>
        <v>1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1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Jili Buyabu</v>
      </c>
      <c r="Y663" s="42">
        <f>API!AC663</f>
        <v>0</v>
      </c>
    </row>
    <row r="664" spans="1:25">
      <c r="A664" s="31" t="str">
        <f>IF([1]FINAL!A664=0,"",[1]FINAL!A664)</f>
        <v>Josh Brooking</v>
      </c>
      <c r="B664" s="31" t="str">
        <f>IF([1]FINAL!B664=0,"",[1]FINAL!B664)</f>
        <v>Brooking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18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Sydie Peck</v>
      </c>
      <c r="Y664" s="42">
        <f>API!AC664</f>
        <v>1</v>
      </c>
    </row>
    <row r="665" spans="1:25">
      <c r="A665" s="31" t="str">
        <f>IF([1]FINAL!A665=0,"",[1]FINAL!A665)</f>
        <v>Naouirou Ahamada</v>
      </c>
      <c r="B665" s="31" t="str">
        <f>IF([1]FINAL!B665=0,"",[1]FINAL!B665)</f>
        <v>Ahamada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18</v>
      </c>
      <c r="G665" s="32">
        <f>IFERROR(VLOOKUP(A665,PlayingTime!$B$1:$Z$999,MATCH("Min",PlayingTime!$B$2:$Z$2,0),0),0)</f>
        <v>132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132</v>
      </c>
      <c r="L665" s="31">
        <f>IFERROR(VLOOKUP(A665,PlayerStats!$B$1:$Z$999,MATCH("xG",PlayerStats!$B$2:$Z$2,0),0),0)</f>
        <v>0.2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0.2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9</v>
      </c>
      <c r="X665" s="42" t="str">
        <f>API!M665&amp;" "&amp;API!V665</f>
        <v>Brennan Johnson</v>
      </c>
      <c r="Y665" s="42">
        <f>API!AC665</f>
        <v>45</v>
      </c>
    </row>
    <row r="666" spans="1:25">
      <c r="A666" s="31" t="str">
        <f>IF([1]FINAL!A666=0,"",[1]FINAL!A666)</f>
        <v>Jake O'Brien</v>
      </c>
      <c r="B666" s="31" t="str">
        <f>IF([1]FINAL!B666=0,"",[1]FINAL!B666)</f>
        <v>O'Brien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18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Brandon Austin</v>
      </c>
      <c r="Y666" s="42">
        <f>API!AC666</f>
        <v>0</v>
      </c>
    </row>
    <row r="667" spans="1:25">
      <c r="A667" s="31" t="str">
        <f>IF([1]FINAL!A667=0,"",[1]FINAL!A667)</f>
        <v>Joe Whitworth</v>
      </c>
      <c r="B667" s="31" t="str">
        <f>IF([1]FINAL!B667=0,"",[1]FINAL!B667)</f>
        <v>Whitworth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18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Rodrigo Bentancur</v>
      </c>
      <c r="Y667" s="42">
        <f>API!AC667</f>
        <v>3</v>
      </c>
    </row>
    <row r="668" spans="1:25">
      <c r="A668" s="31" t="str">
        <f>IF([1]FINAL!A668=0,"",[1]FINAL!A668)</f>
        <v>Jesurun Rak-Sakyi</v>
      </c>
      <c r="B668" s="31" t="str">
        <f>IF([1]FINAL!B668=0,"",[1]FINAL!B668)</f>
        <v>Rak-Sakyi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18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8</v>
      </c>
      <c r="X668" s="42" t="str">
        <f>API!M668&amp;" "&amp;API!V668</f>
        <v>Yves Bissouma</v>
      </c>
      <c r="Y668" s="42">
        <f>API!AC668</f>
        <v>24</v>
      </c>
    </row>
    <row r="669" spans="1:25">
      <c r="A669" s="31" t="str">
        <f>IF([1]FINAL!A669=0,"",[1]FINAL!A669)</f>
        <v>John-Kymani Gordon</v>
      </c>
      <c r="B669" s="31" t="str">
        <f>IF([1]FINAL!B669=0,"",[1]FINAL!B669)</f>
        <v>Gordon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18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Bryan Gil Salvatierra</v>
      </c>
      <c r="Y669" s="42">
        <f>API!AC669</f>
        <v>7</v>
      </c>
    </row>
    <row r="670" spans="1:25">
      <c r="A670" s="31" t="str">
        <f>IF([1]FINAL!A670=0,"",[1]FINAL!A670)</f>
        <v>Ademola Ola-Adebomi</v>
      </c>
      <c r="B670" s="31" t="str">
        <f>IF([1]FINAL!B670=0,"",[1]FINAL!B670)</f>
        <v>Ola-Adebomi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CRY</v>
      </c>
      <c r="F670" s="43">
        <f>IFERROR(VLOOKUP($E670,Table2!$B$1:$C$21,MATCH("MP",Table2!$B$1:$C$1,0),0),"")</f>
        <v>18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Ben Davies</v>
      </c>
      <c r="Y670" s="42">
        <f>API!AC670</f>
        <v>21</v>
      </c>
    </row>
    <row r="671" spans="1:25">
      <c r="A671" s="31" t="str">
        <f>IF([1]FINAL!A671=0,"",[1]FINAL!A671)</f>
        <v>David Ozoh</v>
      </c>
      <c r="B671" s="31" t="str">
        <f>IF([1]FINAL!B671=0,"",[1]FINAL!B671)</f>
        <v>Ozoh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CRY</v>
      </c>
      <c r="F671" s="43">
        <f>IFERROR(VLOOKUP($E671,Table2!$B$1:$C$21,MATCH("MP",Table2!$B$1:$C$1,0),0),"")</f>
        <v>18</v>
      </c>
      <c r="G671" s="32">
        <f>IFERROR(VLOOKUP(A671,PlayingTime!$B$1:$Z$999,MATCH("Min",PlayingTime!$B$2:$Z$2,0),0),0)</f>
        <v>94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94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3</v>
      </c>
      <c r="X671" s="42" t="str">
        <f>API!M671&amp;" "&amp;API!V671</f>
        <v>Eric Dier</v>
      </c>
      <c r="Y671" s="42">
        <f>API!AC671</f>
        <v>1</v>
      </c>
    </row>
    <row r="672" spans="1:25">
      <c r="A672" s="31" t="str">
        <f>IF([1]FINAL!A672=0,"",[1]FINAL!A672)</f>
        <v>Jadan Raymond</v>
      </c>
      <c r="B672" s="31" t="str">
        <f>IF([1]FINAL!B672=0,"",[1]FINAL!B672)</f>
        <v>Raymond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CRY</v>
      </c>
      <c r="F672" s="43">
        <f>IFERROR(VLOOKUP($E672,Table2!$B$1:$C$21,MATCH("MP",Table2!$B$1:$C$1,0),0),"")</f>
        <v>18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Emerson Leite de Souza Junior</v>
      </c>
      <c r="Y672" s="42">
        <f>API!AC672</f>
        <v>21</v>
      </c>
    </row>
    <row r="673" spans="1:25">
      <c r="A673" s="31" t="str">
        <f>IF([1]FINAL!A673=0,"",[1]FINAL!A673)</f>
        <v>Ellis Simms</v>
      </c>
      <c r="B673" s="31" t="str">
        <f>IF([1]FINAL!B673=0,"",[1]FINAL!B673)</f>
        <v>Simms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18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Fraser Forster</v>
      </c>
      <c r="Y673" s="42">
        <f>API!AC673</f>
        <v>0</v>
      </c>
    </row>
    <row r="674" spans="1:25">
      <c r="A674" s="31" t="str">
        <f>IF([1]FINAL!A674=0,"",[1]FINAL!A674)</f>
        <v>João Neves Virgínia</v>
      </c>
      <c r="B674" s="31" t="str">
        <f>IF([1]FINAL!B674=0,"",[1]FINAL!B674)</f>
        <v>J.Virginia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18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Pierre-Emile Højbjerg</v>
      </c>
      <c r="Y674" s="42">
        <f>API!AC674</f>
        <v>18</v>
      </c>
    </row>
    <row r="675" spans="1:25">
      <c r="A675" s="31" t="str">
        <f>IF([1]FINAL!A675=0,"",[1]FINAL!A675)</f>
        <v>Andy Lonergan</v>
      </c>
      <c r="B675" s="31" t="str">
        <f>IF([1]FINAL!B675=0,"",[1]FINAL!B675)</f>
        <v>Lonergan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18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Harry Kane</v>
      </c>
      <c r="Y675" s="42">
        <f>API!AC675</f>
        <v>0</v>
      </c>
    </row>
    <row r="676" spans="1:25">
      <c r="A676" s="31" t="str">
        <f>IF([1]FINAL!A676=0,"",[1]FINAL!A676)</f>
        <v>Youssef Ramalho Chermiti</v>
      </c>
      <c r="B676" s="31" t="str">
        <f>IF([1]FINAL!B676=0,"",[1]FINAL!B676)</f>
        <v>Y. Chermiti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18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6</v>
      </c>
      <c r="X676" s="42" t="str">
        <f>API!M676&amp;" "&amp;API!V676</f>
        <v>Dejan Kulusevski</v>
      </c>
      <c r="Y676" s="42">
        <f>API!AC676</f>
        <v>78</v>
      </c>
    </row>
    <row r="677" spans="1:25">
      <c r="A677" s="31" t="str">
        <f>IF([1]FINAL!A677=0,"",[1]FINAL!A677)</f>
        <v>Thomas Cannon</v>
      </c>
      <c r="B677" s="31" t="str">
        <f>IF([1]FINAL!B677=0,"",[1]FINAL!B677)</f>
        <v>Cannon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EVE</v>
      </c>
      <c r="F677" s="43">
        <f>IFERROR(VLOOKUP($E677,Table2!$B$1:$C$21,MATCH("MP",Table2!$B$1:$C$1,0),0),"")</f>
        <v>18</v>
      </c>
      <c r="G677" s="32">
        <f>IFERROR(VLOOKUP(A677,PlayingTime!$B$1:$Z$999,MATCH("Min",PlayingTime!$B$2:$Z$2,0),0),0)</f>
        <v>1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1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1</v>
      </c>
      <c r="X677" s="42" t="str">
        <f>API!M677&amp;" "&amp;API!V677</f>
        <v>Hugo Lloris</v>
      </c>
      <c r="Y677" s="42">
        <f>API!AC677</f>
        <v>0</v>
      </c>
    </row>
    <row r="678" spans="1:25">
      <c r="A678" s="31" t="str">
        <f>IF([1]FINAL!A678=0,"",[1]FINAL!A678)</f>
        <v>Tyler Onyango</v>
      </c>
      <c r="B678" s="31" t="str">
        <f>IF([1]FINAL!B678=0,"",[1]FINAL!B678)</f>
        <v>Onyango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EVE</v>
      </c>
      <c r="F678" s="43">
        <f>IFERROR(VLOOKUP($E678,Table2!$B$1:$C$21,MATCH("MP",Table2!$B$1:$C$1,0),0),"")</f>
        <v>18</v>
      </c>
      <c r="G678" s="32">
        <f>IFERROR(VLOOKUP(A678,PlayingTime!$B$1:$Z$999,MATCH("Min",PlayingTime!$B$2:$Z$2,0),0),0)</f>
        <v>1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Giovani Lo Celso</v>
      </c>
      <c r="Y678" s="42">
        <f>API!AC678</f>
        <v>24</v>
      </c>
    </row>
    <row r="679" spans="1:25">
      <c r="A679" s="31" t="str">
        <f>IF([1]FINAL!A679=0,"",[1]FINAL!A679)</f>
        <v>Mackenzie Hunt</v>
      </c>
      <c r="B679" s="31" t="str">
        <f>IF([1]FINAL!B679=0,"",[1]FINAL!B679)</f>
        <v>Hunt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18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James Maddison</v>
      </c>
      <c r="Y679" s="42">
        <f>API!AC679</f>
        <v>63</v>
      </c>
    </row>
    <row r="680" spans="1:25">
      <c r="A680" s="31" t="str">
        <f>IF([1]FINAL!A680=0,"",[1]FINAL!A680)</f>
        <v>Luc De Fougerolles</v>
      </c>
      <c r="B680" s="31" t="str">
        <f>IF([1]FINAL!B680=0,"",[1]FINAL!B680)</f>
        <v>De Fougerolles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18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Tanguy Ndombélé Alvaro</v>
      </c>
      <c r="Y680" s="42">
        <f>API!AC680</f>
        <v>0</v>
      </c>
    </row>
    <row r="681" spans="1:25">
      <c r="A681" s="31" t="str">
        <f>IF([1]FINAL!A681=0,"",[1]FINAL!A681)</f>
        <v>Jay Stansfield</v>
      </c>
      <c r="B681" s="31" t="str">
        <f>IF([1]FINAL!B681=0,"",[1]FINAL!B681)</f>
        <v>Stansfield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18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Pedro Porro</v>
      </c>
      <c r="Y681" s="42">
        <f>API!AC681</f>
        <v>70</v>
      </c>
    </row>
    <row r="682" spans="1:25">
      <c r="A682" s="31" t="str">
        <f>IF([1]FINAL!A682=0,"",[1]FINAL!A682)</f>
        <v>Matthew Dibley-Dias</v>
      </c>
      <c r="B682" s="31" t="str">
        <f>IF([1]FINAL!B682=0,"",[1]FINAL!B682)</f>
        <v>Dibley-Dias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18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Ivan Perišić</v>
      </c>
      <c r="Y682" s="42">
        <f>API!AC682</f>
        <v>6</v>
      </c>
    </row>
    <row r="683" spans="1:25">
      <c r="A683" s="31" t="str">
        <f>IF([1]FINAL!A683=0,"",[1]FINAL!A683)</f>
        <v>Steven Benda</v>
      </c>
      <c r="B683" s="31" t="str">
        <f>IF([1]FINAL!B683=0,"",[1]FINAL!B683)</f>
        <v>Benda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FUL</v>
      </c>
      <c r="F683" s="43">
        <f>IFERROR(VLOOKUP($E683,Table2!$B$1:$C$21,MATCH("MP",Table2!$B$1:$C$1,0),0),"")</f>
        <v>18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Richarlison de Andrade</v>
      </c>
      <c r="Y683" s="42">
        <f>API!AC683</f>
        <v>64</v>
      </c>
    </row>
    <row r="684" spans="1:25">
      <c r="A684" s="31" t="str">
        <f>IF([1]FINAL!A684=0,"",[1]FINAL!A684)</f>
        <v>Fodé Ballo-Touré</v>
      </c>
      <c r="B684" s="31" t="str">
        <f>IF([1]FINAL!B684=0,"",[1]FINAL!B684)</f>
        <v>Ballo-Touré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FUL</v>
      </c>
      <c r="F684" s="43">
        <f>IFERROR(VLOOKUP($E684,Table2!$B$1:$C$21,MATCH("MP",Table2!$B$1:$C$1,0),0),"")</f>
        <v>18</v>
      </c>
      <c r="G684" s="32">
        <f>IFERROR(VLOOKUP(A684,PlayingTime!$B$1:$Z$999,MATCH("Min",PlayingTime!$B$2:$Z$2,0),0),0)</f>
        <v>44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44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2</v>
      </c>
      <c r="X684" s="42" t="str">
        <f>API!M684&amp;" "&amp;API!V684</f>
        <v>Joe Rodon</v>
      </c>
      <c r="Y684" s="42">
        <f>API!AC684</f>
        <v>0</v>
      </c>
    </row>
    <row r="685" spans="1:25">
      <c r="A685" s="31" t="str">
        <f>IF([1]FINAL!A685=0,"",[1]FINAL!A685)</f>
        <v>Devan Tanton</v>
      </c>
      <c r="B685" s="31" t="str">
        <f>IF([1]FINAL!B685=0,"",[1]FINAL!B685)</f>
        <v>Tanton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FUL</v>
      </c>
      <c r="F685" s="43">
        <f>IFERROR(VLOOKUP($E685,Table2!$B$1:$C$21,MATCH("MP",Table2!$B$1:$C$1,0),0),"")</f>
        <v>18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Cristian Romero</v>
      </c>
      <c r="Y685" s="42">
        <f>API!AC685</f>
        <v>62</v>
      </c>
    </row>
    <row r="686" spans="1:25">
      <c r="A686" s="31" t="str">
        <f>IF([1]FINAL!A686=0,"",[1]FINAL!A686)</f>
        <v>Jarell Quansah</v>
      </c>
      <c r="B686" s="31" t="str">
        <f>IF([1]FINAL!B686=0,"",[1]FINAL!B686)</f>
        <v>Quansah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18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6</v>
      </c>
      <c r="X686" s="42" t="str">
        <f>API!M686&amp;" "&amp;API!V686</f>
        <v>Davinson Sánchez</v>
      </c>
      <c r="Y686" s="42">
        <f>API!AC686</f>
        <v>0</v>
      </c>
    </row>
    <row r="687" spans="1:25">
      <c r="A687" s="31" t="str">
        <f>IF([1]FINAL!A687=0,"",[1]FINAL!A687)</f>
        <v>Bobby Clark</v>
      </c>
      <c r="B687" s="31" t="str">
        <f>IF([1]FINAL!B687=0,"",[1]FINAL!B687)</f>
        <v>Clark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18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Pape Matar Sarr</v>
      </c>
      <c r="Y687" s="42">
        <f>API!AC687</f>
        <v>45</v>
      </c>
    </row>
    <row r="688" spans="1:25">
      <c r="A688" s="31" t="str">
        <f>IF([1]FINAL!A688=0,"",[1]FINAL!A688)</f>
        <v>Ben Doak</v>
      </c>
      <c r="B688" s="31" t="str">
        <f>IF([1]FINAL!B688=0,"",[1]FINAL!B688)</f>
        <v>Doak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18</v>
      </c>
      <c r="G688" s="32">
        <f>IFERROR(VLOOKUP(A688,PlayingTime!$B$1:$Z$999,MATCH("Min",PlayingTime!$B$2:$Z$2,0),0),0)</f>
        <v>14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14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Ryan Sessegnon</v>
      </c>
      <c r="Y688" s="42">
        <f>API!AC688</f>
        <v>0</v>
      </c>
    </row>
    <row r="689" spans="1:25">
      <c r="A689" s="31" t="str">
        <f>IF([1]FINAL!A689=0,"",[1]FINAL!A689)</f>
        <v>James McConnell</v>
      </c>
      <c r="B689" s="31" t="str">
        <f>IF([1]FINAL!B689=0,"",[1]FINAL!B689)</f>
        <v>McConnell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LIV</v>
      </c>
      <c r="F689" s="43">
        <f>IFERROR(VLOOKUP($E689,Table2!$B$1:$C$21,MATCH("MP",Table2!$B$1:$C$1,0),0),"")</f>
        <v>18</v>
      </c>
      <c r="G689" s="32">
        <f>IFERROR(VLOOKUP(A689,PlayingTime!$B$1:$Z$999,MATCH("Min",PlayingTime!$B$2:$Z$2,0),0),0)</f>
        <v>1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1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1</v>
      </c>
      <c r="X689" s="42" t="str">
        <f>API!M689&amp;" "&amp;API!V689</f>
        <v>Oliver Skipp</v>
      </c>
      <c r="Y689" s="42">
        <f>API!AC689</f>
        <v>14</v>
      </c>
    </row>
    <row r="690" spans="1:25">
      <c r="A690" s="31" t="str">
        <f>IF([1]FINAL!A690=0,"",[1]FINAL!A690)</f>
        <v>Luke Chambers</v>
      </c>
      <c r="B690" s="31" t="str">
        <f>IF([1]FINAL!B690=0,"",[1]FINAL!B690)</f>
        <v>Chambers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LIV</v>
      </c>
      <c r="F690" s="43">
        <f>IFERROR(VLOOKUP($E690,Table2!$B$1:$C$21,MATCH("MP",Table2!$B$1:$C$1,0),0),"")</f>
        <v>18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Son Heung-min</v>
      </c>
      <c r="Y690" s="42">
        <f>API!AC690</f>
        <v>122</v>
      </c>
    </row>
    <row r="691" spans="1:25">
      <c r="A691" s="31" t="str">
        <f>IF([1]FINAL!A691=0,"",[1]FINAL!A691)</f>
        <v>Callum Scanlon</v>
      </c>
      <c r="B691" s="31" t="str">
        <f>IF([1]FINAL!B691=0,"",[1]FINAL!B691)</f>
        <v>Scanlon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LIV</v>
      </c>
      <c r="F691" s="43">
        <f>IFERROR(VLOOKUP($E691,Table2!$B$1:$C$21,MATCH("MP",Table2!$B$1:$C$1,0),0),"")</f>
        <v>18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Djed Spence</v>
      </c>
      <c r="Y691" s="42">
        <f>API!AC691</f>
        <v>0</v>
      </c>
    </row>
    <row r="692" spans="1:25">
      <c r="A692" s="31" t="str">
        <f>IF([1]FINAL!A692=0,"",[1]FINAL!A692)</f>
        <v>Aidan Francis-Clarke</v>
      </c>
      <c r="B692" s="31" t="str">
        <f>IF([1]FINAL!B692=0,"",[1]FINAL!B692)</f>
        <v>Francis-Clarke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17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Japhet Tanganga</v>
      </c>
      <c r="Y692" s="42">
        <f>API!AC692</f>
        <v>0</v>
      </c>
    </row>
    <row r="693" spans="1:25">
      <c r="A693" s="31" t="str">
        <f>IF([1]FINAL!A693=0,"",[1]FINAL!A693)</f>
        <v>Tim Krul</v>
      </c>
      <c r="B693" s="31" t="str">
        <f>IF([1]FINAL!B693=0,"",[1]FINAL!B693)</f>
        <v>Krul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LUT</v>
      </c>
      <c r="F693" s="43">
        <f>IFERROR(VLOOKUP($E693,Table2!$B$1:$C$21,MATCH("MP",Table2!$B$1:$C$1,0),0),"")</f>
        <v>17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Destiny Udogie</v>
      </c>
      <c r="Y693" s="42">
        <f>API!AC693</f>
        <v>45</v>
      </c>
    </row>
    <row r="694" spans="1:25">
      <c r="A694" s="31" t="str">
        <f>IF([1]FINAL!A694=0,"",[1]FINAL!A694)</f>
        <v>Joseph Johnson</v>
      </c>
      <c r="B694" s="31" t="str">
        <f>IF([1]FINAL!B694=0,"",[1]FINAL!B694)</f>
        <v>Johnson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LUT</v>
      </c>
      <c r="F694" s="43">
        <f>IFERROR(VLOOKUP($E694,Table2!$B$1:$C$21,MATCH("MP",Table2!$B$1:$C$1,0),0),"")</f>
        <v>17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Guglielmo Vicario</v>
      </c>
      <c r="Y694" s="42">
        <f>API!AC694</f>
        <v>66</v>
      </c>
    </row>
    <row r="695" spans="1:25">
      <c r="A695" s="31" t="str">
        <f>IF([1]FINAL!A695=0,"",[1]FINAL!A695)</f>
        <v>Jayden Luker</v>
      </c>
      <c r="B695" s="31" t="str">
        <f>IF([1]FINAL!B695=0,"",[1]FINAL!B695)</f>
        <v>Luker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LUT</v>
      </c>
      <c r="F695" s="43">
        <f>IFERROR(VLOOKUP($E695,Table2!$B$1:$C$21,MATCH("MP",Table2!$B$1:$C$1,0),0),"")</f>
        <v>17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Alfie Whiteman</v>
      </c>
      <c r="Y695" s="42">
        <f>API!AC695</f>
        <v>0</v>
      </c>
    </row>
    <row r="696" spans="1:25">
      <c r="A696" s="31" t="str">
        <f>IF([1]FINAL!A696=0,"",[1]FINAL!A696)</f>
        <v>Shea Charles</v>
      </c>
      <c r="B696" s="31" t="str">
        <f>IF([1]FINAL!B696=0,"",[1]FINAL!B696)</f>
        <v>Charles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MCI</v>
      </c>
      <c r="F696" s="43">
        <f>IFERROR(VLOOKUP($E696,Table2!$B$1:$C$21,MATCH("MP",Table2!$B$1:$C$1,0),0),"")</f>
        <v>17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Manor Solomon</v>
      </c>
      <c r="Y696" s="42">
        <f>API!AC696</f>
        <v>14</v>
      </c>
    </row>
    <row r="697" spans="1:25">
      <c r="A697" s="31" t="str">
        <f>IF([1]FINAL!A697=0,"",[1]FINAL!A697)</f>
        <v>Máximo Perrone</v>
      </c>
      <c r="B697" s="31" t="str">
        <f>IF([1]FINAL!B697=0,"",[1]FINAL!B697)</f>
        <v>Perrone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MCI</v>
      </c>
      <c r="F697" s="43">
        <f>IFERROR(VLOOKUP($E697,Table2!$B$1:$C$21,MATCH("MP",Table2!$B$1:$C$1,0),0),"")</f>
        <v>17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Micky van de Ven</v>
      </c>
      <c r="Y697" s="42">
        <f>API!AC697</f>
        <v>43</v>
      </c>
    </row>
    <row r="698" spans="1:25">
      <c r="A698" s="31" t="str">
        <f>IF([1]FINAL!A698=0,"",[1]FINAL!A698)</f>
        <v>Álvaro Fernández Carreras</v>
      </c>
      <c r="B698" s="31" t="str">
        <f>IF([1]FINAL!B698=0,"",[1]FINAL!B698)</f>
        <v>Fernandez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18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Dane Scarlett</v>
      </c>
      <c r="Y698" s="42">
        <f>API!AC698</f>
        <v>0</v>
      </c>
    </row>
    <row r="699" spans="1:25">
      <c r="A699" s="31" t="str">
        <f>IF([1]FINAL!A699=0,"",[1]FINAL!A699)</f>
        <v>Shola Shoretire</v>
      </c>
      <c r="B699" s="31" t="str">
        <f>IF([1]FINAL!B699=0,"",[1]FINAL!B699)</f>
        <v>Shoretire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18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Alejo Véliz</v>
      </c>
      <c r="Y699" s="42">
        <f>API!AC699</f>
        <v>5</v>
      </c>
    </row>
    <row r="700" spans="1:25">
      <c r="A700" s="31" t="str">
        <f>IF([1]FINAL!A700=0,"",[1]FINAL!A700)</f>
        <v>Omari Forson</v>
      </c>
      <c r="B700" s="31" t="str">
        <f>IF([1]FINAL!B700=0,"",[1]FINAL!B700)</f>
        <v>Forson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18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Ashley Phillips</v>
      </c>
      <c r="Y700" s="42">
        <f>API!AC700</f>
        <v>0</v>
      </c>
    </row>
    <row r="701" spans="1:25">
      <c r="A701" s="31" t="str">
        <f>IF([1]FINAL!A701=0,"",[1]FINAL!A701)</f>
        <v>Radek Vítek</v>
      </c>
      <c r="B701" s="31" t="str">
        <f>IF([1]FINAL!B701=0,"",[1]FINAL!B701)</f>
        <v>Vítek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18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Jamie Donley</v>
      </c>
      <c r="Y701" s="42">
        <f>API!AC701</f>
        <v>2</v>
      </c>
    </row>
    <row r="702" spans="1:25">
      <c r="A702" s="31" t="str">
        <f>IF([1]FINAL!A702=0,"",[1]FINAL!A702)</f>
        <v>Daniel Gore</v>
      </c>
      <c r="B702" s="31" t="str">
        <f>IF([1]FINAL!B702=0,"",[1]FINAL!B702)</f>
        <v>Gore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MUN</v>
      </c>
      <c r="F702" s="43">
        <f>IFERROR(VLOOKUP($E702,Table2!$B$1:$C$21,MATCH("MP",Table2!$B$1:$C$1,0),0),"")</f>
        <v>18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Alfie Dorrington</v>
      </c>
      <c r="Y702" s="42">
        <f>API!AC702</f>
        <v>0</v>
      </c>
    </row>
    <row r="703" spans="1:25">
      <c r="A703" s="31" t="str">
        <f>IF([1]FINAL!A703=0,"",[1]FINAL!A703)</f>
        <v>Altay Bayindir</v>
      </c>
      <c r="B703" s="31" t="str">
        <f>IF([1]FINAL!B703=0,"",[1]FINAL!B703)</f>
        <v>Altay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18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Yago de Santiago Alonso</v>
      </c>
      <c r="Y703" s="42">
        <f>API!AC703</f>
        <v>0</v>
      </c>
    </row>
    <row r="704" spans="1:25">
      <c r="A704" s="31" t="str">
        <f>IF([1]FINAL!A704=0,"",[1]FINAL!A704)</f>
        <v>Lewis Hall</v>
      </c>
      <c r="B704" s="31" t="str">
        <f>IF([1]FINAL!B704=0,"",[1]FINAL!B704)</f>
        <v>Hall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18</v>
      </c>
      <c r="G704" s="32">
        <f>IFERROR(VLOOKUP(A704,PlayingTime!$B$1:$Z$999,MATCH("Min",PlayingTime!$B$2:$Z$2,0),0),0)</f>
        <v>85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85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4</v>
      </c>
      <c r="X704" s="42" t="str">
        <f>API!M704&amp;" "&amp;API!V704</f>
        <v>Nayef Aguerd</v>
      </c>
      <c r="Y704" s="42">
        <f>API!AC704</f>
        <v>33</v>
      </c>
    </row>
    <row r="705" spans="1:25">
      <c r="A705" s="31" t="str">
        <f>IF([1]FINAL!A705=0,"",[1]FINAL!A705)</f>
        <v>Mark Gillespie</v>
      </c>
      <c r="B705" s="31" t="str">
        <f>IF([1]FINAL!B705=0,"",[1]FINAL!B705)</f>
        <v>Gillespie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18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Michail Antonio</v>
      </c>
      <c r="Y705" s="42">
        <f>API!AC705</f>
        <v>38</v>
      </c>
    </row>
    <row r="706" spans="1:25">
      <c r="A706" s="31" t="str">
        <f>IF([1]FINAL!A706=0,"",[1]FINAL!A706)</f>
        <v>Isaac Hayden</v>
      </c>
      <c r="B706" s="31" t="str">
        <f>IF([1]FINAL!B706=0,"",[1]FINAL!B706)</f>
        <v>Hayden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18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Alphonse Areola</v>
      </c>
      <c r="Y706" s="42">
        <f>API!AC706</f>
        <v>53</v>
      </c>
    </row>
    <row r="707" spans="1:25">
      <c r="A707" s="31" t="str">
        <f>IF([1]FINAL!A707=0,"",[1]FINAL!A707)</f>
        <v>Garang Kuol</v>
      </c>
      <c r="B707" s="31" t="str">
        <f>IF([1]FINAL!B707=0,"",[1]FINAL!B707)</f>
        <v>Kuol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18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Saïd Benrahma</v>
      </c>
      <c r="Y707" s="42">
        <f>API!AC707</f>
        <v>18</v>
      </c>
    </row>
    <row r="708" spans="1:25">
      <c r="A708" s="31" t="str">
        <f>IF([1]FINAL!A708=0,"",[1]FINAL!A708)</f>
        <v>Kell Watts</v>
      </c>
      <c r="B708" s="31" t="str">
        <f>IF([1]FINAL!B708=0,"",[1]FINAL!B708)</f>
        <v>Watts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18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Jarrod Bowen</v>
      </c>
      <c r="Y708" s="42">
        <f>API!AC708</f>
        <v>102</v>
      </c>
    </row>
    <row r="709" spans="1:25">
      <c r="A709" s="31" t="str">
        <f>IF([1]FINAL!A709=0,"",[1]FINAL!A709)</f>
        <v>Loris Karius</v>
      </c>
      <c r="B709" s="31" t="str">
        <f>IF([1]FINAL!B709=0,"",[1]FINAL!B709)</f>
        <v>Karius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18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Maxwel Cornet</v>
      </c>
      <c r="Y709" s="42">
        <f>API!AC709</f>
        <v>1</v>
      </c>
    </row>
    <row r="710" spans="1:25">
      <c r="A710" s="31" t="str">
        <f>IF([1]FINAL!A710=0,"",[1]FINAL!A710)</f>
        <v>Alex Murphy</v>
      </c>
      <c r="B710" s="31" t="str">
        <f>IF([1]FINAL!B710=0,"",[1]FINAL!B710)</f>
        <v>A.Murphy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18</v>
      </c>
      <c r="G710" s="32">
        <f>IFERROR(VLOOKUP(A710,PlayingTime!$B$1:$Z$999,MATCH("Min",PlayingTime!$B$2:$Z$2,0),0),0)</f>
        <v>4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4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1</v>
      </c>
      <c r="X710" s="42" t="str">
        <f>API!M710&amp;" "&amp;API!V710</f>
        <v>Vladimír Coufal</v>
      </c>
      <c r="Y710" s="42">
        <f>API!AC710</f>
        <v>56</v>
      </c>
    </row>
    <row r="711" spans="1:25">
      <c r="A711" s="31" t="str">
        <f>IF([1]FINAL!A711=0,"",[1]FINAL!A711)</f>
        <v>Andrey Nascimento dos Santos</v>
      </c>
      <c r="B711" s="31" t="str">
        <f>IF([1]FINAL!B711=0,"",[1]FINAL!B711)</f>
        <v>Andrey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18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Conor Coventry</v>
      </c>
      <c r="Y711" s="42">
        <f>API!AC711</f>
        <v>0</v>
      </c>
    </row>
    <row r="712" spans="1:25">
      <c r="A712" s="31" t="str">
        <f>IF([1]FINAL!A712=0,"",[1]FINAL!A712)</f>
        <v>Brandon Aguilera Zamora</v>
      </c>
      <c r="B712" s="31" t="str">
        <f>IF([1]FINAL!B712=0,"",[1]FINAL!B712)</f>
        <v>B.Aguilera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18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Aaron Cresswell</v>
      </c>
      <c r="Y712" s="42">
        <f>API!AC712</f>
        <v>2</v>
      </c>
    </row>
    <row r="713" spans="1:25">
      <c r="A713" s="31" t="str">
        <f>IF([1]FINAL!A713=0,"",[1]FINAL!A713)</f>
        <v>Josh Bowler</v>
      </c>
      <c r="B713" s="31" t="str">
        <f>IF([1]FINAL!B713=0,"",[1]FINAL!B713)</f>
        <v>Bowler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18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Flynn Downes</v>
      </c>
      <c r="Y713" s="42">
        <f>API!AC713</f>
        <v>0</v>
      </c>
    </row>
    <row r="714" spans="1:25">
      <c r="A714" s="31" t="str">
        <f>IF([1]FINAL!A714=0,"",[1]FINAL!A714)</f>
        <v>Felipe Augusto de Almeida Monteiro</v>
      </c>
      <c r="B714" s="31" t="str">
        <f>IF([1]FINAL!B714=0,"",[1]FINAL!B714)</f>
        <v>Felipe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18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134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134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0.1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Emerson Palmieri dos Santos</v>
      </c>
      <c r="Y714" s="42">
        <f>API!AC714</f>
        <v>42</v>
      </c>
    </row>
    <row r="715" spans="1:25">
      <c r="A715" s="31" t="str">
        <f>IF([1]FINAL!A715=0,"",[1]FINAL!A715)</f>
        <v>Ethan Horvath</v>
      </c>
      <c r="B715" s="31" t="str">
        <f>IF([1]FINAL!B715=0,"",[1]FINAL!B715)</f>
        <v>Horvath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18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Lukasz Fabianski</v>
      </c>
      <c r="Y715" s="42">
        <f>API!AC715</f>
        <v>12</v>
      </c>
    </row>
    <row r="716" spans="1:25">
      <c r="A716" s="31" t="str">
        <f>IF([1]FINAL!A716=0,"",[1]FINAL!A716)</f>
        <v>Gustavo Henrique Furtado Scarpa</v>
      </c>
      <c r="B716" s="31" t="str">
        <f>IF([1]FINAL!B716=0,"",[1]FINAL!B716)</f>
        <v>G.Scarpa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18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Pablo Fornals Malla</v>
      </c>
      <c r="Y716" s="42">
        <f>API!AC716</f>
        <v>14</v>
      </c>
    </row>
    <row r="717" spans="1:25">
      <c r="A717" s="31" t="str">
        <f>IF([1]FINAL!A717=0,"",[1]FINAL!A717)</f>
        <v>Hwang Ui-jo</v>
      </c>
      <c r="B717" s="31" t="str">
        <f>IF([1]FINAL!B717=0,"",[1]FINAL!B717)</f>
        <v>Ui-jo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18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Danny Ings</v>
      </c>
      <c r="Y717" s="42">
        <f>API!AC717</f>
        <v>10</v>
      </c>
    </row>
    <row r="718" spans="1:25">
      <c r="A718" s="31" t="str">
        <f>IF([1]FINAL!A718=0,"",[1]FINAL!A718)</f>
        <v>George Shelvey</v>
      </c>
      <c r="B718" s="31" t="str">
        <f>IF([1]FINAL!B718=0,"",[1]FINAL!B718)</f>
        <v>G.Shelvey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18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Ben Johnson</v>
      </c>
      <c r="Y718" s="42">
        <f>API!AC718</f>
        <v>1</v>
      </c>
    </row>
    <row r="719" spans="1:25">
      <c r="A719" s="31" t="str">
        <f>IF([1]FINAL!A719=0,"",[1]FINAL!A719)</f>
        <v>Josh Powell</v>
      </c>
      <c r="B719" s="31" t="str">
        <f>IF([1]FINAL!B719=0,"",[1]FINAL!B719)</f>
        <v>Powell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18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Thilo Kehrer</v>
      </c>
      <c r="Y719" s="42">
        <f>API!AC719</f>
        <v>2</v>
      </c>
    </row>
    <row r="720" spans="1:25">
      <c r="A720" s="31" t="str">
        <f>IF([1]FINAL!A720=0,"",[1]FINAL!A720)</f>
        <v>Andrew Omobamidele</v>
      </c>
      <c r="B720" s="31" t="str">
        <f>IF([1]FINAL!B720=0,"",[1]FINAL!B720)</f>
        <v>Omobamidele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18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Divin Mubama</v>
      </c>
      <c r="Y720" s="42">
        <f>API!AC720</f>
        <v>3</v>
      </c>
    </row>
    <row r="721" spans="1:25">
      <c r="A721" s="31" t="str">
        <f>IF([1]FINAL!A721=0,"",[1]FINAL!A721)</f>
        <v>Femi Seriki</v>
      </c>
      <c r="B721" s="31" t="str">
        <f>IF([1]FINAL!B721=0,"",[1]FINAL!B721)</f>
        <v>Seriki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18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Lucas Tolentino Coelho de Lima</v>
      </c>
      <c r="Y721" s="42">
        <f>API!AC721</f>
        <v>62</v>
      </c>
    </row>
    <row r="722" spans="1:25">
      <c r="A722" s="31" t="str">
        <f>IF([1]FINAL!A722=0,"",[1]FINAL!A722)</f>
        <v>Louie Marsh</v>
      </c>
      <c r="B722" s="31" t="str">
        <f>IF([1]FINAL!B722=0,"",[1]FINAL!B722)</f>
        <v>Marsh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18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Gianluca Scamacca</v>
      </c>
      <c r="Y722" s="42">
        <f>API!AC722</f>
        <v>0</v>
      </c>
    </row>
    <row r="723" spans="1:25">
      <c r="A723" s="31" t="str">
        <f>IF([1]FINAL!A723=0,"",[1]FINAL!A723)</f>
        <v>Antwoine Hackford</v>
      </c>
      <c r="B723" s="31" t="str">
        <f>IF([1]FINAL!B723=0,"",[1]FINAL!B723)</f>
        <v>Hackford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18</v>
      </c>
      <c r="G723" s="32">
        <f>IFERROR(VLOOKUP(A723,PlayingTime!$B$1:$Z$999,MATCH("Min",PlayingTime!$B$2:$Z$2,0),0),0)</f>
        <v>13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13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2</v>
      </c>
      <c r="X723" s="42" t="str">
        <f>API!M723&amp;" "&amp;API!V723</f>
        <v>Tomáš Souček</v>
      </c>
      <c r="Y723" s="42">
        <f>API!AC723</f>
        <v>60</v>
      </c>
    </row>
    <row r="724" spans="1:25">
      <c r="A724" s="31" t="str">
        <f>IF([1]FINAL!A724=0,"",[1]FINAL!A724)</f>
        <v>Ryan Oné</v>
      </c>
      <c r="B724" s="31" t="str">
        <f>IF([1]FINAL!B724=0,"",[1]FINAL!B724)</f>
        <v>Oné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18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</v>
      </c>
      <c r="X724" s="42" t="str">
        <f>API!M724&amp;" "&amp;API!V724</f>
        <v>Nikola Vlašić</v>
      </c>
      <c r="Y724" s="42">
        <f>API!AC724</f>
        <v>0</v>
      </c>
    </row>
    <row r="725" spans="1:25">
      <c r="A725" s="31" t="str">
        <f>IF([1]FINAL!A725=0,"",[1]FINAL!A725)</f>
        <v>Jili Buyabu</v>
      </c>
      <c r="B725" s="31" t="str">
        <f>IF([1]FINAL!B725=0,"",[1]FINAL!B725)</f>
        <v>Buyabu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18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Kurt Zouma</v>
      </c>
      <c r="Y725" s="42">
        <f>API!AC725</f>
        <v>44</v>
      </c>
    </row>
    <row r="726" spans="1:25">
      <c r="A726" s="31" t="str">
        <f>IF([1]FINAL!A726=0,"",[1]FINAL!A726)</f>
        <v>Tanguy Ndombélé Alvaro</v>
      </c>
      <c r="B726" s="31" t="str">
        <f>IF([1]FINAL!B726=0,"",[1]FINAL!B726)</f>
        <v>Ndombele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18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Angelo Ogbonna</v>
      </c>
      <c r="Y726" s="42">
        <f>API!AC726</f>
        <v>5</v>
      </c>
    </row>
    <row r="727" spans="1:25">
      <c r="A727" s="31" t="str">
        <f>IF([1]FINAL!A727=0,"",[1]FINAL!A727)</f>
        <v>Alfie Whiteman</v>
      </c>
      <c r="B727" s="31" t="str">
        <f>IF([1]FINAL!B727=0,"",[1]FINAL!B727)</f>
        <v>Whiteman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18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Edson Álvarez Velázquez</v>
      </c>
      <c r="Y727" s="42">
        <f>API!AC727</f>
        <v>28</v>
      </c>
    </row>
    <row r="728" spans="1:25">
      <c r="A728" s="31" t="str">
        <f>IF([1]FINAL!A728=0,"",[1]FINAL!A728)</f>
        <v>Dane Scarlett</v>
      </c>
      <c r="B728" s="31" t="str">
        <f>IF([1]FINAL!B728=0,"",[1]FINAL!B728)</f>
        <v>Scarlett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18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Joseph Anang</v>
      </c>
      <c r="Y728" s="42">
        <f>API!AC728</f>
        <v>0</v>
      </c>
    </row>
    <row r="729" spans="1:25">
      <c r="A729" s="31" t="str">
        <f>IF([1]FINAL!A729=0,"",[1]FINAL!A729)</f>
        <v>Alejo Véliz</v>
      </c>
      <c r="B729" s="31" t="str">
        <f>IF([1]FINAL!B729=0,"",[1]FINAL!B729)</f>
        <v>Veliz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18</v>
      </c>
      <c r="G729" s="32">
        <f>IFERROR(VLOOKUP(A729,PlayingTime!$B$1:$Z$999,MATCH("Min",PlayingTime!$B$2:$Z$2,0),0),0)</f>
        <v>20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20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5</v>
      </c>
      <c r="X729" s="42" t="str">
        <f>API!M729&amp;" "&amp;API!V729</f>
        <v>James Ward-Prowse</v>
      </c>
      <c r="Y729" s="42">
        <f>API!AC729</f>
        <v>73</v>
      </c>
    </row>
    <row r="730" spans="1:25">
      <c r="A730" s="31" t="str">
        <f>IF([1]FINAL!A730=0,"",[1]FINAL!A730)</f>
        <v>Ashley Phillips</v>
      </c>
      <c r="B730" s="31" t="str">
        <f>IF([1]FINAL!B730=0,"",[1]FINAL!B730)</f>
        <v>Phillips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18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Konstantinos Mavropanos</v>
      </c>
      <c r="Y730" s="42">
        <f>API!AC730</f>
        <v>7</v>
      </c>
    </row>
    <row r="731" spans="1:25">
      <c r="A731" s="31" t="str">
        <f>IF([1]FINAL!A731=0,"",[1]FINAL!A731)</f>
        <v>Jamie Donley</v>
      </c>
      <c r="B731" s="31" t="str">
        <f>IF([1]FINAL!B731=0,"",[1]FINAL!B731)</f>
        <v>Donley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18</v>
      </c>
      <c r="G731" s="32">
        <f>IFERROR(VLOOKUP(A731,PlayingTime!$B$1:$Z$999,MATCH("Min",PlayingTime!$B$2:$Z$2,0),0),0)</f>
        <v>2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2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2</v>
      </c>
      <c r="X731" s="42" t="str">
        <f>API!M731&amp;" "&amp;API!V731</f>
        <v>Mohammed Kudus</v>
      </c>
      <c r="Y731" s="42">
        <f>API!AC731</f>
        <v>73</v>
      </c>
    </row>
    <row r="732" spans="1:25">
      <c r="A732" s="31" t="str">
        <f>IF([1]FINAL!A732=0,"",[1]FINAL!A732)</f>
        <v>Nikola Vlašić</v>
      </c>
      <c r="B732" s="31" t="str">
        <f>IF([1]FINAL!B732=0,"",[1]FINAL!B732)</f>
        <v>Vlašić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18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Tommy Doyle</v>
      </c>
      <c r="Y732" s="42">
        <f>API!AC732</f>
        <v>12</v>
      </c>
    </row>
    <row r="733" spans="1:25">
      <c r="A733" s="31" t="str">
        <f>IF([1]FINAL!A733=0,"",[1]FINAL!A733)</f>
        <v>Joseph Anang</v>
      </c>
      <c r="B733" s="31" t="str">
        <f>IF([1]FINAL!B733=0,"",[1]FINAL!B733)</f>
        <v>Anang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18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Rayan Aït-Nouri</v>
      </c>
      <c r="Y733" s="42">
        <f>API!AC733</f>
        <v>21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18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Daniel Bentley</v>
      </c>
      <c r="Y734" s="42">
        <f>API!AC734</f>
        <v>16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18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Bendegúz Bolla</v>
      </c>
      <c r="Y735" s="42">
        <f>API!AC735</f>
        <v>0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18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Hugo Bueno López</v>
      </c>
      <c r="Y736" s="42">
        <f>API!AC736</f>
        <v>17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18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Francisco Jorge Tomás Oliveira</v>
      </c>
      <c r="Y737" s="42">
        <f>API!AC737</f>
        <v>0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18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Luke Cundle</v>
      </c>
      <c r="Y738" s="42">
        <f>API!AC738</f>
        <v>0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18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Craig Dawson</v>
      </c>
      <c r="Y739" s="42">
        <f>API!AC739</f>
        <v>36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18</v>
      </c>
      <c r="G740" s="32">
        <f>IFERROR(VLOOKUP(A740,PlayingTime!$B$1:$Z$999,MATCH("Min",PlayingTime!$B$2:$Z$2,0),0),0)</f>
        <v>111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111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2</v>
      </c>
      <c r="X740" s="42" t="str">
        <f>API!M740&amp;" "&amp;API!V740</f>
        <v>Fábio Silva</v>
      </c>
      <c r="Y740" s="42">
        <f>API!AC740</f>
        <v>8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18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Gonçalo Manuel Ganchinho Guedes</v>
      </c>
      <c r="Y741" s="42">
        <f>API!AC741</f>
        <v>0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18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Joe Hodge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Ki-Jana Hoever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Hwang Hee-chan</v>
      </c>
      <c r="Y744" s="42">
        <f>API!AC744</f>
        <v>80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João Victor Gomes da Silva</v>
      </c>
      <c r="Y745" s="42">
        <f>API!AC745</f>
        <v>29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Jonathan Castro Otto</v>
      </c>
      <c r="Y746" s="42">
        <f>API!AC746</f>
        <v>1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Bruno Cavaco Jordão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Sasa Kalajdzic</v>
      </c>
      <c r="Y748" s="42">
        <f>API!AC748</f>
        <v>24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Max Kilman</v>
      </c>
      <c r="Y749" s="42">
        <f>API!AC749</f>
        <v>34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Tom King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Mario Lemina</v>
      </c>
      <c r="Y751" s="42">
        <f>API!AC751</f>
        <v>47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Pedro Lomba Neto</v>
      </c>
      <c r="Y752" s="42">
        <f>API!AC752</f>
        <v>52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Daniel Castelo Podence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José Malheiro de Sá</v>
      </c>
      <c r="Y754" s="42">
        <f>API!AC754</f>
        <v>43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Pablo Sarabia</v>
      </c>
      <c r="Y755" s="42">
        <f>API!AC755</f>
        <v>39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Matija Šarkić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Nélson Cabral Semedo</v>
      </c>
      <c r="Y757" s="42">
        <f>API!AC757</f>
        <v>32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Toti António Gomes</v>
      </c>
      <c r="Y758" s="42">
        <f>API!AC758</f>
        <v>32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Boubacar Traoré</v>
      </c>
      <c r="Y759" s="42">
        <f>API!AC759</f>
        <v>12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Matheus Santos Carneiro Da Cunha</v>
      </c>
      <c r="Y760" s="42">
        <f>API!AC760</f>
        <v>68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Matt Doherty</v>
      </c>
      <c r="Y761" s="42">
        <f>API!AC761</f>
        <v>18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Santiago Bueno</v>
      </c>
      <c r="Y762" s="42">
        <f>API!AC762</f>
        <v>2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Enso González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Nathan Fraser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Jean-Ricner Bellegarde</v>
      </c>
      <c r="Y765" s="42">
        <f>API!AC765</f>
        <v>20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Matthew Whittingham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Tawanda Chirewa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Justin Hubner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Owen Hesketh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Ty Barnett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2023-12-25T09:12:35Z</dcterms:modified>
</cp:coreProperties>
</file>